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lit.M\Downloads\"/>
    </mc:Choice>
  </mc:AlternateContent>
  <xr:revisionPtr revIDLastSave="0" documentId="8_{902CDE03-FF50-4470-8961-177976DE3FD0}" xr6:coauthVersionLast="47" xr6:coauthVersionMax="47" xr10:uidLastSave="{00000000-0000-0000-0000-000000000000}"/>
  <bookViews>
    <workbookView xWindow="-110" yWindow="-110" windowWidth="19420" windowHeight="10300" tabRatio="827" firstSheet="51" activeTab="54" xr2:uid="{98646525-827C-423D-9939-2EDB7E0CF80F}"/>
  </bookViews>
  <sheets>
    <sheet name="Matrix" sheetId="9" r:id="rId1"/>
    <sheet name="V2J (Replacement)" sheetId="3" r:id="rId2"/>
    <sheet name="J2+0 (60 units)" sheetId="6" r:id="rId3"/>
    <sheet name="G (Replacement Seat)" sheetId="10" r:id="rId4"/>
    <sheet name="V1G-H (108)" sheetId="1" r:id="rId5"/>
    <sheet name="V2S-H (75)" sheetId="4" r:id="rId6"/>
    <sheet name="J4+2-H (90)" sheetId="5" r:id="rId7"/>
    <sheet name="Line2-V1G-G (36)" sheetId="14" r:id="rId8"/>
    <sheet name="J4+2-Golf (90)" sheetId="11" r:id="rId9"/>
    <sheet name="Line2-V1G-H (72)" sheetId="13" r:id="rId10"/>
    <sheet name="Line1-S4+2-H (100)" sheetId="8" r:id="rId11"/>
    <sheet name="Line1-G2+0(48)" sheetId="16" r:id="rId12"/>
    <sheet name="Line1-G4+2 (16u')" sheetId="17" r:id="rId13"/>
    <sheet name="Line1-V2J 4+0G (120)" sheetId="15" r:id="rId14"/>
    <sheet name="Line1-V2J 4+0H (90)" sheetId="20" r:id="rId15"/>
    <sheet name="Line2-G2+2 (40u')" sheetId="18" r:id="rId16"/>
    <sheet name="Line1-G4+2 H (176)" sheetId="19" r:id="rId17"/>
    <sheet name="Line2-V2S 4+0H (100)" sheetId="21" r:id="rId18"/>
    <sheet name="Line1-V2S 4+0 G (140)" sheetId="22" r:id="rId19"/>
    <sheet name="Line1-Y2+2 G (60)" sheetId="27" r:id="rId20"/>
    <sheet name="Line1-Y4+2 H (28)" sheetId="26" r:id="rId21"/>
    <sheet name="Line1-J 4+2 H (100)" sheetId="25" r:id="rId22"/>
    <sheet name="Line2-V1G 4+0H (90)" sheetId="23" r:id="rId23"/>
    <sheet name="Line2-V1G 4+0 G (54)" sheetId="24" r:id="rId24"/>
    <sheet name="V2J 4+0 Hunting (160)" sheetId="28" r:id="rId25"/>
    <sheet name="Line3- G4+2 H(64)" sheetId="29" r:id="rId26"/>
    <sheet name="Line3-Y4+2Hunting(70)" sheetId="30" r:id="rId27"/>
    <sheet name="Line 1-V2J 4+0 Golf (160)" sheetId="31" r:id="rId28"/>
    <sheet name="Line1-J4+2 Golf (30)" sheetId="33" r:id="rId29"/>
    <sheet name="Line3-S4+2(110)" sheetId="32" r:id="rId30"/>
    <sheet name="Line3-Y2+2 (100)" sheetId="35" r:id="rId31"/>
    <sheet name="Line1-J4+2Golf(130)" sheetId="34" r:id="rId32"/>
    <sheet name="Line3-V1G4+0 Hunting (72)" sheetId="37" r:id="rId33"/>
    <sheet name="Line3-G2+0Golf(72)" sheetId="38" r:id="rId34"/>
    <sheet name="Line3-G2+2 Golf(22)" sheetId="40" r:id="rId35"/>
    <sheet name="Line1-J4+2H(130)" sheetId="36" r:id="rId36"/>
    <sheet name="Line3-V2S4+0 Hunting (110)" sheetId="41" r:id="rId37"/>
    <sheet name="Line3-V1G4+0 Golf(54)" sheetId="44" r:id="rId38"/>
    <sheet name="Line1-V2JGolf(110)" sheetId="39" r:id="rId39"/>
    <sheet name="Line3-G4+2Golf(16)" sheetId="43" r:id="rId40"/>
    <sheet name="Line1-V2J4+0H(90)" sheetId="42" r:id="rId41"/>
    <sheet name="Line3-J2+2Golf(38)" sheetId="45" r:id="rId42"/>
    <sheet name="Line1-V2J4+0Golf (30)" sheetId="46" r:id="rId43"/>
    <sheet name="Line3-J4+2Golf(30)" sheetId="47" r:id="rId44"/>
    <sheet name="Line1-S4+2H(120)" sheetId="48" r:id="rId45"/>
    <sheet name="Line3-J4+2H(90)" sheetId="49" r:id="rId46"/>
    <sheet name="Line1-V2S4+0H(30)" sheetId="50" r:id="rId47"/>
    <sheet name="Line1-V2J 4+0H(30)" sheetId="52" r:id="rId48"/>
    <sheet name="Line3-V2S 4+0 Golf(140)" sheetId="53" r:id="rId49"/>
    <sheet name="Line3-G4+2H(128)" sheetId="54" r:id="rId50"/>
    <sheet name="Line3-Y4+2Golf(48)" sheetId="55" r:id="rId51"/>
    <sheet name="Line1-J4+2Golf(80)" sheetId="51" r:id="rId52"/>
    <sheet name="Line3-V1G4+0H(72)" sheetId="57" r:id="rId53"/>
    <sheet name="Line1-J4+2H(49)" sheetId="56" r:id="rId54"/>
    <sheet name="Line1-3&gt;V2S4+0G(170)" sheetId="58" r:id="rId55"/>
    <sheet name="Line3-G4+2H(208)" sheetId="59" r:id="rId56"/>
    <sheet name="Line1-V2J4+0H(30)#33" sheetId="60" r:id="rId57"/>
    <sheet name="Line1-V2S4+0Golf (60)" sheetId="61" r:id="rId58"/>
  </sheets>
  <definedNames>
    <definedName name="\_JUNK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g">#REF!</definedName>
    <definedName name="\h">#N/A</definedName>
    <definedName name="\I">#REF!</definedName>
    <definedName name="\j">#REF!</definedName>
    <definedName name="\l">#N/A</definedName>
    <definedName name="\m">#N/A</definedName>
    <definedName name="\p">#REF!</definedName>
    <definedName name="\r">#REF!</definedName>
    <definedName name="\s">#REF!</definedName>
    <definedName name="\t">#REF!</definedName>
    <definedName name="\z">#REF!</definedName>
    <definedName name="_.CDS_ID._">"SKOHL2"</definedName>
    <definedName name="_.CONTROL_ID._">9</definedName>
    <definedName name="_.GIZMO_ID._">6730</definedName>
    <definedName name="_.JOB_ID._">"J-700718611287015121329701210"</definedName>
    <definedName name="_.PAGE_ID._">1</definedName>
    <definedName name="_.REPORT_DESCRIPTION._">"CMR Avg CMR Summary Report"</definedName>
    <definedName name="_.REPORT_ID._">130</definedName>
    <definedName name="_.REPORT_NAME._">"CMR Avg CMR Summary Report [$W01_PARA_N5_value$]"</definedName>
    <definedName name="_.REPORT_SOURCE._">"EDB.3.0.1"</definedName>
    <definedName name="_.SERVER_HOST_ADDRESS._">"19.106.202.158"</definedName>
    <definedName name="_.SERVER_HOST_NAME._">"eccvas1777.md3.ford.com"</definedName>
    <definedName name="_.SITE_ID._">700</definedName>
    <definedName name="_.TASK._">2</definedName>
    <definedName name="_?">#N/A</definedName>
    <definedName name="_???">#N/A</definedName>
    <definedName name="_???????">#REF!</definedName>
    <definedName name="_?????????">#REF!</definedName>
    <definedName name="_??????????">#REF!</definedName>
    <definedName name="_???????????_01">#REF!</definedName>
    <definedName name="_??5???">#REF!</definedName>
    <definedName name="__?">#N/A</definedName>
    <definedName name="__???">#N/A</definedName>
    <definedName name="__???????">#REF!</definedName>
    <definedName name="__?????????">#REF!</definedName>
    <definedName name="__??????????">#REF!</definedName>
    <definedName name="__???????????_01">#REF!</definedName>
    <definedName name="__??5???">#REF!</definedName>
    <definedName name="___">#REF!</definedName>
    <definedName name="__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App2" hidden="1">{#N/A,#N/A,FALSE,"Cover Page";#N/A,#N/A,FALSE,"Facing Page";#N/A,#N/A,FALSE,"Main Page";#N/A,#N/A,FALSE,"Risk-Adjusted";#N/A,#N/A,FALSE,"Profit Improvement"}</definedName>
    <definedName name="_______________________________App2" hidden="1">{#N/A,#N/A,FALSE,"Cover Page";#N/A,#N/A,FALSE,"Facing Page";#N/A,#N/A,FALSE,"Main Page";#N/A,#N/A,FALSE,"Risk-Adjusted";#N/A,#N/A,FALSE,"Profit Improvement"}</definedName>
    <definedName name="_____________________________App2" hidden="1">{#N/A,#N/A,FALSE,"Cover Page";#N/A,#N/A,FALSE,"Facing Page";#N/A,#N/A,FALSE,"Main Page";#N/A,#N/A,FALSE,"Risk-Adjusted";#N/A,#N/A,FALSE,"Profit Improvement"}</definedName>
    <definedName name="____________________________App2" hidden="1">{#N/A,#N/A,FALSE,"Cover Page";#N/A,#N/A,FALSE,"Facing Page";#N/A,#N/A,FALSE,"Main Page";#N/A,#N/A,FALSE,"Risk-Adjusted";#N/A,#N/A,FALSE,"Profit Improvement"}</definedName>
    <definedName name="__________________________App2" hidden="1">{#N/A,#N/A,FALSE,"Cover Page";#N/A,#N/A,FALSE,"Facing Page";#N/A,#N/A,FALSE,"Main Page";#N/A,#N/A,FALSE,"Risk-Adjusted";#N/A,#N/A,FALSE,"Profit Improvement"}</definedName>
    <definedName name="_________________________Q1" hidden="1">{"avrev",#N/A,FALSE,"AVREV";"rates",#N/A,FALSE,"AVREV"}</definedName>
    <definedName name="________________________App2" hidden="1">{#N/A,#N/A,FALSE,"Cover Page";#N/A,#N/A,FALSE,"Facing Page";#N/A,#N/A,FALSE,"Main Page";#N/A,#N/A,FALSE,"Risk-Adjusted";#N/A,#N/A,FALSE,"Profit Improvement"}</definedName>
    <definedName name="________________________Q1" hidden="1">{"avrev",#N/A,FALSE,"AVREV";"rates",#N/A,FALSE,"AVREV"}</definedName>
    <definedName name="_______________________ba1" hidden="1">{"Fiesta Facer Page",#N/A,FALSE,"Q_C_S";"Fiesta Main Page",#N/A,FALSE,"V_L";"Fiesta 95BP Struct",#N/A,FALSE,"StructBP";"Fiesta Post 95BP Struct",#N/A,FALSE,"AdjStructBP"}</definedName>
    <definedName name="_______________________D258" hidden="1">{"Presentation",#N/A,FALSE,"Feb96 - ALL"}</definedName>
    <definedName name="_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gph3" hidden="1">{"salaried",#N/A,FALSE,"VLD View (2)"}</definedName>
    <definedName name="_______________________gph4" hidden="1">{"rev",#N/A,FALSE,"ppepsum";"vcost",#N/A,FALSE,"ppepsum";"ecprof",#N/A,FALSE,"ppepsum"}</definedName>
    <definedName name="_______________________gph5" hidden="1">{"rates",#N/A,FALSE,"tavg4a";"rev",#N/A,FALSE,"tavg4a"}</definedName>
    <definedName name="_______________________gph6" hidden="1">{"pep204a",#N/A,FALSE,"tpepsum4a";"pep205a",#N/A,FALSE,"tpepsum4a";"wpep204a",#N/A,FALSE,"tpepsum4a";"wpep205a",#N/A,FALSE,"tpepsum4a"}</definedName>
    <definedName name="_______________________jij1" hidden="1">{"Fiesta Facer Page",#N/A,FALSE,"Q_C_S";"Fiesta Main Page",#N/A,FALSE,"V_L";"Fiesta 95BP Struct",#N/A,FALSE,"StructBP";"Fiesta Post 95BP Struct",#N/A,FALSE,"AdjStructBP"}</definedName>
    <definedName name="_______________________lk1" hidden="1">{"Presentation",#N/A,FALSE,"Feb96 - ALL"}</definedName>
    <definedName name="_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po1" hidden="1">{"Presentation",#N/A,FALSE,"Feb96 - ALL"}</definedName>
    <definedName name="_______________________Q1" hidden="1">{"avrev",#N/A,FALSE,"AVREV";"rates",#N/A,FALSE,"AVREV"}</definedName>
    <definedName name="_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ut1" hidden="1">{"rev",#N/A,FALSE,"ppepsum";"vcost",#N/A,FALSE,"ppepsum";"ecprof",#N/A,FALSE,"ppepsum"}</definedName>
    <definedName name="_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wrn2" hidden="1">{"pep204a",#N/A,FALSE,"tpepsum4a";"pep205a",#N/A,FALSE,"tpepsum4a";"wpep204a",#N/A,FALSE,"tpepsum4a";"wpep205a",#N/A,FALSE,"tpepsum4a"}</definedName>
    <definedName name="_______________________WRN4" hidden="1">{"salaried",#N/A,FALSE,"VLD View (2)"}</definedName>
    <definedName name="_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App2" hidden="1">{#N/A,#N/A,FALSE,"Cover Page";#N/A,#N/A,FALSE,"Facing Page";#N/A,#N/A,FALSE,"Main Page";#N/A,#N/A,FALSE,"Risk-Adjusted";#N/A,#N/A,FALSE,"Profit Improvement"}</definedName>
    <definedName name="______________________ba1" hidden="1">{"Fiesta Facer Page",#N/A,FALSE,"Q_C_S";"Fiesta Main Page",#N/A,FALSE,"V_L";"Fiesta 95BP Struct",#N/A,FALSE,"StructBP";"Fiesta Post 95BP Struct",#N/A,FALSE,"AdjStructBP"}</definedName>
    <definedName name="______________________D258" hidden="1">{"Presentation",#N/A,FALSE,"Feb96 - ALL"}</definedName>
    <definedName name="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gph3" hidden="1">{"salaried",#N/A,FALSE,"VLD View (2)"}</definedName>
    <definedName name="______________________gph4" hidden="1">{"rev",#N/A,FALSE,"ppepsum";"vcost",#N/A,FALSE,"ppepsum";"ecprof",#N/A,FALSE,"ppepsum"}</definedName>
    <definedName name="______________________gph5" hidden="1">{"rates",#N/A,FALSE,"tavg4a";"rev",#N/A,FALSE,"tavg4a"}</definedName>
    <definedName name="______________________gph6" hidden="1">{"pep204a",#N/A,FALSE,"tpepsum4a";"pep205a",#N/A,FALSE,"tpepsum4a";"wpep204a",#N/A,FALSE,"tpepsum4a";"wpep205a",#N/A,FALSE,"tpepsum4a"}</definedName>
    <definedName name="______________________jij1" hidden="1">{"Fiesta Facer Page",#N/A,FALSE,"Q_C_S";"Fiesta Main Page",#N/A,FALSE,"V_L";"Fiesta 95BP Struct",#N/A,FALSE,"StructBP";"Fiesta Post 95BP Struct",#N/A,FALSE,"AdjStructBP"}</definedName>
    <definedName name="______________________lk1" hidden="1">{"Presentation",#N/A,FALSE,"Feb96 - ALL"}</definedName>
    <definedName name="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po1" hidden="1">{"Presentation",#N/A,FALSE,"Feb96 - ALL"}</definedName>
    <definedName name="______________________Q1" hidden="1">{"avrev",#N/A,FALSE,"AVREV";"rates",#N/A,FALSE,"AVREV"}</definedName>
    <definedName name="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ut1" hidden="1">{"rev",#N/A,FALSE,"ppepsum";"vcost",#N/A,FALSE,"ppepsum";"ecprof",#N/A,FALSE,"ppepsum"}</definedName>
    <definedName name="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_wrn2" hidden="1">{"pep204a",#N/A,FALSE,"tpepsum4a";"pep205a",#N/A,FALSE,"tpepsum4a";"wpep204a",#N/A,FALSE,"tpepsum4a";"wpep205a",#N/A,FALSE,"tpepsum4a"}</definedName>
    <definedName name="______________________WRN4" hidden="1">{"salaried",#N/A,FALSE,"VLD View (2)"}</definedName>
    <definedName name="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ba1" hidden="1">{"Fiesta Facer Page",#N/A,FALSE,"Q_C_S";"Fiesta Main Page",#N/A,FALSE,"V_L";"Fiesta 95BP Struct",#N/A,FALSE,"StructBP";"Fiesta Post 95BP Struct",#N/A,FALSE,"AdjStructBP"}</definedName>
    <definedName name="_____________________D258" hidden="1">{"Presentation",#N/A,FALSE,"Feb96 - ALL"}</definedName>
    <definedName name="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gph3" hidden="1">{"salaried",#N/A,FALSE,"VLD View (2)"}</definedName>
    <definedName name="_____________________gph4" hidden="1">{"rev",#N/A,FALSE,"ppepsum";"vcost",#N/A,FALSE,"ppepsum";"ecprof",#N/A,FALSE,"ppepsum"}</definedName>
    <definedName name="_____________________gph5" hidden="1">{"rates",#N/A,FALSE,"tavg4a";"rev",#N/A,FALSE,"tavg4a"}</definedName>
    <definedName name="_____________________gph6" hidden="1">{"pep204a",#N/A,FALSE,"tpepsum4a";"pep205a",#N/A,FALSE,"tpepsum4a";"wpep204a",#N/A,FALSE,"tpepsum4a";"wpep205a",#N/A,FALSE,"tpepsum4a"}</definedName>
    <definedName name="_____________________jij1" hidden="1">{"Fiesta Facer Page",#N/A,FALSE,"Q_C_S";"Fiesta Main Page",#N/A,FALSE,"V_L";"Fiesta 95BP Struct",#N/A,FALSE,"StructBP";"Fiesta Post 95BP Struct",#N/A,FALSE,"AdjStructBP"}</definedName>
    <definedName name="_____________________lk1" hidden="1">{"Presentation",#N/A,FALSE,"Feb96 - ALL"}</definedName>
    <definedName name="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po1" hidden="1">{"Presentation",#N/A,FALSE,"Feb96 - ALL"}</definedName>
    <definedName name="_____________________Q1" hidden="1">{"avrev",#N/A,FALSE,"AVREV";"rates",#N/A,FALSE,"AVREV"}</definedName>
    <definedName name="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ut1" hidden="1">{"rev",#N/A,FALSE,"ppepsum";"vcost",#N/A,FALSE,"ppepsum";"ecprof",#N/A,FALSE,"ppepsum"}</definedName>
    <definedName name="_____________________V5" hidden="1">{"avrev",#N/A,FALSE,"AVREV";"rates",#N/A,FALSE,"AVREV"}</definedName>
    <definedName name="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wrn2" hidden="1">{"pep204a",#N/A,FALSE,"tpepsum4a";"pep205a",#N/A,FALSE,"tpepsum4a";"wpep204a",#N/A,FALSE,"tpepsum4a";"wpep205a",#N/A,FALSE,"tpepsum4a"}</definedName>
    <definedName name="_____________________WRN4" hidden="1">{"salaried",#N/A,FALSE,"VLD View (2)"}</definedName>
    <definedName name="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App2" hidden="1">{#N/A,#N/A,FALSE,"Cover Page";#N/A,#N/A,FALSE,"Facing Page";#N/A,#N/A,FALSE,"Main Page";#N/A,#N/A,FALSE,"Risk-Adjusted";#N/A,#N/A,FALSE,"Profit Improvement"}</definedName>
    <definedName name="____________________ba1" hidden="1">{"Fiesta Facer Page",#N/A,FALSE,"Q_C_S";"Fiesta Main Page",#N/A,FALSE,"V_L";"Fiesta 95BP Struct",#N/A,FALSE,"StructBP";"Fiesta Post 95BP Struct",#N/A,FALSE,"AdjStructBP"}</definedName>
    <definedName name="____________________D258" hidden="1">{"Presentation",#N/A,FALSE,"Feb96 - ALL"}</definedName>
    <definedName name="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gph3" hidden="1">{"salaried",#N/A,FALSE,"VLD View (2)"}</definedName>
    <definedName name="____________________gph4" hidden="1">{"rev",#N/A,FALSE,"ppepsum";"vcost",#N/A,FALSE,"ppepsum";"ecprof",#N/A,FALSE,"ppepsum"}</definedName>
    <definedName name="____________________gph5" hidden="1">{"rates",#N/A,FALSE,"tavg4a";"rev",#N/A,FALSE,"tavg4a"}</definedName>
    <definedName name="____________________gph6" hidden="1">{"pep204a",#N/A,FALSE,"tpepsum4a";"pep205a",#N/A,FALSE,"tpepsum4a";"wpep204a",#N/A,FALSE,"tpepsum4a";"wpep205a",#N/A,FALSE,"tpepsum4a"}</definedName>
    <definedName name="____________________jij1" hidden="1">{"Fiesta Facer Page",#N/A,FALSE,"Q_C_S";"Fiesta Main Page",#N/A,FALSE,"V_L";"Fiesta 95BP Struct",#N/A,FALSE,"StructBP";"Fiesta Post 95BP Struct",#N/A,FALSE,"AdjStructBP"}</definedName>
    <definedName name="____________________lk1" hidden="1">{"Presentation",#N/A,FALSE,"Feb96 - ALL"}</definedName>
    <definedName name="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po1" hidden="1">{"Presentation",#N/A,FALSE,"Feb96 - ALL"}</definedName>
    <definedName name="____________________Q1" hidden="1">{"avrev",#N/A,FALSE,"AVREV";"rates",#N/A,FALSE,"AVREV"}</definedName>
    <definedName name="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ut1" hidden="1">{"rev",#N/A,FALSE,"ppepsum";"vcost",#N/A,FALSE,"ppepsum";"ecprof",#N/A,FALSE,"ppepsum"}</definedName>
    <definedName name="____________________V5" hidden="1">{"avrev",#N/A,FALSE,"AVREV";"rates",#N/A,FALSE,"AVREV"}</definedName>
    <definedName name="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wrn1" hidden="1">{#N/A,#N/A,TRUE,"Frame&amp;Body-All";#N/A,#N/A,TRUE,"Powrplant Mnts-5.4l_4.6l";#N/A,#N/A,TRUE,"Powerplant-5.4l_4.6l";#N/A,#N/A,TRUE,"Exhaust-5.4l_4.6l";#N/A,#N/A,TRUE,"Induction-5.4l"}</definedName>
    <definedName name="____________________wrn2" hidden="1">{"pep204a",#N/A,FALSE,"tpepsum4a";"pep205a",#N/A,FALSE,"tpepsum4a";"wpep204a",#N/A,FALSE,"tpepsum4a";"wpep205a",#N/A,FALSE,"tpepsum4a"}</definedName>
    <definedName name="____________________WRN4" hidden="1">{"salaried",#N/A,FALSE,"VLD View (2)"}</definedName>
    <definedName name="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ba1" hidden="1">{"Fiesta Facer Page",#N/A,FALSE,"Q_C_S";"Fiesta Main Page",#N/A,FALSE,"V_L";"Fiesta 95BP Struct",#N/A,FALSE,"StructBP";"Fiesta Post 95BP Struct",#N/A,FALSE,"AdjStructBP"}</definedName>
    <definedName name="___________________D258" hidden="1">{"Presentation",#N/A,FALSE,"Feb96 - ALL"}</definedName>
    <definedName name="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gph3" hidden="1">{"salaried",#N/A,FALSE,"VLD View (2)"}</definedName>
    <definedName name="___________________gph4" hidden="1">{"rev",#N/A,FALSE,"ppepsum";"vcost",#N/A,FALSE,"ppepsum";"ecprof",#N/A,FALSE,"ppepsum"}</definedName>
    <definedName name="___________________gph5" hidden="1">{"rates",#N/A,FALSE,"tavg4a";"rev",#N/A,FALSE,"tavg4a"}</definedName>
    <definedName name="___________________gph6" hidden="1">{"pep204a",#N/A,FALSE,"tpepsum4a";"pep205a",#N/A,FALSE,"tpepsum4a";"wpep204a",#N/A,FALSE,"tpepsum4a";"wpep205a",#N/A,FALSE,"tpepsum4a"}</definedName>
    <definedName name="___________________jij1" hidden="1">{"Fiesta Facer Page",#N/A,FALSE,"Q_C_S";"Fiesta Main Page",#N/A,FALSE,"V_L";"Fiesta 95BP Struct",#N/A,FALSE,"StructBP";"Fiesta Post 95BP Struct",#N/A,FALSE,"AdjStructBP"}</definedName>
    <definedName name="___________________lk1" hidden="1">{"Presentation",#N/A,FALSE,"Feb96 - ALL"}</definedName>
    <definedName name="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po1" hidden="1">{"Presentation",#N/A,FALSE,"Feb96 - ALL"}</definedName>
    <definedName name="___________________Q1" hidden="1">{"avrev",#N/A,FALSE,"AVREV";"rates",#N/A,FALSE,"AVREV"}</definedName>
    <definedName name="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ut1" hidden="1">{"rev",#N/A,FALSE,"ppepsum";"vcost",#N/A,FALSE,"ppepsum";"ecprof",#N/A,FALSE,"ppepsum"}</definedName>
    <definedName name="___________________V5" hidden="1">{"avrev",#N/A,FALSE,"AVREV";"rates",#N/A,FALSE,"AVREV"}</definedName>
    <definedName name="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wrn1" hidden="1">{#N/A,#N/A,TRUE,"Frame&amp;Body-All";#N/A,#N/A,TRUE,"Powrplant Mnts-5.4l_4.6l";#N/A,#N/A,TRUE,"Powerplant-5.4l_4.6l";#N/A,#N/A,TRUE,"Exhaust-5.4l_4.6l";#N/A,#N/A,TRUE,"Induction-5.4l"}</definedName>
    <definedName name="___________________wrn2" hidden="1">{"pep204a",#N/A,FALSE,"tpepsum4a";"pep205a",#N/A,FALSE,"tpepsum4a";"wpep204a",#N/A,FALSE,"tpepsum4a";"wpep205a",#N/A,FALSE,"tpepsum4a"}</definedName>
    <definedName name="___________________WRN4" hidden="1">{"salaried",#N/A,FALSE,"VLD View (2)"}</definedName>
    <definedName name="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App2" hidden="1">{#N/A,#N/A,FALSE,"Cover Page";#N/A,#N/A,FALSE,"Facing Page";#N/A,#N/A,FALSE,"Main Page";#N/A,#N/A,FALSE,"Risk-Adjusted";#N/A,#N/A,FALSE,"Profit Improvement"}</definedName>
    <definedName name="__________________ba1" hidden="1">{"Fiesta Facer Page",#N/A,FALSE,"Q_C_S";"Fiesta Main Page",#N/A,FALSE,"V_L";"Fiesta 95BP Struct",#N/A,FALSE,"StructBP";"Fiesta Post 95BP Struct",#N/A,FALSE,"AdjStructBP"}</definedName>
    <definedName name="__________________D258" hidden="1">{"Presentation",#N/A,FALSE,"Feb96 - ALL"}</definedName>
    <definedName name="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gph3" hidden="1">{"salaried",#N/A,FALSE,"VLD View (2)"}</definedName>
    <definedName name="__________________gph4" hidden="1">{"rev",#N/A,FALSE,"ppepsum";"vcost",#N/A,FALSE,"ppepsum";"ecprof",#N/A,FALSE,"ppepsum"}</definedName>
    <definedName name="__________________gph5" hidden="1">{"rates",#N/A,FALSE,"tavg4a";"rev",#N/A,FALSE,"tavg4a"}</definedName>
    <definedName name="__________________gph6" hidden="1">{"pep204a",#N/A,FALSE,"tpepsum4a";"pep205a",#N/A,FALSE,"tpepsum4a";"wpep204a",#N/A,FALSE,"tpepsum4a";"wpep205a",#N/A,FALSE,"tpepsum4a"}</definedName>
    <definedName name="__________________jij1" hidden="1">{"Fiesta Facer Page",#N/A,FALSE,"Q_C_S";"Fiesta Main Page",#N/A,FALSE,"V_L";"Fiesta 95BP Struct",#N/A,FALSE,"StructBP";"Fiesta Post 95BP Struct",#N/A,FALSE,"AdjStructBP"}</definedName>
    <definedName name="__________________lk1" hidden="1">{"Presentation",#N/A,FALSE,"Feb96 - ALL"}</definedName>
    <definedName name="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po1" hidden="1">{"Presentation",#N/A,FALSE,"Feb96 - ALL"}</definedName>
    <definedName name="__________________Q1" hidden="1">{"avrev",#N/A,FALSE,"AVREV";"rates",#N/A,FALSE,"AVREV"}</definedName>
    <definedName name="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ut1" hidden="1">{"rev",#N/A,FALSE,"ppepsum";"vcost",#N/A,FALSE,"ppepsum";"ecprof",#N/A,FALSE,"ppepsum"}</definedName>
    <definedName name="__________________V5" hidden="1">{"avrev",#N/A,FALSE,"AVREV";"rates",#N/A,FALSE,"AVREV"}</definedName>
    <definedName name="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wrn1" hidden="1">{#N/A,#N/A,TRUE,"Frame&amp;Body-All";#N/A,#N/A,TRUE,"Powrplant Mnts-5.4l_4.6l";#N/A,#N/A,TRUE,"Powerplant-5.4l_4.6l";#N/A,#N/A,TRUE,"Exhaust-5.4l_4.6l";#N/A,#N/A,TRUE,"Induction-5.4l"}</definedName>
    <definedName name="__________________wrn2" hidden="1">{"pep204a",#N/A,FALSE,"tpepsum4a";"pep205a",#N/A,FALSE,"tpepsum4a";"wpep204a",#N/A,FALSE,"tpepsum4a";"wpep205a",#N/A,FALSE,"tpepsum4a"}</definedName>
    <definedName name="__________________WRN4" hidden="1">{"salaried",#N/A,FALSE,"VLD View (2)"}</definedName>
    <definedName name="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21">#REF!</definedName>
    <definedName name="_________________ba1" hidden="1">{"Fiesta Facer Page",#N/A,FALSE,"Q_C_S";"Fiesta Main Page",#N/A,FALSE,"V_L";"Fiesta 95BP Struct",#N/A,FALSE,"StructBP";"Fiesta Post 95BP Struct",#N/A,FALSE,"AdjStructBP"}</definedName>
    <definedName name="_________________D258" hidden="1">{"Presentation",#N/A,FALSE,"Feb96 - ALL"}</definedName>
    <definedName name="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gph3" hidden="1">{"salaried",#N/A,FALSE,"VLD View (2)"}</definedName>
    <definedName name="_________________gph4" hidden="1">{"rev",#N/A,FALSE,"ppepsum";"vcost",#N/A,FALSE,"ppepsum";"ecprof",#N/A,FALSE,"ppepsum"}</definedName>
    <definedName name="_________________gph5" hidden="1">{"rates",#N/A,FALSE,"tavg4a";"rev",#N/A,FALSE,"tavg4a"}</definedName>
    <definedName name="_________________gph6" hidden="1">{"pep204a",#N/A,FALSE,"tpepsum4a";"pep205a",#N/A,FALSE,"tpepsum4a";"wpep204a",#N/A,FALSE,"tpepsum4a";"wpep205a",#N/A,FALSE,"tpepsum4a"}</definedName>
    <definedName name="_________________jij1" hidden="1">{"Fiesta Facer Page",#N/A,FALSE,"Q_C_S";"Fiesta Main Page",#N/A,FALSE,"V_L";"Fiesta 95BP Struct",#N/A,FALSE,"StructBP";"Fiesta Post 95BP Struct",#N/A,FALSE,"AdjStructBP"}</definedName>
    <definedName name="_________________lk1" hidden="1">{"Presentation",#N/A,FALSE,"Feb96 - ALL"}</definedName>
    <definedName name="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po1" hidden="1">{"Presentation",#N/A,FALSE,"Feb96 - ALL"}</definedName>
    <definedName name="_________________Q1" hidden="1">{"avrev",#N/A,FALSE,"AVREV";"rates",#N/A,FALSE,"AVREV"}</definedName>
    <definedName name="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ut1" hidden="1">{"rev",#N/A,FALSE,"ppepsum";"vcost",#N/A,FALSE,"ppepsum";"ecprof",#N/A,FALSE,"ppepsum"}</definedName>
    <definedName name="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wrn1" hidden="1">{#N/A,#N/A,TRUE,"Frame&amp;Body-All";#N/A,#N/A,TRUE,"Powrplant Mnts-5.4l_4.6l";#N/A,#N/A,TRUE,"Powerplant-5.4l_4.6l";#N/A,#N/A,TRUE,"Exhaust-5.4l_4.6l";#N/A,#N/A,TRUE,"Induction-5.4l"}</definedName>
    <definedName name="_________________wrn2" hidden="1">{"pep204a",#N/A,FALSE,"tpepsum4a";"pep205a",#N/A,FALSE,"tpepsum4a";"wpep204a",#N/A,FALSE,"tpepsum4a";"wpep205a",#N/A,FALSE,"tpepsum4a"}</definedName>
    <definedName name="_________________WRN4" hidden="1">{"salaried",#N/A,FALSE,"VLD View (2)"}</definedName>
    <definedName name="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21">#REF!</definedName>
    <definedName name="________________App2" hidden="1">{#N/A,#N/A,FALSE,"Cover Page";#N/A,#N/A,FALSE,"Facing Page";#N/A,#N/A,FALSE,"Main Page";#N/A,#N/A,FALSE,"Risk-Adjusted";#N/A,#N/A,FALSE,"Profit Improvement"}</definedName>
    <definedName name="________________ba1" hidden="1">{"Fiesta Facer Page",#N/A,FALSE,"Q_C_S";"Fiesta Main Page",#N/A,FALSE,"V_L";"Fiesta 95BP Struct",#N/A,FALSE,"StructBP";"Fiesta Post 95BP Struct",#N/A,FALSE,"AdjStructBP"}</definedName>
    <definedName name="________________D258" hidden="1">{"Presentation",#N/A,FALSE,"Feb96 - ALL"}</definedName>
    <definedName name="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gph3" hidden="1">{"salaried",#N/A,FALSE,"VLD View (2)"}</definedName>
    <definedName name="________________gph4" hidden="1">{"rev",#N/A,FALSE,"ppepsum";"vcost",#N/A,FALSE,"ppepsum";"ecprof",#N/A,FALSE,"ppepsum"}</definedName>
    <definedName name="________________gph5" hidden="1">{"rates",#N/A,FALSE,"tavg4a";"rev",#N/A,FALSE,"tavg4a"}</definedName>
    <definedName name="________________gph6" hidden="1">{"pep204a",#N/A,FALSE,"tpepsum4a";"pep205a",#N/A,FALSE,"tpepsum4a";"wpep204a",#N/A,FALSE,"tpepsum4a";"wpep205a",#N/A,FALSE,"tpepsum4a"}</definedName>
    <definedName name="________________jij1" hidden="1">{"Fiesta Facer Page",#N/A,FALSE,"Q_C_S";"Fiesta Main Page",#N/A,FALSE,"V_L";"Fiesta 95BP Struct",#N/A,FALSE,"StructBP";"Fiesta Post 95BP Struct",#N/A,FALSE,"AdjStructBP"}</definedName>
    <definedName name="________________lk1" hidden="1">{"Presentation",#N/A,FALSE,"Feb96 - ALL"}</definedName>
    <definedName name="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po1" hidden="1">{"Presentation",#N/A,FALSE,"Feb96 - ALL"}</definedName>
    <definedName name="________________Q1" hidden="1">{"avrev",#N/A,FALSE,"AVREV";"rates",#N/A,FALSE,"AVREV"}</definedName>
    <definedName name="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ut1" hidden="1">{"rev",#N/A,FALSE,"ppepsum";"vcost",#N/A,FALSE,"ppepsum";"ecprof",#N/A,FALSE,"ppepsum"}</definedName>
    <definedName name="________________V5" hidden="1">{"avrev",#N/A,FALSE,"AVREV";"rates",#N/A,FALSE,"AVREV"}</definedName>
    <definedName name="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wrn1" hidden="1">{#N/A,#N/A,TRUE,"Frame&amp;Body-All";#N/A,#N/A,TRUE,"Powrplant Mnts-5.4l_4.6l";#N/A,#N/A,TRUE,"Powerplant-5.4l_4.6l";#N/A,#N/A,TRUE,"Exhaust-5.4l_4.6l";#N/A,#N/A,TRUE,"Induction-5.4l"}</definedName>
    <definedName name="________________wrn2" hidden="1">{"pep204a",#N/A,FALSE,"tpepsum4a";"pep205a",#N/A,FALSE,"tpepsum4a";"wpep204a",#N/A,FALSE,"tpepsum4a";"wpep205a",#N/A,FALSE,"tpepsum4a"}</definedName>
    <definedName name="________________WRN4" hidden="1">{"salaried",#N/A,FALSE,"VLD View (2)"}</definedName>
    <definedName name="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21">#REF!</definedName>
    <definedName name="_______________ba1" hidden="1">{"Fiesta Facer Page",#N/A,FALSE,"Q_C_S";"Fiesta Main Page",#N/A,FALSE,"V_L";"Fiesta 95BP Struct",#N/A,FALSE,"StructBP";"Fiesta Post 95BP Struct",#N/A,FALSE,"AdjStructBP"}</definedName>
    <definedName name="_______________D258" hidden="1">{"Presentation",#N/A,FALSE,"Feb96 - ALL"}</definedName>
    <definedName name="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gph3" hidden="1">{"salaried",#N/A,FALSE,"VLD View (2)"}</definedName>
    <definedName name="_______________gph4" hidden="1">{"rev",#N/A,FALSE,"ppepsum";"vcost",#N/A,FALSE,"ppepsum";"ecprof",#N/A,FALSE,"ppepsum"}</definedName>
    <definedName name="_______________gph5" hidden="1">{"rates",#N/A,FALSE,"tavg4a";"rev",#N/A,FALSE,"tavg4a"}</definedName>
    <definedName name="_______________gph6" hidden="1">{"pep204a",#N/A,FALSE,"tpepsum4a";"pep205a",#N/A,FALSE,"tpepsum4a";"wpep204a",#N/A,FALSE,"tpepsum4a";"wpep205a",#N/A,FALSE,"tpepsum4a"}</definedName>
    <definedName name="_______________jij1" hidden="1">{"Fiesta Facer Page",#N/A,FALSE,"Q_C_S";"Fiesta Main Page",#N/A,FALSE,"V_L";"Fiesta 95BP Struct",#N/A,FALSE,"StructBP";"Fiesta Post 95BP Struct",#N/A,FALSE,"AdjStructBP"}</definedName>
    <definedName name="_______________lk1" hidden="1">{"Presentation",#N/A,FALSE,"Feb96 - ALL"}</definedName>
    <definedName name="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po1" hidden="1">{"Presentation",#N/A,FALSE,"Feb96 - ALL"}</definedName>
    <definedName name="_______________Q1" hidden="1">{"avrev",#N/A,FALSE,"AVREV";"rates",#N/A,FALSE,"AVREV"}</definedName>
    <definedName name="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ut1" hidden="1">{"rev",#N/A,FALSE,"ppepsum";"vcost",#N/A,FALSE,"ppepsum";"ecprof",#N/A,FALSE,"ppepsum"}</definedName>
    <definedName name="_______________V5" hidden="1">{"avrev",#N/A,FALSE,"AVREV";"rates",#N/A,FALSE,"AVREV"}</definedName>
    <definedName name="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wrn1" hidden="1">{#N/A,#N/A,TRUE,"Frame&amp;Body-All";#N/A,#N/A,TRUE,"Powrplant Mnts-5.4l_4.6l";#N/A,#N/A,TRUE,"Powerplant-5.4l_4.6l";#N/A,#N/A,TRUE,"Exhaust-5.4l_4.6l";#N/A,#N/A,TRUE,"Induction-5.4l"}</definedName>
    <definedName name="_______________wrn2" hidden="1">{"pep204a",#N/A,FALSE,"tpepsum4a";"pep205a",#N/A,FALSE,"tpepsum4a";"wpep204a",#N/A,FALSE,"tpepsum4a";"wpep205a",#N/A,FALSE,"tpepsum4a"}</definedName>
    <definedName name="_______________WRN4" hidden="1">{"salaried",#N/A,FALSE,"VLD View (2)"}</definedName>
    <definedName name="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21">#REF!</definedName>
    <definedName name="______________App2" hidden="1">{#N/A,#N/A,FALSE,"Cover Page";#N/A,#N/A,FALSE,"Facing Page";#N/A,#N/A,FALSE,"Main Page";#N/A,#N/A,FALSE,"Risk-Adjusted";#N/A,#N/A,FALSE,"Profit Improvement"}</definedName>
    <definedName name="______________ba1" hidden="1">{"Fiesta Facer Page",#N/A,FALSE,"Q_C_S";"Fiesta Main Page",#N/A,FALSE,"V_L";"Fiesta 95BP Struct",#N/A,FALSE,"StructBP";"Fiesta Post 95BP Struct",#N/A,FALSE,"AdjStructBP"}</definedName>
    <definedName name="______________D258" hidden="1">{"Presentation",#N/A,FALSE,"Feb96 - ALL"}</definedName>
    <definedName name="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gph3" hidden="1">{"salaried",#N/A,FALSE,"VLD View (2)"}</definedName>
    <definedName name="______________gph4" hidden="1">{"rev",#N/A,FALSE,"ppepsum";"vcost",#N/A,FALSE,"ppepsum";"ecprof",#N/A,FALSE,"ppepsum"}</definedName>
    <definedName name="______________gph5" hidden="1">{"rates",#N/A,FALSE,"tavg4a";"rev",#N/A,FALSE,"tavg4a"}</definedName>
    <definedName name="______________gph6" hidden="1">{"pep204a",#N/A,FALSE,"tpepsum4a";"pep205a",#N/A,FALSE,"tpepsum4a";"wpep204a",#N/A,FALSE,"tpepsum4a";"wpep205a",#N/A,FALSE,"tpepsum4a"}</definedName>
    <definedName name="______________jij1" hidden="1">{"Fiesta Facer Page",#N/A,FALSE,"Q_C_S";"Fiesta Main Page",#N/A,FALSE,"V_L";"Fiesta 95BP Struct",#N/A,FALSE,"StructBP";"Fiesta Post 95BP Struct",#N/A,FALSE,"AdjStructBP"}</definedName>
    <definedName name="______________lk1" hidden="1">{"Presentation",#N/A,FALSE,"Feb96 - ALL"}</definedName>
    <definedName name="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po1" hidden="1">{"Presentation",#N/A,FALSE,"Feb96 - ALL"}</definedName>
    <definedName name="______________Q1" hidden="1">{"avrev",#N/A,FALSE,"AVREV";"rates",#N/A,FALSE,"AVREV"}</definedName>
    <definedName name="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ut1" hidden="1">{"rev",#N/A,FALSE,"ppepsum";"vcost",#N/A,FALSE,"ppepsum";"ecprof",#N/A,FALSE,"ppepsum"}</definedName>
    <definedName name="______________V5" hidden="1">{"avrev",#N/A,FALSE,"AVREV";"rates",#N/A,FALSE,"AVREV"}</definedName>
    <definedName name="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wrn1" hidden="1">{#N/A,#N/A,TRUE,"Frame&amp;Body-All";#N/A,#N/A,TRUE,"Powrplant Mnts-5.4l_4.6l";#N/A,#N/A,TRUE,"Powerplant-5.4l_4.6l";#N/A,#N/A,TRUE,"Exhaust-5.4l_4.6l";#N/A,#N/A,TRUE,"Induction-5.4l"}</definedName>
    <definedName name="______________wrn2" hidden="1">{"pep204a",#N/A,FALSE,"tpepsum4a";"pep205a",#N/A,FALSE,"tpepsum4a";"wpep204a",#N/A,FALSE,"tpepsum4a";"wpep205a",#N/A,FALSE,"tpepsum4a"}</definedName>
    <definedName name="______________WRN4" hidden="1">{"salaried",#N/A,FALSE,"VLD View (2)"}</definedName>
    <definedName name="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21">#REF!</definedName>
    <definedName name="_____________APS2003" hidden="1">{#N/A,#N/A,FALSE,"expense";#N/A,#N/A,FALSE,"heads"}</definedName>
    <definedName name="_____________ba1" hidden="1">{"Fiesta Facer Page",#N/A,FALSE,"Q_C_S";"Fiesta Main Page",#N/A,FALSE,"V_L";"Fiesta 95BP Struct",#N/A,FALSE,"StructBP";"Fiesta Post 95BP Struct",#N/A,FALSE,"AdjStructBP"}</definedName>
    <definedName name="_____________D258" hidden="1">{"Presentation",#N/A,FALSE,"Feb96 - ALL"}</definedName>
    <definedName name="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gph3" hidden="1">{"salaried",#N/A,FALSE,"VLD View (2)"}</definedName>
    <definedName name="_____________gph4" hidden="1">{"rev",#N/A,FALSE,"ppepsum";"vcost",#N/A,FALSE,"ppepsum";"ecprof",#N/A,FALSE,"ppepsum"}</definedName>
    <definedName name="_____________gph5" hidden="1">{"rates",#N/A,FALSE,"tavg4a";"rev",#N/A,FALSE,"tavg4a"}</definedName>
    <definedName name="_____________gph6" hidden="1">{"pep204a",#N/A,FALSE,"tpepsum4a";"pep205a",#N/A,FALSE,"tpepsum4a";"wpep204a",#N/A,FALSE,"tpepsum4a";"wpep205a",#N/A,FALSE,"tpepsum4a"}</definedName>
    <definedName name="_____________jij1" hidden="1">{"Fiesta Facer Page",#N/A,FALSE,"Q_C_S";"Fiesta Main Page",#N/A,FALSE,"V_L";"Fiesta 95BP Struct",#N/A,FALSE,"StructBP";"Fiesta Post 95BP Struct",#N/A,FALSE,"AdjStructBP"}</definedName>
    <definedName name="_____________lk1" hidden="1">{"Presentation",#N/A,FALSE,"Feb96 - ALL"}</definedName>
    <definedName name="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po1" hidden="1">{"Presentation",#N/A,FALSE,"Feb96 - ALL"}</definedName>
    <definedName name="_____________Q1" hidden="1">{"avrev",#N/A,FALSE,"AVREV";"rates",#N/A,FALSE,"AVREV"}</definedName>
    <definedName name="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ut1" hidden="1">{"rev",#N/A,FALSE,"ppepsum";"vcost",#N/A,FALSE,"ppepsum";"ecprof",#N/A,FALSE,"ppepsum"}</definedName>
    <definedName name="_____________V5" hidden="1">{"avrev",#N/A,FALSE,"AVREV";"rates",#N/A,FALSE,"AVREV"}</definedName>
    <definedName name="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wrn1" hidden="1">{#N/A,#N/A,TRUE,"Frame&amp;Body-All";#N/A,#N/A,TRUE,"Powrplant Mnts-5.4l_4.6l";#N/A,#N/A,TRUE,"Powerplant-5.4l_4.6l";#N/A,#N/A,TRUE,"Exhaust-5.4l_4.6l";#N/A,#N/A,TRUE,"Induction-5.4l"}</definedName>
    <definedName name="_____________wrn2" hidden="1">{"pep204a",#N/A,FALSE,"tpepsum4a";"pep205a",#N/A,FALSE,"tpepsum4a";"wpep204a",#N/A,FALSE,"tpepsum4a";"wpep205a",#N/A,FALSE,"tpepsum4a"}</definedName>
    <definedName name="_____________WRN4" hidden="1">{"salaried",#N/A,FALSE,"VLD View (2)"}</definedName>
    <definedName name="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21">#REF!</definedName>
    <definedName name="____________App2" hidden="1">{#N/A,#N/A,FALSE,"Cover Page";#N/A,#N/A,FALSE,"Facing Page";#N/A,#N/A,FALSE,"Main Page";#N/A,#N/A,FALSE,"Risk-Adjusted";#N/A,#N/A,FALSE,"Profit Improvement"}</definedName>
    <definedName name="____________ba1" hidden="1">{"Fiesta Facer Page",#N/A,FALSE,"Q_C_S";"Fiesta Main Page",#N/A,FALSE,"V_L";"Fiesta 95BP Struct",#N/A,FALSE,"StructBP";"Fiesta Post 95BP Struct",#N/A,FALSE,"AdjStructBP"}</definedName>
    <definedName name="____________D258" hidden="1">{"Presentation",#N/A,FALSE,"Feb96 - ALL"}</definedName>
    <definedName name="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gph3" hidden="1">{"salaried",#N/A,FALSE,"VLD View (2)"}</definedName>
    <definedName name="____________gph4" hidden="1">{"rev",#N/A,FALSE,"ppepsum";"vcost",#N/A,FALSE,"ppepsum";"ecprof",#N/A,FALSE,"ppepsum"}</definedName>
    <definedName name="____________gph5" hidden="1">{"rates",#N/A,FALSE,"tavg4a";"rev",#N/A,FALSE,"tavg4a"}</definedName>
    <definedName name="____________gph6" hidden="1">{"pep204a",#N/A,FALSE,"tpepsum4a";"pep205a",#N/A,FALSE,"tpepsum4a";"wpep204a",#N/A,FALSE,"tpepsum4a";"wpep205a",#N/A,FALSE,"tpepsum4a"}</definedName>
    <definedName name="____________jij1" hidden="1">{"Fiesta Facer Page",#N/A,FALSE,"Q_C_S";"Fiesta Main Page",#N/A,FALSE,"V_L";"Fiesta 95BP Struct",#N/A,FALSE,"StructBP";"Fiesta Post 95BP Struct",#N/A,FALSE,"AdjStructBP"}</definedName>
    <definedName name="____________lk1" hidden="1">{"Presentation",#N/A,FALSE,"Feb96 - ALL"}</definedName>
    <definedName name="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po1" hidden="1">{"Presentation",#N/A,FALSE,"Feb96 - ALL"}</definedName>
    <definedName name="____________Q1" hidden="1">{"avrev",#N/A,FALSE,"AVREV";"rates",#N/A,FALSE,"AVREV"}</definedName>
    <definedName name="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ut1" hidden="1">{"rev",#N/A,FALSE,"ppepsum";"vcost",#N/A,FALSE,"ppepsum";"ecprof",#N/A,FALSE,"ppepsum"}</definedName>
    <definedName name="____________V5" hidden="1">{"avrev",#N/A,FALSE,"AVREV";"rates",#N/A,FALSE,"AVREV"}</definedName>
    <definedName name="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wrn1" hidden="1">{#N/A,#N/A,TRUE,"Frame&amp;Body-All";#N/A,#N/A,TRUE,"Powrplant Mnts-5.4l_4.6l";#N/A,#N/A,TRUE,"Powerplant-5.4l_4.6l";#N/A,#N/A,TRUE,"Exhaust-5.4l_4.6l";#N/A,#N/A,TRUE,"Induction-5.4l"}</definedName>
    <definedName name="____________wrn2" hidden="1">{"pep204a",#N/A,FALSE,"tpepsum4a";"pep205a",#N/A,FALSE,"tpepsum4a";"wpep204a",#N/A,FALSE,"tpepsum4a";"wpep205a",#N/A,FALSE,"tpepsum4a"}</definedName>
    <definedName name="____________WRN4" hidden="1">{"salaried",#N/A,FALSE,"VLD View (2)"}</definedName>
    <definedName name="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21">#REF!</definedName>
    <definedName name="___________ba1" hidden="1">{"Fiesta Facer Page",#N/A,FALSE,"Q_C_S";"Fiesta Main Page",#N/A,FALSE,"V_L";"Fiesta 95BP Struct",#N/A,FALSE,"StructBP";"Fiesta Post 95BP Struct",#N/A,FALSE,"AdjStructBP"}</definedName>
    <definedName name="___________D258" hidden="1">{"Presentation",#N/A,FALSE,"Feb96 - ALL"}</definedName>
    <definedName name="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gph3" hidden="1">{"salaried",#N/A,FALSE,"VLD View (2)"}</definedName>
    <definedName name="___________gph4" hidden="1">{"rev",#N/A,FALSE,"ppepsum";"vcost",#N/A,FALSE,"ppepsum";"ecprof",#N/A,FALSE,"ppepsum"}</definedName>
    <definedName name="___________gph5" hidden="1">{"rates",#N/A,FALSE,"tavg4a";"rev",#N/A,FALSE,"tavg4a"}</definedName>
    <definedName name="___________gph6" hidden="1">{"pep204a",#N/A,FALSE,"tpepsum4a";"pep205a",#N/A,FALSE,"tpepsum4a";"wpep204a",#N/A,FALSE,"tpepsum4a";"wpep205a",#N/A,FALSE,"tpepsum4a"}</definedName>
    <definedName name="___________jij1" hidden="1">{"Fiesta Facer Page",#N/A,FALSE,"Q_C_S";"Fiesta Main Page",#N/A,FALSE,"V_L";"Fiesta 95BP Struct",#N/A,FALSE,"StructBP";"Fiesta Post 95BP Struct",#N/A,FALSE,"AdjStructBP"}</definedName>
    <definedName name="___________lk1" hidden="1">{"Presentation",#N/A,FALSE,"Feb96 - ALL"}</definedName>
    <definedName name="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po1" hidden="1">{"Presentation",#N/A,FALSE,"Feb96 - ALL"}</definedName>
    <definedName name="___________Q1" hidden="1">{"avrev",#N/A,FALSE,"AVREV";"rates",#N/A,FALSE,"AVREV"}</definedName>
    <definedName name="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ut1" hidden="1">{"rev",#N/A,FALSE,"ppepsum";"vcost",#N/A,FALSE,"ppepsum";"ecprof",#N/A,FALSE,"ppepsum"}</definedName>
    <definedName name="___________V5" hidden="1">{"avrev",#N/A,FALSE,"AVREV";"rates",#N/A,FALSE,"AVREV"}</definedName>
    <definedName name="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wrn1" hidden="1">{#N/A,#N/A,TRUE,"Frame&amp;Body-All";#N/A,#N/A,TRUE,"Powrplant Mnts-5.4l_4.6l";#N/A,#N/A,TRUE,"Powerplant-5.4l_4.6l";#N/A,#N/A,TRUE,"Exhaust-5.4l_4.6l";#N/A,#N/A,TRUE,"Induction-5.4l"}</definedName>
    <definedName name="___________wrn2" hidden="1">{"pep204a",#N/A,FALSE,"tpepsum4a";"pep205a",#N/A,FALSE,"tpepsum4a";"wpep204a",#N/A,FALSE,"tpepsum4a";"wpep205a",#N/A,FALSE,"tpepsum4a"}</definedName>
    <definedName name="___________WRN4" hidden="1">{"salaried",#N/A,FALSE,"VLD View (2)"}</definedName>
    <definedName name="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21">#REF!</definedName>
    <definedName name="__________ab2" hidden="1">{#N/A,#N/A,FALSE,"Cover";#N/A,#N/A,FALSE,"Profits";#N/A,#N/A,FALSE,"ABS";#N/A,#N/A,FALSE,"TFLE Detail";#N/A,#N/A,FALSE,"TFLE Walk";#N/A,#N/A,FALSE,"Variable Cost";#N/A,#N/A,FALSE,"V.C. Walk"}</definedName>
    <definedName name="__________ab3" hidden="1">{#N/A,#N/A,FALSE,"Profit Status";#N/A,#N/A,FALSE,"Invest";#N/A,#N/A,FALSE,"Revenue";#N/A,#N/A,FALSE,"Variable Cost";#N/A,#N/A,FALSE,"Options &amp; Series"}</definedName>
    <definedName name="__________App2" hidden="1">{#N/A,#N/A,FALSE,"Cover Page";#N/A,#N/A,FALSE,"Facing Page";#N/A,#N/A,FALSE,"Main Page";#N/A,#N/A,FALSE,"Risk-Adjusted";#N/A,#N/A,FALSE,"Profit Improvement"}</definedName>
    <definedName name="__________ba1" hidden="1">{"Fiesta Facer Page",#N/A,FALSE,"Q_C_S";"Fiesta Main Page",#N/A,FALSE,"V_L";"Fiesta 95BP Struct",#N/A,FALSE,"StructBP";"Fiesta Post 95BP Struct",#N/A,FALSE,"AdjStructBP"}</definedName>
    <definedName name="__________bjw1" hidden="1">{#N/A,#N/A,FALSE,"Profit Status";#N/A,#N/A,FALSE,"Invest";#N/A,#N/A,FALSE,"Revenue";#N/A,#N/A,FALSE,"Variable Cost";#N/A,#N/A,FALSE,"Options &amp; Series"}</definedName>
    <definedName name="__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D258" hidden="1">{"Presentation",#N/A,FALSE,"Feb96 - ALL"}</definedName>
    <definedName name="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gph3" hidden="1">{"salaried",#N/A,FALSE,"VLD View (2)"}</definedName>
    <definedName name="__________gph4" hidden="1">{"rev",#N/A,FALSE,"ppepsum";"vcost",#N/A,FALSE,"ppepsum";"ecprof",#N/A,FALSE,"ppepsum"}</definedName>
    <definedName name="__________gph5" hidden="1">{"rates",#N/A,FALSE,"tavg4a";"rev",#N/A,FALSE,"tavg4a"}</definedName>
    <definedName name="__________gph6" hidden="1">{"pep204a",#N/A,FALSE,"tpepsum4a";"pep205a",#N/A,FALSE,"tpepsum4a";"wpep204a",#N/A,FALSE,"tpepsum4a";"wpep205a",#N/A,FALSE,"tpepsum4a"}</definedName>
    <definedName name="_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jij1" hidden="1">{"Fiesta Facer Page",#N/A,FALSE,"Q_C_S";"Fiesta Main Page",#N/A,FALSE,"V_L";"Fiesta 95BP Struct",#N/A,FALSE,"StructBP";"Fiesta Post 95BP Struct",#N/A,FALSE,"AdjStructBP"}</definedName>
    <definedName name="__________lk1" hidden="1">{"Presentation",#N/A,FALSE,"Feb96 - ALL"}</definedName>
    <definedName name="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o1" hidden="1">{"Presentation",#N/A,FALSE,"Feb96 - ALL"}</definedName>
    <definedName name="__________Q1" hidden="1">{"avrev",#N/A,FALSE,"AVREV";"rates",#N/A,FALSE,"AVREV"}</definedName>
    <definedName name="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ut1" hidden="1">{"rev",#N/A,FALSE,"ppepsum";"vcost",#N/A,FALSE,"ppepsum";"ecprof",#N/A,FALSE,"ppepsum"}</definedName>
    <definedName name="__________V5" hidden="1">{"avrev",#N/A,FALSE,"AVREV";"rates",#N/A,FALSE,"AVREV"}</definedName>
    <definedName name="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wrn1" hidden="1">{#N/A,#N/A,TRUE,"Frame&amp;Body-All";#N/A,#N/A,TRUE,"Powrplant Mnts-5.4l_4.6l";#N/A,#N/A,TRUE,"Powerplant-5.4l_4.6l";#N/A,#N/A,TRUE,"Exhaust-5.4l_4.6l";#N/A,#N/A,TRUE,"Induction-5.4l"}</definedName>
    <definedName name="__________wrn2" hidden="1">{"pep204a",#N/A,FALSE,"tpepsum4a";"pep205a",#N/A,FALSE,"tpepsum4a";"wpep204a",#N/A,FALSE,"tpepsum4a";"wpep205a",#N/A,FALSE,"tpepsum4a"}</definedName>
    <definedName name="__________WRN4" hidden="1">{"salaried",#N/A,FALSE,"VLD View (2)"}</definedName>
    <definedName name="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21">#REF!</definedName>
    <definedName name="_________ab2" hidden="1">{#N/A,#N/A,FALSE,"Cover";#N/A,#N/A,FALSE,"Profits";#N/A,#N/A,FALSE,"ABS";#N/A,#N/A,FALSE,"TFLE Detail";#N/A,#N/A,FALSE,"TFLE Walk";#N/A,#N/A,FALSE,"Variable Cost";#N/A,#N/A,FALSE,"V.C. Walk"}</definedName>
    <definedName name="_________ab3" hidden="1">{#N/A,#N/A,FALSE,"Profit Status";#N/A,#N/A,FALSE,"Invest";#N/A,#N/A,FALSE,"Revenue";#N/A,#N/A,FALSE,"Variable Cost";#N/A,#N/A,FALSE,"Options &amp; Series"}</definedName>
    <definedName name="_________ba1" hidden="1">{"Fiesta Facer Page",#N/A,FALSE,"Q_C_S";"Fiesta Main Page",#N/A,FALSE,"V_L";"Fiesta 95BP Struct",#N/A,FALSE,"StructBP";"Fiesta Post 95BP Struct",#N/A,FALSE,"AdjStructBP"}</definedName>
    <definedName name="_________D258" hidden="1">{"Presentation",#N/A,FALSE,"Feb96 - ALL"}</definedName>
    <definedName name="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EC20" hidden="1">{#N/A,#N/A,FALSE,"Cover Page";#N/A,#N/A,FALSE,"Facing Page";#N/A,#N/A,FALSE,"Main Page";#N/A,#N/A,FALSE,"Risk-Adjusted";#N/A,#N/A,FALSE,"Profit Improvement"}</definedName>
    <definedName name="_________DEL1" hidden="1">{"Fiesta Facer Page",#N/A,FALSE,"Q_C_S";"Fiesta Main Page",#N/A,FALSE,"V_L";"Fiesta 95BP Struct",#N/A,FALSE,"StructBP";"Fiesta Post 95BP Struct",#N/A,FALSE,"AdjStructBP"}</definedName>
    <definedName name="_________DEL2" hidden="1">{#N/A,#N/A,FALSE,"expense";#N/A,#N/A,FALSE,"heads"}</definedName>
    <definedName name="_________DEL3" hidden="1">{#N/A,#N/A,FALSE,"SumMonth"}</definedName>
    <definedName name="_________DEL4" hidden="1">{#N/A,#N/A,FALSE,"SumMonth";#N/A,#N/A,FALSE,"SumMonth"}</definedName>
    <definedName name="__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__gph3" hidden="1">{"salaried",#N/A,FALSE,"VLD View (2)"}</definedName>
    <definedName name="_________gph4" hidden="1">{"rev",#N/A,FALSE,"ppepsum";"vcost",#N/A,FALSE,"ppepsum";"ecprof",#N/A,FALSE,"ppepsum"}</definedName>
    <definedName name="_________gph5" hidden="1">{"rates",#N/A,FALSE,"tavg4a";"rev",#N/A,FALSE,"tavg4a"}</definedName>
    <definedName name="_________gph6" hidden="1">{"pep204a",#N/A,FALSE,"tpepsum4a";"pep205a",#N/A,FALSE,"tpepsum4a";"wpep204a",#N/A,FALSE,"tpepsum4a";"wpep205a",#N/A,FALSE,"tpepsum4a"}</definedName>
    <definedName name="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jij1" hidden="1">{"Fiesta Facer Page",#N/A,FALSE,"Q_C_S";"Fiesta Main Page",#N/A,FALSE,"V_L";"Fiesta 95BP Struct",#N/A,FALSE,"StructBP";"Fiesta Post 95BP Struct",#N/A,FALSE,"AdjStructBP"}</definedName>
    <definedName name="_________lk1" hidden="1">{"Presentation",#N/A,FALSE,"Feb96 - ALL"}</definedName>
    <definedName name="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o1" hidden="1">{"Presentation",#N/A,FALSE,"Feb96 - ALL"}</definedName>
    <definedName name="_________Q1" hidden="1">{"avrev",#N/A,FALSE,"AVREV";"rates",#N/A,FALSE,"AVREV"}</definedName>
    <definedName name="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ut1" hidden="1">{"rev",#N/A,FALSE,"ppepsum";"vcost",#N/A,FALSE,"ppepsum";"ecprof",#N/A,FALSE,"ppepsum"}</definedName>
    <definedName name="_________V5" hidden="1">{"avrev",#N/A,FALSE,"AVREV";"rates",#N/A,FALSE,"AVREV"}</definedName>
    <definedName name="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wrn1" hidden="1">{#N/A,#N/A,TRUE,"Frame&amp;Body-All";#N/A,#N/A,TRUE,"Powrplant Mnts-5.4l_4.6l";#N/A,#N/A,TRUE,"Powerplant-5.4l_4.6l";#N/A,#N/A,TRUE,"Exhaust-5.4l_4.6l";#N/A,#N/A,TRUE,"Induction-5.4l"}</definedName>
    <definedName name="_________wrn2" hidden="1">{"pep204a",#N/A,FALSE,"tpepsum4a";"pep205a",#N/A,FALSE,"tpepsum4a";"wpep204a",#N/A,FALSE,"tpepsum4a";"wpep205a",#N/A,FALSE,"tpepsum4a"}</definedName>
    <definedName name="_________WRN4" hidden="1">{"salaried",#N/A,FALSE,"VLD View (2)"}</definedName>
    <definedName name="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21">#REF!</definedName>
    <definedName name="________ab2" hidden="1">{#N/A,#N/A,FALSE,"Cover";#N/A,#N/A,FALSE,"Profits";#N/A,#N/A,FALSE,"ABS";#N/A,#N/A,FALSE,"TFLE Detail";#N/A,#N/A,FALSE,"TFLE Walk";#N/A,#N/A,FALSE,"Variable Cost";#N/A,#N/A,FALSE,"V.C. Walk"}</definedName>
    <definedName name="________ab3" hidden="1">{#N/A,#N/A,FALSE,"Profit Status";#N/A,#N/A,FALSE,"Invest";#N/A,#N/A,FALSE,"Revenue";#N/A,#N/A,FALSE,"Variable Cost";#N/A,#N/A,FALSE,"Options &amp; Series"}</definedName>
    <definedName name="________App2" hidden="1">{#N/A,#N/A,FALSE,"Cover Page";#N/A,#N/A,FALSE,"Facing Page";#N/A,#N/A,FALSE,"Main Page";#N/A,#N/A,FALSE,"Risk-Adjusted";#N/A,#N/A,FALSE,"Profit Improvement"}</definedName>
    <definedName name="________APS2003" hidden="1">{#N/A,#N/A,FALSE,"expense";#N/A,#N/A,FALSE,"heads"}</definedName>
    <definedName name="________ba1" hidden="1">{"Fiesta Facer Page",#N/A,FALSE,"Q_C_S";"Fiesta Main Page",#N/A,FALSE,"V_L";"Fiesta 95BP Struct",#N/A,FALSE,"StructBP";"Fiesta Post 95BP Struct",#N/A,FALSE,"AdjStructBP"}</definedName>
    <definedName name="________bjw1" hidden="1">{#N/A,#N/A,FALSE,"Profit Status";#N/A,#N/A,FALSE,"Invest";#N/A,#N/A,FALSE,"Revenue";#N/A,#N/A,FALSE,"Variable Cost";#N/A,#N/A,FALSE,"Options &amp; Series"}</definedName>
    <definedName name="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D258" hidden="1">{"Presentation",#N/A,FALSE,"Feb96 - ALL"}</definedName>
    <definedName name="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gph3" hidden="1">{"salaried",#N/A,FALSE,"VLD View (2)"}</definedName>
    <definedName name="________gph4" hidden="1">{"rev",#N/A,FALSE,"ppepsum";"vcost",#N/A,FALSE,"ppepsum";"ecprof",#N/A,FALSE,"ppepsum"}</definedName>
    <definedName name="________gph5" hidden="1">{"rates",#N/A,FALSE,"tavg4a";"rev",#N/A,FALSE,"tavg4a"}</definedName>
    <definedName name="________gph6" hidden="1">{"pep204a",#N/A,FALSE,"tpepsum4a";"pep205a",#N/A,FALSE,"tpepsum4a";"wpep204a",#N/A,FALSE,"tpepsum4a";"wpep205a",#N/A,FALSE,"tpepsum4a"}</definedName>
    <definedName name="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jij1" hidden="1">{"Fiesta Facer Page",#N/A,FALSE,"Q_C_S";"Fiesta Main Page",#N/A,FALSE,"V_L";"Fiesta 95BP Struct",#N/A,FALSE,"StructBP";"Fiesta Post 95BP Struct",#N/A,FALSE,"AdjStructBP"}</definedName>
    <definedName name="________lk1" hidden="1">{"Presentation",#N/A,FALSE,"Feb96 - ALL"}</definedName>
    <definedName name="________MMT6" hidden="1">{"REVISED",#N/A,FALSE,"Sheet1"}</definedName>
    <definedName name="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o1" hidden="1">{"Presentation",#N/A,FALSE,"Feb96 - ALL"}</definedName>
    <definedName name="________Q1" hidden="1">{"avrev",#N/A,FALSE,"AVREV";"rates",#N/A,FALSE,"AVREV"}</definedName>
    <definedName name="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spk1" hidden="1">{#N/A,#N/A,FALSE,"Cover";#N/A,#N/A,FALSE,"Profits";#N/A,#N/A,FALSE,"ABS";#N/A,#N/A,FALSE,"TFLE Detail";#N/A,#N/A,FALSE,"TFLE Walk";#N/A,#N/A,FALSE,"Variable Cost";#N/A,#N/A,FALSE,"V.C. Walk"}</definedName>
    <definedName name="________spk2" hidden="1">{#N/A,#N/A,FALSE,"Profit Status";#N/A,#N/A,FALSE,"Invest";#N/A,#N/A,FALSE,"Revenue";#N/A,#N/A,FALSE,"Variable Cost";#N/A,#N/A,FALSE,"Options &amp; Series"}</definedName>
    <definedName name="____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ut1" hidden="1">{"rev",#N/A,FALSE,"ppepsum";"vcost",#N/A,FALSE,"ppepsum";"ecprof",#N/A,FALSE,"ppepsum"}</definedName>
    <definedName name="________V5" hidden="1">{"avrev",#N/A,FALSE,"AVREV";"rates",#N/A,FALSE,"AVREV"}</definedName>
    <definedName name="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wrn1" hidden="1">{#N/A,#N/A,TRUE,"Frame&amp;Body-All";#N/A,#N/A,TRUE,"Powrplant Mnts-5.4l_4.6l";#N/A,#N/A,TRUE,"Powerplant-5.4l_4.6l";#N/A,#N/A,TRUE,"Exhaust-5.4l_4.6l";#N/A,#N/A,TRUE,"Induction-5.4l"}</definedName>
    <definedName name="________wrn2" hidden="1">{"pep204a",#N/A,FALSE,"tpepsum4a";"pep205a",#N/A,FALSE,"tpepsum4a";"wpep204a",#N/A,FALSE,"tpepsum4a";"wpep205a",#N/A,FALSE,"tpepsum4a"}</definedName>
    <definedName name="________WRN4" hidden="1">{"salaried",#N/A,FALSE,"VLD View (2)"}</definedName>
    <definedName name="________XS1" hidden="1">{#N/A,#N/A,FALSE,"Title - E";#N/A,#N/A,FALSE,"Insert";#N/A,#N/A,FALSE,"Rpt-98-E PG_1";#N/A,#N/A,FALSE,"Rpt-98-E PG_2f";#N/A,#N/A,FALSE,"Rpt-98-E PG_2";#N/A,#N/A,FALSE,"Insert";#N/A,#N/A,FALSE,"Rpt-98-E PG_3 "}</definedName>
    <definedName name="________xx1" hidden="1">{#N/A,#N/A,FALSE,"Title - E";#N/A,#N/A,FALSE,"Insert";#N/A,#N/A,FALSE,"Rpt-98-E PG_1";#N/A,#N/A,FALSE,"Rpt-98-E PG_2f";#N/A,#N/A,FALSE,"Rpt-98-E PG_2";#N/A,#N/A,FALSE,"Insert";#N/A,#N/A,FALSE,"Rpt-98-E PG_3 "}</definedName>
    <definedName name="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21">#REF!</definedName>
    <definedName name="_______A99999">#REF!</definedName>
    <definedName name="_______ab2" hidden="1">{#N/A,#N/A,FALSE,"Cover";#N/A,#N/A,FALSE,"Profits";#N/A,#N/A,FALSE,"ABS";#N/A,#N/A,FALSE,"TFLE Detail";#N/A,#N/A,FALSE,"TFLE Walk";#N/A,#N/A,FALSE,"Variable Cost";#N/A,#N/A,FALSE,"V.C. Walk"}</definedName>
    <definedName name="_______ab3" hidden="1">{#N/A,#N/A,FALSE,"Profit Status";#N/A,#N/A,FALSE,"Invest";#N/A,#N/A,FALSE,"Revenue";#N/A,#N/A,FALSE,"Variable Cost";#N/A,#N/A,FALSE,"Options &amp; Series"}</definedName>
    <definedName name="_______App2" hidden="1">{#N/A,#N/A,FALSE,"Cover Page";#N/A,#N/A,FALSE,"Facing Page";#N/A,#N/A,FALSE,"Main Page";#N/A,#N/A,FALSE,"Risk-Adjusted";#N/A,#N/A,FALSE,"Profit Improvement"}</definedName>
    <definedName name="_______b5678" hidden="1">{"Presentation",#N/A,FALSE,"Feb96 - ALL"}</definedName>
    <definedName name="_______ba1" hidden="1">{"Fiesta Facer Page",#N/A,FALSE,"Q_C_S";"Fiesta Main Page",#N/A,FALSE,"V_L";"Fiesta 95BP Struct",#N/A,FALSE,"StructBP";"Fiesta Post 95BP Struct",#N/A,FALSE,"AdjStructBP"}</definedName>
    <definedName name="_______bb2" hidden="1">{"Fiesta Facer Page",#N/A,FALSE,"Q_C_S";"Fiesta Main Page",#N/A,FALSE,"V_L";"Fiesta 95BP Struct",#N/A,FALSE,"StructBP";"Fiesta Post 95BP Struct",#N/A,FALSE,"AdjStructBP"}</definedName>
    <definedName name="_______cz1" hidden="1">{"Fiesta Facer Page",#N/A,FALSE,"Q_C_S";"Fiesta Main Page",#N/A,FALSE,"V_L";"Fiesta 95BP Struct",#N/A,FALSE,"StructBP";"Fiesta Post 95BP Struct",#N/A,FALSE,"AdjStructBP"}</definedName>
    <definedName name="_______D258" hidden="1">{"Presentation",#N/A,FALSE,"Feb96 - ALL"}</definedName>
    <definedName name="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EC20" hidden="1">{#N/A,#N/A,FALSE,"Cover Page";#N/A,#N/A,FALSE,"Facing Page";#N/A,#N/A,FALSE,"Main Page";#N/A,#N/A,FALSE,"Risk-Adjusted";#N/A,#N/A,FALSE,"Profit Improvement"}</definedName>
    <definedName name="_______DEL1" hidden="1">{"Fiesta Facer Page",#N/A,FALSE,"Q_C_S";"Fiesta Main Page",#N/A,FALSE,"V_L";"Fiesta 95BP Struct",#N/A,FALSE,"StructBP";"Fiesta Post 95BP Struct",#N/A,FALSE,"AdjStructBP"}</definedName>
    <definedName name="_______DEL2" hidden="1">{#N/A,#N/A,FALSE,"expense";#N/A,#N/A,FALSE,"heads"}</definedName>
    <definedName name="_______DEL3" hidden="1">{#N/A,#N/A,FALSE,"SumMonth"}</definedName>
    <definedName name="_______DEL4" hidden="1">{#N/A,#N/A,FALSE,"SumMonth";#N/A,#N/A,FALSE,"SumMonth"}</definedName>
    <definedName name="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dkk1">#REF!</definedName>
    <definedName name="_______dkk2">#REF!</definedName>
    <definedName name="_______e4" hidden="1">{"REVISED",#N/A,FALSE,"Sheet1"}</definedName>
    <definedName name="_______exp10">#REF!</definedName>
    <definedName name="_______exp11">#REF!</definedName>
    <definedName name="_______exp12">#REF!</definedName>
    <definedName name="_______EXP22">#REF!</definedName>
    <definedName name="_______exp5">#REF!</definedName>
    <definedName name="_______exp7">#REF!</definedName>
    <definedName name="_______exp8">#REF!</definedName>
    <definedName name="_______exp9">#REF!</definedName>
    <definedName name="_______g5" hidden="1">{#N/A,#N/A,FALSE,"UW152PPL"}</definedName>
    <definedName name="___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7" hidden="1">{#N/A,#N/A,FALSE,"Cover";#N/A,#N/A,FALSE,"Profits";#N/A,#N/A,FALSE,"ABS";#N/A,#N/A,FALSE,"TFLE Detail";#N/A,#N/A,FALSE,"TFLE Walk";#N/A,#N/A,FALSE,"Variable Cost";#N/A,#N/A,FALSE,"V.C. Walk"}</definedName>
    <definedName name="_______gph3" hidden="1">{"salaried",#N/A,FALSE,"VLD View (2)"}</definedName>
    <definedName name="_______gph4" hidden="1">{"rev",#N/A,FALSE,"ppepsum";"vcost",#N/A,FALSE,"ppepsum";"ecprof",#N/A,FALSE,"ppepsum"}</definedName>
    <definedName name="_______gph5" hidden="1">{"rates",#N/A,FALSE,"tavg4a";"rev",#N/A,FALSE,"tavg4a"}</definedName>
    <definedName name="_______gph6" hidden="1">{"pep204a",#N/A,FALSE,"tpepsum4a";"pep205a",#N/A,FALSE,"tpepsum4a";"wpep204a",#N/A,FALSE,"tpepsum4a";"wpep205a",#N/A,FALSE,"tpepsum4a"}</definedName>
    <definedName name="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300" hidden="1">{"Presentation",#N/A,FALSE,"Feb96 - ALL"}</definedName>
    <definedName name="___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4" hidden="1">{"REVISED",#N/A,FALSE,"Sheet1"}</definedName>
    <definedName name="_______IZ1">#REF!</definedName>
    <definedName name="_______j7" hidden="1">{#N/A,#N/A,FALSE,"Cover";#N/A,#N/A,FALSE,"Profits";#N/A,#N/A,FALSE,"ABS";#N/A,#N/A,FALSE,"TFLE Detail";#N/A,#N/A,FALSE,"TFLE Walk";#N/A,#N/A,FALSE,"Variable Cost";#N/A,#N/A,FALSE,"V.C. Walk"}</definedName>
    <definedName name="_______jij1" hidden="1">{"Fiesta Facer Page",#N/A,FALSE,"Q_C_S";"Fiesta Main Page",#N/A,FALSE,"V_L";"Fiesta 95BP Struct",#N/A,FALSE,"StructBP";"Fiesta Post 95BP Struct",#N/A,FALSE,"AdjStructBP"}</definedName>
    <definedName name="_______JJ1">#REF!</definedName>
    <definedName name="_______k8" hidden="1">{"REVISED",#N/A,FALSE,"Sheet1"}</definedName>
    <definedName name="_______l9" hidden="1">{"REVISED",#N/A,FALSE,"Sheet1"}</definedName>
    <definedName name="_______lit1">#REF!</definedName>
    <definedName name="_______lit2">#REF!</definedName>
    <definedName name="_______lk1" hidden="1">{"Presentation",#N/A,FALSE,"Feb96 - ALL"}</definedName>
    <definedName name="_______LL1">#REF!</definedName>
    <definedName name="_______MM1">#REF!</definedName>
    <definedName name="_______MZ1">#REF!</definedName>
    <definedName name="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M2">#REF!</definedName>
    <definedName name="_______po1" hidden="1">{"Presentation",#N/A,FALSE,"Feb96 - ALL"}</definedName>
    <definedName name="_______Q1" hidden="1">{"avrev",#N/A,FALSE,"AVREV";"rates",#N/A,FALSE,"AVREV"}</definedName>
    <definedName name="_______SCB1">#REF!</definedName>
    <definedName name="_______SCB2">#REF!</definedName>
    <definedName name="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TCD1">#REF!</definedName>
    <definedName name="_______TCD2">#REF!</definedName>
    <definedName name="_______TCD3">#REF!</definedName>
    <definedName name="_______TCD4">#REF!</definedName>
    <definedName name="_______TCD5">#REF!</definedName>
    <definedName name="_______TCD6">#REF!</definedName>
    <definedName name="_______TCD7">#REF!</definedName>
    <definedName name="_______TCD8">#REF!</definedName>
    <definedName name="_______TCD9">#REF!</definedName>
    <definedName name="_______Us1">#REF!</definedName>
    <definedName name="_______Us2">#REF!</definedName>
    <definedName name="_______ut1" hidden="1">{"rev",#N/A,FALSE,"ppepsum";"vcost",#N/A,FALSE,"ppepsum";"ecprof",#N/A,FALSE,"ppepsum"}</definedName>
    <definedName name="_______V5" hidden="1">{"avrev",#N/A,FALSE,"AVREV";"rates",#N/A,FALSE,"AVREV"}</definedName>
    <definedName name="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wrn1" hidden="1">{#N/A,#N/A,TRUE,"Frame&amp;Body-All";#N/A,#N/A,TRUE,"Powrplant Mnts-5.4l_4.6l";#N/A,#N/A,TRUE,"Powerplant-5.4l_4.6l";#N/A,#N/A,TRUE,"Exhaust-5.4l_4.6l";#N/A,#N/A,TRUE,"Induction-5.4l"}</definedName>
    <definedName name="_______wrn2" hidden="1">{"pep204a",#N/A,FALSE,"tpepsum4a";"pep205a",#N/A,FALSE,"tpepsum4a";"wpep204a",#N/A,FALSE,"tpepsum4a";"wpep205a",#N/A,FALSE,"tpepsum4a"}</definedName>
    <definedName name="_______WRN4" hidden="1">{"salaried",#N/A,FALSE,"VLD View (2)"}</definedName>
    <definedName name="_______XS1" hidden="1">{#N/A,#N/A,FALSE,"Title - E";#N/A,#N/A,FALSE,"Insert";#N/A,#N/A,FALSE,"Rpt-98-E PG_1";#N/A,#N/A,FALSE,"Rpt-98-E PG_2f";#N/A,#N/A,FALSE,"Rpt-98-E PG_2";#N/A,#N/A,FALSE,"Insert";#N/A,#N/A,FALSE,"Rpt-98-E PG_3 "}</definedName>
    <definedName name="_______xx1" hidden="1">{#N/A,#N/A,FALSE,"Title - E";#N/A,#N/A,FALSE,"Insert";#N/A,#N/A,FALSE,"Rpt-98-E PG_1";#N/A,#N/A,FALSE,"Rpt-98-E PG_2f";#N/A,#N/A,FALSE,"Rpt-98-E PG_2";#N/A,#N/A,FALSE,"Insert";#N/A,#N/A,FALSE,"Rpt-98-E PG_3 "}</definedName>
    <definedName name="_______xx6666">#REF!</definedName>
    <definedName name="_______ZA1">#REF!</definedName>
    <definedName name="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z9999">#REF!</definedName>
    <definedName name="______21">#REF!</definedName>
    <definedName name="______A99999">#REF!</definedName>
    <definedName name="______App2" hidden="1">{#N/A,#N/A,FALSE,"Cover Page";#N/A,#N/A,FALSE,"Facing Page";#N/A,#N/A,FALSE,"Main Page";#N/A,#N/A,FALSE,"Risk-Adjusted";#N/A,#N/A,FALSE,"Profit Improvement"}</definedName>
    <definedName name="______APS2003" hidden="1">{#N/A,#N/A,FALSE,"expense";#N/A,#N/A,FALSE,"heads"}</definedName>
    <definedName name="______ba1" hidden="1">{"Fiesta Facer Page",#N/A,FALSE,"Q_C_S";"Fiesta Main Page",#N/A,FALSE,"V_L";"Fiesta 95BP Struct",#N/A,FALSE,"StructBP";"Fiesta Post 95BP Struct",#N/A,FALSE,"AdjStructBP"}</definedName>
    <definedName name="______BV226" hidden="1">{#N/A,#N/A,FALSE,"TR_OUT1"}</definedName>
    <definedName name="______D258" hidden="1">{"Presentation",#N/A,FALSE,"Feb96 - ALL"}</definedName>
    <definedName name="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EC20" hidden="1">{#N/A,#N/A,FALSE,"Cover Page";#N/A,#N/A,FALSE,"Facing Page";#N/A,#N/A,FALSE,"Main Page";#N/A,#N/A,FALSE,"Risk-Adjusted";#N/A,#N/A,FALSE,"Profit Improvement"}</definedName>
    <definedName name="______DEL1" hidden="1">{"Fiesta Facer Page",#N/A,FALSE,"Q_C_S";"Fiesta Main Page",#N/A,FALSE,"V_L";"Fiesta 95BP Struct",#N/A,FALSE,"StructBP";"Fiesta Post 95BP Struct",#N/A,FALSE,"AdjStructBP"}</definedName>
    <definedName name="______DEL2" hidden="1">{#N/A,#N/A,FALSE,"expense";#N/A,#N/A,FALSE,"heads"}</definedName>
    <definedName name="______DEL3" hidden="1">{#N/A,#N/A,FALSE,"SumMonth"}</definedName>
    <definedName name="______DEL4" hidden="1">{#N/A,#N/A,FALSE,"SumMonth";#N/A,#N/A,FALSE,"SumMonth"}</definedName>
    <definedName name="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dkk1">#REF!</definedName>
    <definedName name="______dkk2">#REF!</definedName>
    <definedName name="______exp10">#REF!</definedName>
    <definedName name="______exp11">#REF!</definedName>
    <definedName name="______exp12">#REF!</definedName>
    <definedName name="______EXP22">#REF!</definedName>
    <definedName name="______exp5">#REF!</definedName>
    <definedName name="______exp7">#REF!</definedName>
    <definedName name="______exp8">#REF!</definedName>
    <definedName name="______exp9">#REF!</definedName>
    <definedName name="______fe1">#N/A</definedName>
    <definedName name="______gph3" hidden="1">{"salaried",#N/A,FALSE,"VLD View (2)"}</definedName>
    <definedName name="______gph4" hidden="1">{"rev",#N/A,FALSE,"ppepsum";"vcost",#N/A,FALSE,"ppepsum";"ecprof",#N/A,FALSE,"ppepsum"}</definedName>
    <definedName name="______gph5" hidden="1">{"rates",#N/A,FALSE,"tavg4a";"rev",#N/A,FALSE,"tavg4a"}</definedName>
    <definedName name="______gph6" hidden="1">{"pep204a",#N/A,FALSE,"tpepsum4a";"pep205a",#N/A,FALSE,"tpepsum4a";"wpep204a",#N/A,FALSE,"tpepsum4a";"wpep205a",#N/A,FALSE,"tpepsum4a"}</definedName>
    <definedName name="______hg1">#N/A</definedName>
    <definedName name="______IZ1">#REF!</definedName>
    <definedName name="______jij1" hidden="1">{"Fiesta Facer Page",#N/A,FALSE,"Q_C_S";"Fiesta Main Page",#N/A,FALSE,"V_L";"Fiesta 95BP Struct",#N/A,FALSE,"StructBP";"Fiesta Post 95BP Struct",#N/A,FALSE,"AdjStructBP"}</definedName>
    <definedName name="______JJ1">#REF!</definedName>
    <definedName name="______lit1">#REF!</definedName>
    <definedName name="______lit2">#REF!</definedName>
    <definedName name="______lk1" hidden="1">{"Presentation",#N/A,FALSE,"Feb96 - ALL"}</definedName>
    <definedName name="______LL1">#REF!</definedName>
    <definedName name="______MM1">#REF!</definedName>
    <definedName name="______MMT6" hidden="1">{"REVISED",#N/A,FALSE,"Sheet1"}</definedName>
    <definedName name="______MZ1">#REF!</definedName>
    <definedName name="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PM2">#REF!</definedName>
    <definedName name="______po1" hidden="1">{"Presentation",#N/A,FALSE,"Feb96 - ALL"}</definedName>
    <definedName name="______Q1" hidden="1">{"avrev",#N/A,FALSE,"AVREV";"rates",#N/A,FALSE,"AVREV"}</definedName>
    <definedName name="______SCB1">#REF!</definedName>
    <definedName name="______SCB2">#REF!</definedName>
    <definedName name="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TCD1">#REF!</definedName>
    <definedName name="______TCD2">#REF!</definedName>
    <definedName name="______TCD3">#REF!</definedName>
    <definedName name="______TCD4">#REF!</definedName>
    <definedName name="______TCD5">#REF!</definedName>
    <definedName name="______TCD6">#REF!</definedName>
    <definedName name="______TCD7">#REF!</definedName>
    <definedName name="______TCD8">#REF!</definedName>
    <definedName name="______TCD9">#REF!</definedName>
    <definedName name="______Us1">#REF!</definedName>
    <definedName name="______Us2">#REF!</definedName>
    <definedName name="______ut1" hidden="1">{"rev",#N/A,FALSE,"ppepsum";"vcost",#N/A,FALSE,"ppepsum";"ecprof",#N/A,FALSE,"ppepsum"}</definedName>
    <definedName name="______V5" hidden="1">{"avrev",#N/A,FALSE,"AVREV";"rates",#N/A,FALSE,"AVREV"}</definedName>
    <definedName name="_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c1" hidden="1">{#N/A,#N/A,FALSE,"Profit Status";#N/A,#N/A,FALSE,"Invest";#N/A,#N/A,FALSE,"Revenue";#N/A,#N/A,FALSE,"Variable Cost";#N/A,#N/A,FALSE,"Options &amp; Series"}</definedName>
    <definedName name="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wrn1" hidden="1">{#N/A,#N/A,TRUE,"Frame&amp;Body-All";#N/A,#N/A,TRUE,"Powrplant Mnts-5.4l_4.6l";#N/A,#N/A,TRUE,"Powerplant-5.4l_4.6l";#N/A,#N/A,TRUE,"Exhaust-5.4l_4.6l";#N/A,#N/A,TRUE,"Induction-5.4l"}</definedName>
    <definedName name="______wrn2" hidden="1">{"pep204a",#N/A,FALSE,"tpepsum4a";"pep205a",#N/A,FALSE,"tpepsum4a";"wpep204a",#N/A,FALSE,"tpepsum4a";"wpep205a",#N/A,FALSE,"tpepsum4a"}</definedName>
    <definedName name="______WRN4" hidden="1">{"salaried",#N/A,FALSE,"VLD View (2)"}</definedName>
    <definedName name="______XS1" hidden="1">{#N/A,#N/A,FALSE,"Title - E";#N/A,#N/A,FALSE,"Insert";#N/A,#N/A,FALSE,"Rpt-98-E PG_1";#N/A,#N/A,FALSE,"Rpt-98-E PG_2f";#N/A,#N/A,FALSE,"Rpt-98-E PG_2";#N/A,#N/A,FALSE,"Insert";#N/A,#N/A,FALSE,"Rpt-98-E PG_3 "}</definedName>
    <definedName name="______xx1" hidden="1">{#N/A,#N/A,FALSE,"Title - E";#N/A,#N/A,FALSE,"Insert";#N/A,#N/A,FALSE,"Rpt-98-E PG_1";#N/A,#N/A,FALSE,"Rpt-98-E PG_2f";#N/A,#N/A,FALSE,"Rpt-98-E PG_2";#N/A,#N/A,FALSE,"Insert";#N/A,#N/A,FALSE,"Rpt-98-E PG_3 "}</definedName>
    <definedName name="______xx6666">#REF!</definedName>
    <definedName name="______ZA1">#REF!</definedName>
    <definedName name="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z9999">#REF!</definedName>
    <definedName name="_____0">#REF!</definedName>
    <definedName name="_____21">#REF!</definedName>
    <definedName name="_____A4" hidden="1">{#N/A,#N/A,FALSE,"India - 3f";#N/A,#N/A,FALSE,"India - 3";#N/A,#N/A,FALSE,"India - 4f";#N/A,#N/A,FALSE,"India - 4";#N/A,#N/A,FALSE,"Retail Spider"}</definedName>
    <definedName name="_____A99999">#REF!</definedName>
    <definedName name="_____ab2" hidden="1">{#N/A,#N/A,FALSE,"Cover";#N/A,#N/A,FALSE,"Profits";#N/A,#N/A,FALSE,"ABS";#N/A,#N/A,FALSE,"TFLE Detail";#N/A,#N/A,FALSE,"TFLE Walk";#N/A,#N/A,FALSE,"Variable Cost";#N/A,#N/A,FALSE,"V.C. Walk"}</definedName>
    <definedName name="_____ab3" hidden="1">{#N/A,#N/A,FALSE,"Profit Status";#N/A,#N/A,FALSE,"Invest";#N/A,#N/A,FALSE,"Revenue";#N/A,#N/A,FALSE,"Variable Cost";#N/A,#N/A,FALSE,"Options &amp; Series"}</definedName>
    <definedName name="_____App2" hidden="1">{#N/A,#N/A,FALSE,"Cover Page";#N/A,#N/A,FALSE,"Facing Page";#N/A,#N/A,FALSE,"Main Page";#N/A,#N/A,FALSE,"Risk-Adjusted";#N/A,#N/A,FALSE,"Profit Improvement"}</definedName>
    <definedName name="_____APS2003" hidden="1">{#N/A,#N/A,FALSE,"expense";#N/A,#N/A,FALSE,"heads"}</definedName>
    <definedName name="___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2" hidden="1">{"Fiesta Facer Page",#N/A,FALSE,"Q_C_S";"Fiesta Main Page",#N/A,FALSE,"V_L";"Fiesta 95BP Struct",#N/A,FALSE,"StructBP";"Fiesta Post 95BP Struct",#N/A,FALSE,"AdjStructBP"}</definedName>
    <definedName name="_____arm13" hidden="1">{"Presentation",#N/A,FALSE,"Feb96 - ALL"}</definedName>
    <definedName name="_____arm14" hidden="1">{"Presentation",#N/A,FALSE,"Feb96 - ALL"}</definedName>
    <definedName name="_____arm15" hidden="1">{"Presentation",#N/A,FALSE,"Feb96 - ALL"}</definedName>
    <definedName name="___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8" hidden="1">{"Presentation",#N/A,FALSE,"Feb96 - ALL"}</definedName>
    <definedName name="_____arm19" hidden="1">{"Fiesta Facer Page",#N/A,FALSE,"Q_C_S";"Fiesta Main Page",#N/A,FALSE,"V_L";"Fiesta 95BP Struct",#N/A,FALSE,"StructBP";"Fiesta Post 95BP Struct",#N/A,FALSE,"AdjStructBP"}</definedName>
    <definedName name="_____arm20" hidden="1">{"Fiesta Facer Page",#N/A,FALSE,"Q_C_S";"Fiesta Main Page",#N/A,FALSE,"V_L";"Fiesta 95BP Struct",#N/A,FALSE,"StructBP";"Fiesta Post 95BP Struct",#N/A,FALSE,"AdjStructBP"}</definedName>
    <definedName name="_____arm21" hidden="1">{"Presentation",#N/A,FALSE,"Feb96 - ALL"}</definedName>
    <definedName name="_____arm22" hidden="1">{"Presentation",#N/A,FALSE,"Feb96 - ALL"}</definedName>
    <definedName name="___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5" hidden="1">{"Fiesta Facer Page",#N/A,FALSE,"Q_C_S";"Fiesta Main Page",#N/A,FALSE,"V_L";"Fiesta 95BP Struct",#N/A,FALSE,"StructBP";"Fiesta Post 95BP Struct",#N/A,FALSE,"AdjStructBP"}</definedName>
    <definedName name="_____arm26" hidden="1">{"Fiesta Facer Page",#N/A,FALSE,"Q_C_S";"Fiesta Main Page",#N/A,FALSE,"V_L";"Fiesta 95BP Struct",#N/A,FALSE,"StructBP";"Fiesta Post 95BP Struct",#N/A,FALSE,"AdjStructBP"}</definedName>
    <definedName name="_____arm27" hidden="1">{"Presentation",#N/A,FALSE,"Feb96 - ALL"}</definedName>
    <definedName name="_____arm28" hidden="1">{"Presentation",#N/A,FALSE,"Feb96 - ALL"}</definedName>
    <definedName name="___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4" hidden="1">{"Fiesta Facer Page",#N/A,FALSE,"Q_C_S";"Fiesta Main Page",#N/A,FALSE,"V_L";"Fiesta 95BP Struct",#N/A,FALSE,"StructBP";"Fiesta Post 95BP Struct",#N/A,FALSE,"AdjStructBP"}</definedName>
    <definedName name="___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8" hidden="1">{"Presentation",#N/A,FALSE,"Feb96 - ALL"}</definedName>
    <definedName name="_____arm9" hidden="1">{"Presentation",#N/A,FALSE,"Feb96 - ALL"}</definedName>
    <definedName name="_____ba1" hidden="1">{"Fiesta Facer Page",#N/A,FALSE,"Q_C_S";"Fiesta Main Page",#N/A,FALSE,"V_L";"Fiesta 95BP Struct",#N/A,FALSE,"StructBP";"Fiesta Post 95BP Struct",#N/A,FALSE,"AdjStructBP"}</definedName>
    <definedName name="_____BV226" hidden="1">{#N/A,#N/A,FALSE,"TR_OUT1"}</definedName>
    <definedName name="_____d2" hidden="1">{#N/A,#N/A,FALSE,"UW152PPL"}</definedName>
    <definedName name="_____D258" hidden="1">{"Presentation",#N/A,FALSE,"Feb96 - ALL"}</definedName>
    <definedName name="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EC20" hidden="1">{#N/A,#N/A,FALSE,"Cover Page";#N/A,#N/A,FALSE,"Facing Page";#N/A,#N/A,FALSE,"Main Page";#N/A,#N/A,FALSE,"Risk-Adjusted";#N/A,#N/A,FALSE,"Profit Improvement"}</definedName>
    <definedName name="_____DEL1" hidden="1">{"Fiesta Facer Page",#N/A,FALSE,"Q_C_S";"Fiesta Main Page",#N/A,FALSE,"V_L";"Fiesta 95BP Struct",#N/A,FALSE,"StructBP";"Fiesta Post 95BP Struct",#N/A,FALSE,"AdjStructBP"}</definedName>
    <definedName name="_____DEL2" hidden="1">{#N/A,#N/A,FALSE,"expense";#N/A,#N/A,FALSE,"heads"}</definedName>
    <definedName name="_____DEL3" hidden="1">{#N/A,#N/A,FALSE,"SumMonth"}</definedName>
    <definedName name="_____DEL4" hidden="1">{#N/A,#N/A,FALSE,"SumMonth";#N/A,#N/A,FALSE,"SumMonth"}</definedName>
    <definedName name="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dkk1">#REF!</definedName>
    <definedName name="_____dkk2">#REF!</definedName>
    <definedName name="_____em1">#REF!</definedName>
    <definedName name="_____exp10">#REF!</definedName>
    <definedName name="_____exp11">#REF!</definedName>
    <definedName name="_____exp12">#REF!</definedName>
    <definedName name="_____EXP22">#REF!</definedName>
    <definedName name="_____exp5">#REF!</definedName>
    <definedName name="_____exp7">#REF!</definedName>
    <definedName name="_____exp8">#REF!</definedName>
    <definedName name="_____exp9">#REF!</definedName>
    <definedName name="_____fe1">#N/A</definedName>
    <definedName name="_____gph3" hidden="1">{"salaried",#N/A,FALSE,"VLD View (2)"}</definedName>
    <definedName name="_____gph4" hidden="1">{"rev",#N/A,FALSE,"ppepsum";"vcost",#N/A,FALSE,"ppepsum";"ecprof",#N/A,FALSE,"ppepsum"}</definedName>
    <definedName name="_____gph5" hidden="1">{"rates",#N/A,FALSE,"tavg4a";"rev",#N/A,FALSE,"tavg4a"}</definedName>
    <definedName name="_____gph6" hidden="1">{"pep204a",#N/A,FALSE,"tpepsum4a";"pep205a",#N/A,FALSE,"tpepsum4a";"wpep204a",#N/A,FALSE,"tpepsum4a";"wpep205a",#N/A,FALSE,"tpepsum4a"}</definedName>
    <definedName name="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g1">#N/A</definedName>
    <definedName name="_____IZ1">#REF!</definedName>
    <definedName name="_____jij1" hidden="1">{"Fiesta Facer Page",#N/A,FALSE,"Q_C_S";"Fiesta Main Page",#N/A,FALSE,"V_L";"Fiesta 95BP Struct",#N/A,FALSE,"StructBP";"Fiesta Post 95BP Struct",#N/A,FALSE,"AdjStructBP"}</definedName>
    <definedName name="_____JJ1">#REF!</definedName>
    <definedName name="_____joe1" hidden="1">{#N/A,#N/A,FALSE,"Cover Page";#N/A,#N/A,FALSE,"Facing Page";#N/A,#N/A,FALSE,"Main Page";#N/A,#N/A,FALSE,"Risk-Adjusted";#N/A,#N/A,FALSE,"Profit Improvement"}</definedName>
    <definedName name="_____kp1" hidden="1">{"pep204a",#N/A,FALSE,"tpepsum4a";"pep205a",#N/A,FALSE,"tpepsum4a";"wpep204a",#N/A,FALSE,"tpepsum4a";"wpep205a",#N/A,FALSE,"tpepsum4a"}</definedName>
    <definedName name="_____lit1">#REF!</definedName>
    <definedName name="_____lit2">#REF!</definedName>
    <definedName name="_____lk1" hidden="1">{"Presentation",#N/A,FALSE,"Feb96 - ALL"}</definedName>
    <definedName name="_____LL1">#REF!</definedName>
    <definedName name="_____MM1">#REF!</definedName>
    <definedName name="_____MZ1">#REF!</definedName>
    <definedName name="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M2">#REF!</definedName>
    <definedName name="_____po1" hidden="1">{"Presentation",#N/A,FALSE,"Feb96 - ALL"}</definedName>
    <definedName name="_____PTc4" hidden="1">{"'Verr-enseig-ex'!$M$22:$M$23"}</definedName>
    <definedName name="_____Q1" hidden="1">{"avrev",#N/A,FALSE,"AVREV";"rates",#N/A,FALSE,"AVREV"}</definedName>
    <definedName name="_____s2" hidden="1">{#N/A,#N/A,FALSE,"Assumptions";#N/A,#N/A,FALSE,"Volumes";#N/A,#N/A,FALSE,"Pricing";#N/A,#N/A,FALSE,"Variable Cost";#N/A,#N/A,FALSE,"Investment";#N/A,#N/A,FALSE,"Profitability";#N/A,#N/A,FALSE,"Business Comparison"}</definedName>
    <definedName name="_____SCB1">#REF!</definedName>
    <definedName name="_____SCB2">#REF!</definedName>
    <definedName name="_____sdg1" hidden="1">{#N/A,#N/A,FALSE,"Assumptions";#N/A,#N/A,FALSE,"Volumes";#N/A,#N/A,FALSE,"Pricing";#N/A,#N/A,FALSE,"Variable Cost";#N/A,#N/A,FALSE,"Investment";#N/A,#N/A,FALSE,"Profitability";#N/A,#N/A,FALSE,"Business Comparison"}</definedName>
    <definedName name="_____T1" hidden="1">{#N/A,#N/A,TRUE,"Engine";#N/A,#N/A,TRUE,"Trans 5R55N";#N/A,#N/A,TRUE,"Manual Trans";#N/A,#N/A,TRUE,"DS and Axle";#N/A,#N/A,TRUE,"PTSSE";#N/A,#N/A,TRUE,"Summary"}</definedName>
    <definedName name="_____T2" hidden="1">{#N/A,#N/A,TRUE,"Engine";#N/A,#N/A,TRUE,"Trans 5R55N";#N/A,#N/A,TRUE,"Manual Trans";#N/A,#N/A,TRUE,"DS and Axle";#N/A,#N/A,TRUE,"PTSSE";#N/A,#N/A,TRUE,"Summary"}</definedName>
    <definedName name="_____TCD1">#REF!</definedName>
    <definedName name="_____TCD2">#REF!</definedName>
    <definedName name="_____TCD3">#REF!</definedName>
    <definedName name="_____TCD4">#REF!</definedName>
    <definedName name="_____TCD5">#REF!</definedName>
    <definedName name="_____TCD6">#REF!</definedName>
    <definedName name="_____TCD7">#REF!</definedName>
    <definedName name="_____TCD8">#REF!</definedName>
    <definedName name="_____TCD9">#REF!</definedName>
    <definedName name="_____Us1">#REF!</definedName>
    <definedName name="_____Us2">#REF!</definedName>
    <definedName name="_____ut1" hidden="1">{"rev",#N/A,FALSE,"ppepsum";"vcost",#N/A,FALSE,"ppepsum";"ecprof",#N/A,FALSE,"ppepsum"}</definedName>
    <definedName name="_____V5" hidden="1">{"avrev",#N/A,FALSE,"AVREV";"rates",#N/A,FALSE,"AVREV"}</definedName>
    <definedName name="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c1" hidden="1">{#N/A,#N/A,FALSE,"Profit Status";#N/A,#N/A,FALSE,"Invest";#N/A,#N/A,FALSE,"Revenue";#N/A,#N/A,FALSE,"Variable Cost";#N/A,#N/A,FALSE,"Options &amp; Series"}</definedName>
    <definedName name="_____vx1" hidden="1">{#N/A,#N/A,FALSE,"Assumptions";#N/A,#N/A,FALSE,"Volumes";#N/A,#N/A,FALSE,"Pricing";#N/A,#N/A,FALSE,"Variable Cost";#N/A,#N/A,FALSE,"Investment";#N/A,#N/A,FALSE,"Profitability";#N/A,#N/A,FALSE,"Business Comparison"}</definedName>
    <definedName name="_____wrn1" hidden="1">{#N/A,#N/A,TRUE,"Frame&amp;Body-All";#N/A,#N/A,TRUE,"Powrplant Mnts-5.4l_4.6l";#N/A,#N/A,TRUE,"Powerplant-5.4l_4.6l";#N/A,#N/A,TRUE,"Exhaust-5.4l_4.6l";#N/A,#N/A,TRUE,"Induction-5.4l"}</definedName>
    <definedName name="_____wrn2" hidden="1">{"pep204a",#N/A,FALSE,"tpepsum4a";"pep205a",#N/A,FALSE,"tpepsum4a";"wpep204a",#N/A,FALSE,"tpepsum4a";"wpep205a",#N/A,FALSE,"tpepsum4a"}</definedName>
    <definedName name="_____WRN4" hidden="1">{"salaried",#N/A,FALSE,"VLD View (2)"}</definedName>
    <definedName name="_____XS1" hidden="1">{#N/A,#N/A,FALSE,"Title - E";#N/A,#N/A,FALSE,"Insert";#N/A,#N/A,FALSE,"Rpt-98-E PG_1";#N/A,#N/A,FALSE,"Rpt-98-E PG_2f";#N/A,#N/A,FALSE,"Rpt-98-E PG_2";#N/A,#N/A,FALSE,"Insert";#N/A,#N/A,FALSE,"Rpt-98-E PG_3 "}</definedName>
    <definedName name="_____xx1" hidden="1">{#N/A,#N/A,FALSE,"Title - E";#N/A,#N/A,FALSE,"Insert";#N/A,#N/A,FALSE,"Rpt-98-E PG_1";#N/A,#N/A,FALSE,"Rpt-98-E PG_2f";#N/A,#N/A,FALSE,"Rpt-98-E PG_2";#N/A,#N/A,FALSE,"Insert";#N/A,#N/A,FALSE,"Rpt-98-E PG_3 "}</definedName>
    <definedName name="_____xx6666">#REF!</definedName>
    <definedName name="_____ZA1">#REF!</definedName>
    <definedName name="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z9999">#REF!</definedName>
    <definedName name="____0">#REF!</definedName>
    <definedName name="____185W_Master">#REF!</definedName>
    <definedName name="____186W_Master">#REF!</definedName>
    <definedName name="____21">#REF!</definedName>
    <definedName name="____A99999">#REF!</definedName>
    <definedName name="____ab2" hidden="1">{#N/A,#N/A,FALSE,"Cover";#N/A,#N/A,FALSE,"Profits";#N/A,#N/A,FALSE,"ABS";#N/A,#N/A,FALSE,"TFLE Detail";#N/A,#N/A,FALSE,"TFLE Walk";#N/A,#N/A,FALSE,"Variable Cost";#N/A,#N/A,FALSE,"V.C. Walk"}</definedName>
    <definedName name="____ab3" hidden="1">{#N/A,#N/A,FALSE,"Profit Status";#N/A,#N/A,FALSE,"Invest";#N/A,#N/A,FALSE,"Revenue";#N/A,#N/A,FALSE,"Variable Cost";#N/A,#N/A,FALSE,"Options &amp; Series"}</definedName>
    <definedName name="____Apr04" hidden="1">{"current deposit",#N/A,FALSE,"Sheet1"}</definedName>
    <definedName name="____Apr05" hidden="1">{#N/A,#N/A,FALSE,"Sheet1";"current deposit",#N/A,FALSE,"Sheet1";"current deposit",#N/A,FALSE,"Sheet1"}</definedName>
    <definedName name="____APS2003" hidden="1">{#N/A,#N/A,FALSE,"expense";#N/A,#N/A,FALSE,"heads"}</definedName>
    <definedName name="____Att1" hidden="1">{#VALUE!,#N/A,FALSE,0;#N/A,#N/A,FALSE,0;#N/A,#N/A,FALSE,0;#N/A,#N/A,FALSE,0}</definedName>
    <definedName name="____Aug04" hidden="1">{#N/A,#N/A,FALSE,"Sheet1";"current deposit",#N/A,FALSE,"Sheet1";"current deposit",#N/A,FALSE,"Sheet1"}</definedName>
    <definedName name="____Aug05" hidden="1">{"current deposit",#N/A,FALSE,"Sheet1"}</definedName>
    <definedName name="____b5678" hidden="1">{"Presentation",#N/A,FALSE,"Feb96 - ALL"}</definedName>
    <definedName name="____ba1" hidden="1">{"Fiesta Facer Page",#N/A,FALSE,"Q_C_S";"Fiesta Main Page",#N/A,FALSE,"V_L";"Fiesta 95BP Struct",#N/A,FALSE,"StructBP";"Fiesta Post 95BP Struct",#N/A,FALSE,"AdjStructBP"}</definedName>
    <definedName name="____bb2" hidden="1">{"Fiesta Facer Page",#N/A,FALSE,"Q_C_S";"Fiesta Main Page",#N/A,FALSE,"V_L";"Fiesta 95BP Struct",#N/A,FALSE,"StructBP";"Fiesta Post 95BP Struct",#N/A,FALSE,"AdjStructBP"}</definedName>
    <definedName name="____be01" hidden="1">{"current deposit",#N/A,FALSE,"Sheet1"}</definedName>
    <definedName name="____bjw1" hidden="1">{#N/A,#N/A,FALSE,"Profit Status";#N/A,#N/A,FALSE,"Invest";#N/A,#N/A,FALSE,"Revenue";#N/A,#N/A,FALSE,"Variable Cost";#N/A,#N/A,FALSE,"Options &amp; Series"}</definedName>
    <definedName name="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V226" hidden="1">{#N/A,#N/A,FALSE,"TR_OUT1"}</definedName>
    <definedName name="____cc1" hidden="1">{"Fiesta Facer Page",#N/A,FALSE,"Q_C_S";"Fiesta Main Page",#N/A,FALSE,"V_L";"Fiesta 95BP Struct",#N/A,FALSE,"StructBP";"Fiesta Post 95BP Struct",#N/A,FALSE,"AdjStructBP"}</definedName>
    <definedName name="____cz1" hidden="1">{"Fiesta Facer Page",#N/A,FALSE,"Q_C_S";"Fiesta Main Page",#N/A,FALSE,"V_L";"Fiesta 95BP Struct",#N/A,FALSE,"StructBP";"Fiesta Post 95BP Struct",#N/A,FALSE,"AdjStructBP"}</definedName>
    <definedName name="____d2" hidden="1">{#N/A,#N/A,FALSE,"UW152PPL"}</definedName>
    <definedName name="____D258" hidden="1">{"Presentation",#N/A,FALSE,"Feb96 - ALL"}</definedName>
    <definedName name="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ec04" hidden="1">{"current deposit",#N/A,FALSE,"Sheet1"}</definedName>
    <definedName name="____Dec05" hidden="1">{"current deposit",#N/A,FALSE,"Sheet1"}</definedName>
    <definedName name="____DEC06" hidden="1">{"current deposit",#N/A,FALSE,"Sheet1"}</definedName>
    <definedName name="____DEC20" hidden="1">{#N/A,#N/A,FALSE,"Cover Page";#N/A,#N/A,FALSE,"Facing Page";#N/A,#N/A,FALSE,"Main Page";#N/A,#N/A,FALSE,"Risk-Adjusted";#N/A,#N/A,FALSE,"Profit Improvement"}</definedName>
    <definedName name="____dkk1">#REF!</definedName>
    <definedName name="____dkk2">#REF!</definedName>
    <definedName name="____e4" hidden="1">{"REVISED",#N/A,FALSE,"Sheet1"}</definedName>
    <definedName name="____em1">#REF!</definedName>
    <definedName name="____exp10">#REF!</definedName>
    <definedName name="____exp11">#REF!</definedName>
    <definedName name="____exp12">#REF!</definedName>
    <definedName name="____EXP22">#REF!</definedName>
    <definedName name="____exp5">#REF!</definedName>
    <definedName name="____exp7">#REF!</definedName>
    <definedName name="____exp8">#REF!</definedName>
    <definedName name="____exp9">#REF!</definedName>
    <definedName name="____fe1">#N/A</definedName>
    <definedName name="____Feb04" hidden="1">{#N/A,#N/A,FALSE,"Sheet1";"current deposit",#N/A,FALSE,"Sheet1";"current deposit",#N/A,FALSE,"Sheet1"}</definedName>
    <definedName name="____Feb05" hidden="1">{#N/A,#N/A,FALSE,"Sheet1";"current deposit",#N/A,FALSE,"Sheet1";"current deposit",#N/A,FALSE,"Sheet1"}</definedName>
    <definedName name="____g5" hidden="1">{#N/A,#N/A,FALSE,"UW152PPL"}</definedName>
    <definedName name="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7" hidden="1">{#N/A,#N/A,FALSE,"Cover";#N/A,#N/A,FALSE,"Profits";#N/A,#N/A,FALSE,"ABS";#N/A,#N/A,FALSE,"TFLE Detail";#N/A,#N/A,FALSE,"TFLE Walk";#N/A,#N/A,FALSE,"Variable Cost";#N/A,#N/A,FALSE,"V.C. Walk"}</definedName>
    <definedName name="____gph3" hidden="1">{"salaried",#N/A,FALSE,"VLD View (2)"}</definedName>
    <definedName name="____gph4" hidden="1">{"rev",#N/A,FALSE,"ppepsum";"vcost",#N/A,FALSE,"ppepsum";"ecprof",#N/A,FALSE,"ppepsum"}</definedName>
    <definedName name="____gph5" hidden="1">{"rates",#N/A,FALSE,"tavg4a";"rev",#N/A,FALSE,"tavg4a"}</definedName>
    <definedName name="____gph6" hidden="1">{"pep204a",#N/A,FALSE,"tpepsum4a";"pep205a",#N/A,FALSE,"tpepsum4a";"wpep204a",#N/A,FALSE,"tpepsum4a";"wpep205a",#N/A,FALSE,"tpepsum4a"}</definedName>
    <definedName name="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300" hidden="1">{"Presentation",#N/A,FALSE,"Feb96 - ALL"}</definedName>
    <definedName name="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4" hidden="1">{"REVISED",#N/A,FALSE,"Sheet1"}</definedName>
    <definedName name="____hg1">#N/A</definedName>
    <definedName name="____IZ1">#REF!</definedName>
    <definedName name="____j7" hidden="1">{#N/A,#N/A,FALSE,"Cover";#N/A,#N/A,FALSE,"Profits";#N/A,#N/A,FALSE,"ABS";#N/A,#N/A,FALSE,"TFLE Detail";#N/A,#N/A,FALSE,"TFLE Walk";#N/A,#N/A,FALSE,"Variable Cost";#N/A,#N/A,FALSE,"V.C. Walk"}</definedName>
    <definedName name="____Jan04" hidden="1">{#N/A,#N/A,FALSE,"Sheet1";"current deposit",#N/A,FALSE,"Sheet1";"current deposit",#N/A,FALSE,"Sheet1"}</definedName>
    <definedName name="____jij1" hidden="1">{"Fiesta Facer Page",#N/A,FALSE,"Q_C_S";"Fiesta Main Page",#N/A,FALSE,"V_L";"Fiesta 95BP Struct",#N/A,FALSE,"StructBP";"Fiesta Post 95BP Struct",#N/A,FALSE,"AdjStructBP"}</definedName>
    <definedName name="____JJ1">#REF!</definedName>
    <definedName name="____Jul04" hidden="1">{"current deposit",#N/A,FALSE,"Sheet1"}</definedName>
    <definedName name="____Jul05" hidden="1">{#N/A,#N/A,FALSE,"Sheet1";"current deposit",#N/A,FALSE,"Sheet1";"current deposit",#N/A,FALSE,"Sheet1"}</definedName>
    <definedName name="____Jun04" hidden="1">{#N/A,#N/A,FALSE,"Sheet1";"current deposit",#N/A,FALSE,"Sheet1";"current deposit",#N/A,FALSE,"Sheet1"}</definedName>
    <definedName name="____k8" hidden="1">{"REVISED",#N/A,FALSE,"Sheet1"}</definedName>
    <definedName name="____l9" hidden="1">{"REVISED",#N/A,FALSE,"Sheet1"}</definedName>
    <definedName name="____lit1">#REF!</definedName>
    <definedName name="____lit2">#REF!</definedName>
    <definedName name="____lk1" hidden="1">{"Presentation",#N/A,FALSE,"Feb96 - ALL"}</definedName>
    <definedName name="____LL1">#REF!</definedName>
    <definedName name="____Mar04" hidden="1">{#N/A,#N/A,FALSE,"Sheet1";"current deposit",#N/A,FALSE,"Sheet1";"current deposit",#N/A,FALSE,"Sheet1"}</definedName>
    <definedName name="____Mar05" hidden="1">{#N/A,#N/A,FALSE,"Sheet1";"current deposit",#N/A,FALSE,"Sheet1";"current deposit",#N/A,FALSE,"Sheet1"}</definedName>
    <definedName name="____May04" hidden="1">{#N/A,#N/A,FALSE,"Sheet1";"current deposit",#N/A,FALSE,"Sheet1";"current deposit",#N/A,FALSE,"Sheet1"}</definedName>
    <definedName name="____may05" hidden="1">{#N/A,#N/A,FALSE,"Sheet1";"current deposit",#N/A,FALSE,"Sheet1";"current deposit",#N/A,FALSE,"Sheet1"}</definedName>
    <definedName name="____MM1">#REF!</definedName>
    <definedName name="____MMT6" hidden="1">{"REVISED",#N/A,FALSE,"Sheet1"}</definedName>
    <definedName name="____MZ1">#REF!</definedName>
    <definedName name="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ov04" hidden="1">{#N/A,#N/A,FALSE,"Sheet1";"current deposit",#N/A,FALSE,"Sheet1";"current deposit",#N/A,FALSE,"Sheet1"}</definedName>
    <definedName name="____Nov041" hidden="1">{#N/A,#N/A,FALSE,"Sheet1";"current deposit",#N/A,FALSE,"Sheet1";"current deposit",#N/A,FALSE,"Sheet1"}</definedName>
    <definedName name="____nOV05" hidden="1">{"current deposit",#N/A,FALSE,"Sheet1"}</definedName>
    <definedName name="____NOV07" hidden="1">{#N/A,#N/A,FALSE,"Sheet1";"current deposit",#N/A,FALSE,"Sheet1";"current deposit",#N/A,FALSE,"Sheet1"}</definedName>
    <definedName name="____Oct04" hidden="1">{#N/A,#N/A,FALSE,"Sheet1";"current deposit",#N/A,FALSE,"Sheet1";"current deposit",#N/A,FALSE,"Sheet1"}</definedName>
    <definedName name="____Oct05" hidden="1">{"current deposit",#N/A,FALSE,"Sheet1"}</definedName>
    <definedName name="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M2">#REF!</definedName>
    <definedName name="____po1" hidden="1">{"Presentation",#N/A,FALSE,"Feb96 - ALL"}</definedName>
    <definedName name="____PTc4" hidden="1">{"'Verr-enseig-ex'!$M$22:$M$23"}</definedName>
    <definedName name="____Q1" hidden="1">{"avrev",#N/A,FALSE,"AVREV";"rates",#N/A,FALSE,"AVREV"}</definedName>
    <definedName name="____SCB1">#REF!</definedName>
    <definedName name="____SCB2">#REF!</definedName>
    <definedName name="____sdg1" hidden="1">{#N/A,#N/A,FALSE,"Assumptions";#N/A,#N/A,FALSE,"Volumes";#N/A,#N/A,FALSE,"Pricing";#N/A,#N/A,FALSE,"Variable Cost";#N/A,#N/A,FALSE,"Investment";#N/A,#N/A,FALSE,"Profitability";#N/A,#N/A,FALSE,"Business Comparison"}</definedName>
    <definedName name="____Sep04" hidden="1">{#N/A,#N/A,FALSE,"Sheet1";"current deposit",#N/A,FALSE,"Sheet1";"current deposit",#N/A,FALSE,"Sheet1"}</definedName>
    <definedName name="____Sep05" hidden="1">{"current deposit",#N/A,FALSE,"Sheet1"}</definedName>
    <definedName name="____spk1" hidden="1">{#N/A,#N/A,FALSE,"Cover";#N/A,#N/A,FALSE,"Profits";#N/A,#N/A,FALSE,"ABS";#N/A,#N/A,FALSE,"TFLE Detail";#N/A,#N/A,FALSE,"TFLE Walk";#N/A,#N/A,FALSE,"Variable Cost";#N/A,#N/A,FALSE,"V.C. Walk"}</definedName>
    <definedName name="____spk2" hidden="1">{#N/A,#N/A,FALSE,"Profit Status";#N/A,#N/A,FALSE,"Invest";#N/A,#N/A,FALSE,"Revenue";#N/A,#N/A,FALSE,"Variable Cost";#N/A,#N/A,FALSE,"Options &amp; Series"}</definedName>
    <definedName name="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TCD1">#REF!</definedName>
    <definedName name="____TCD2">#REF!</definedName>
    <definedName name="____TCD3">#REF!</definedName>
    <definedName name="____TCD4">#REF!</definedName>
    <definedName name="____TCD5">#REF!</definedName>
    <definedName name="____TCD6">#REF!</definedName>
    <definedName name="____TCD7">#REF!</definedName>
    <definedName name="____TCD8">#REF!</definedName>
    <definedName name="____TCD9">#REF!</definedName>
    <definedName name="____Us1">#REF!</definedName>
    <definedName name="____Us2">#REF!</definedName>
    <definedName name="____ut1" hidden="1">{"rev",#N/A,FALSE,"ppepsum";"vcost",#N/A,FALSE,"ppepsum";"ecprof",#N/A,FALSE,"ppepsum"}</definedName>
    <definedName name="____V5" hidden="1">{"avrev",#N/A,FALSE,"AVREV";"rates",#N/A,FALSE,"AVREV"}</definedName>
    <definedName name="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c1" hidden="1">{#N/A,#N/A,FALSE,"Profit Status";#N/A,#N/A,FALSE,"Invest";#N/A,#N/A,FALSE,"Revenue";#N/A,#N/A,FALSE,"Variable Cost";#N/A,#N/A,FALSE,"Options &amp; Series"}</definedName>
    <definedName name="____vx1" hidden="1">{#N/A,#N/A,FALSE,"Assumptions";#N/A,#N/A,FALSE,"Volumes";#N/A,#N/A,FALSE,"Pricing";#N/A,#N/A,FALSE,"Variable Cost";#N/A,#N/A,FALSE,"Investment";#N/A,#N/A,FALSE,"Profitability";#N/A,#N/A,FALSE,"Business Comparison"}</definedName>
    <definedName name="____wrn1" hidden="1">{#N/A,#N/A,TRUE,"Frame&amp;Body-All";#N/A,#N/A,TRUE,"Powrplant Mnts-5.4l_4.6l";#N/A,#N/A,TRUE,"Powerplant-5.4l_4.6l";#N/A,#N/A,TRUE,"Exhaust-5.4l_4.6l";#N/A,#N/A,TRUE,"Induction-5.4l"}</definedName>
    <definedName name="____wrn2" hidden="1">{"pep204a",#N/A,FALSE,"tpepsum4a";"pep205a",#N/A,FALSE,"tpepsum4a";"wpep204a",#N/A,FALSE,"tpepsum4a";"wpep205a",#N/A,FALSE,"tpepsum4a"}</definedName>
    <definedName name="____WRN4" hidden="1">{"salaried",#N/A,FALSE,"VLD View (2)"}</definedName>
    <definedName name="____XS1" hidden="1">{#N/A,#N/A,FALSE,"Title - E";#N/A,#N/A,FALSE,"Insert";#N/A,#N/A,FALSE,"Rpt-98-E PG_1";#N/A,#N/A,FALSE,"Rpt-98-E PG_2f";#N/A,#N/A,FALSE,"Rpt-98-E PG_2";#N/A,#N/A,FALSE,"Insert";#N/A,#N/A,FALSE,"Rpt-98-E PG_3 "}</definedName>
    <definedName name="____xx1" hidden="1">{#N/A,#N/A,FALSE,"Title - E";#N/A,#N/A,FALSE,"Insert";#N/A,#N/A,FALSE,"Rpt-98-E PG_1";#N/A,#N/A,FALSE,"Rpt-98-E PG_2f";#N/A,#N/A,FALSE,"Rpt-98-E PG_2";#N/A,#N/A,FALSE,"Insert";#N/A,#N/A,FALSE,"Rpt-98-E PG_3 "}</definedName>
    <definedName name="____xx6666">#REF!</definedName>
    <definedName name="____ZA1">#REF!</definedName>
    <definedName name="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z9999">#REF!</definedName>
    <definedName name="___0">#REF!</definedName>
    <definedName name="___185W_Master">#REF!</definedName>
    <definedName name="___186W_Master">#REF!</definedName>
    <definedName name="___21">#REF!</definedName>
    <definedName name="___A99999">#REF!</definedName>
    <definedName name="___ab2" hidden="1">{#N/A,#N/A,FALSE,"Cover";#N/A,#N/A,FALSE,"Profits";#N/A,#N/A,FALSE,"ABS";#N/A,#N/A,FALSE,"TFLE Detail";#N/A,#N/A,FALSE,"TFLE Walk";#N/A,#N/A,FALSE,"Variable Cost";#N/A,#N/A,FALSE,"V.C. Walk"}</definedName>
    <definedName name="___ab3" hidden="1">{#N/A,#N/A,FALSE,"Profit Status";#N/A,#N/A,FALSE,"Invest";#N/A,#N/A,FALSE,"Revenue";#N/A,#N/A,FALSE,"Variable Cost";#N/A,#N/A,FALSE,"Options &amp; Series"}</definedName>
    <definedName name="___App2" hidden="1">{#N/A,#N/A,FALSE,"Cover Page";#N/A,#N/A,FALSE,"Facing Page";#N/A,#N/A,FALSE,"Main Page";#N/A,#N/A,FALSE,"Risk-Adjusted";#N/A,#N/A,FALSE,"Profit Improvement"}</definedName>
    <definedName name="___Apr04" hidden="1">{"current deposit",#N/A,FALSE,"Sheet1"}</definedName>
    <definedName name="___Apr05" hidden="1">{#N/A,#N/A,FALSE,"Sheet1";"current deposit",#N/A,FALSE,"Sheet1";"current deposit",#N/A,FALSE,"Sheet1"}</definedName>
    <definedName name="___APS2003" hidden="1">{#N/A,#N/A,FALSE,"expense";#N/A,#N/A,FALSE,"heads"}</definedName>
    <definedName name="___Att1" hidden="1">{#VALUE!,#N/A,FALSE,0;#N/A,#N/A,FALSE,0;#N/A,#N/A,FALSE,0;#N/A,#N/A,FALSE,0}</definedName>
    <definedName name="___Aug04" hidden="1">{#N/A,#N/A,FALSE,"Sheet1";"current deposit",#N/A,FALSE,"Sheet1";"current deposit",#N/A,FALSE,"Sheet1"}</definedName>
    <definedName name="___Aug05" hidden="1">{"current deposit",#N/A,FALSE,"Sheet1"}</definedName>
    <definedName name="___b5678" hidden="1">{"Presentation",#N/A,FALSE,"Feb96 - ALL"}</definedName>
    <definedName name="___ba1" hidden="1">{"Fiesta Facer Page",#N/A,FALSE,"Q_C_S";"Fiesta Main Page",#N/A,FALSE,"V_L";"Fiesta 95BP Struct",#N/A,FALSE,"StructBP";"Fiesta Post 95BP Struct",#N/A,FALSE,"AdjStructBP"}</definedName>
    <definedName name="___bb2" hidden="1">{"Fiesta Facer Page",#N/A,FALSE,"Q_C_S";"Fiesta Main Page",#N/A,FALSE,"V_L";"Fiesta 95BP Struct",#N/A,FALSE,"StructBP";"Fiesta Post 95BP Struct",#N/A,FALSE,"AdjStructBP"}</definedName>
    <definedName name="___be01" hidden="1">{"current deposit",#N/A,FALSE,"Sheet1"}</definedName>
    <definedName name="___bjw1" hidden="1">{#N/A,#N/A,FALSE,"Profit Status";#N/A,#N/A,FALSE,"Invest";#N/A,#N/A,FALSE,"Revenue";#N/A,#N/A,FALSE,"Variable Cost";#N/A,#N/A,FALSE,"Options &amp; Series"}</definedName>
    <definedName name="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V226" hidden="1">{#N/A,#N/A,FALSE,"TR_OUT1"}</definedName>
    <definedName name="___cz1" hidden="1">{"Fiesta Facer Page",#N/A,FALSE,"Q_C_S";"Fiesta Main Page",#N/A,FALSE,"V_L";"Fiesta 95BP Struct",#N/A,FALSE,"StructBP";"Fiesta Post 95BP Struct",#N/A,FALSE,"AdjStructBP"}</definedName>
    <definedName name="___d2" hidden="1">{#N/A,#N/A,FALSE,"UW152PPL"}</definedName>
    <definedName name="___D258" hidden="1">{"Presentation",#N/A,FALSE,"Feb96 - ALL"}</definedName>
    <definedName name="___DAT3">#REF!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ec04" hidden="1">{"current deposit",#N/A,FALSE,"Sheet1"}</definedName>
    <definedName name="___Dec05" hidden="1">{"current deposit",#N/A,FALSE,"Sheet1"}</definedName>
    <definedName name="___DEC06" hidden="1">{"current deposit",#N/A,FALSE,"Sheet1"}</definedName>
    <definedName name="___DEC20" hidden="1">{#N/A,#N/A,FALSE,"Cover Page";#N/A,#N/A,FALSE,"Facing Page";#N/A,#N/A,FALSE,"Main Page";#N/A,#N/A,FALSE,"Risk-Adjusted";#N/A,#N/A,FALSE,"Profit Improvement"}</definedName>
    <definedName name="___DEL1" hidden="1">{"Fiesta Facer Page",#N/A,FALSE,"Q_C_S";"Fiesta Main Page",#N/A,FALSE,"V_L";"Fiesta 95BP Struct",#N/A,FALSE,"StructBP";"Fiesta Post 95BP Struct",#N/A,FALSE,"AdjStructBP"}</definedName>
    <definedName name="___DEL2" hidden="1">{#N/A,#N/A,FALSE,"expense";#N/A,#N/A,FALSE,"heads"}</definedName>
    <definedName name="___DEL3" hidden="1">{#N/A,#N/A,FALSE,"SumMonth"}</definedName>
    <definedName name="___DEL4" hidden="1">{#N/A,#N/A,FALSE,"SumMonth";#N/A,#N/A,FALSE,"SumMonth"}</definedName>
    <definedName name="___DEL5" hidden="1">{#N/A,#N/A,FALSE,"2001 CBG";#N/A,#N/A,FALSE,"2002 CBG";#N/A,#N/A,FALSE,"2003 CBG";#N/A,#N/A,FALSE,"2004 CBG";#N/A,#N/A,FALSE,"2005 CBG";#N/A,#N/A,FALSE,"2006 CBG ";#N/A,#N/A,FALSE,"2007 CBG";#N/A,#N/A,FALSE,"2008 CBG"}</definedName>
    <definedName name="___dkk1">#REF!</definedName>
    <definedName name="___dkk2">#REF!</definedName>
    <definedName name="___e4" hidden="1">{"REVISED",#N/A,FALSE,"Sheet1"}</definedName>
    <definedName name="___em1">#REF!</definedName>
    <definedName name="___exp10">#REF!</definedName>
    <definedName name="___exp11">#REF!</definedName>
    <definedName name="___exp12">#REF!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Feb04" hidden="1">{#N/A,#N/A,FALSE,"Sheet1";"current deposit",#N/A,FALSE,"Sheet1";"current deposit",#N/A,FALSE,"Sheet1"}</definedName>
    <definedName name="___Feb05" hidden="1">{#N/A,#N/A,FALSE,"Sheet1";"current deposit",#N/A,FALSE,"Sheet1";"current deposit",#N/A,FALSE,"Sheet1"}</definedName>
    <definedName name="___fg151" hidden="1">{#N/A,#N/A,FALSE,"Profit Status";#N/A,#N/A,FALSE,"Invest";#N/A,#N/A,FALSE,"Revenue";#N/A,#N/A,FALSE,"Variable Cost";#N/A,#N/A,FALSE,"Options &amp; Series"}</definedName>
    <definedName name="___fg16" hidden="1">{#N/A,#N/A,FALSE,"Assumptions";#N/A,#N/A,FALSE,"Volumes";#N/A,#N/A,FALSE,"Pricing";#N/A,#N/A,FALSE,"Variable Cost";#N/A,#N/A,FALSE,"Investment";#N/A,#N/A,FALSE,"Profitability";#N/A,#N/A,FALSE,"Business Comparison"}</definedName>
    <definedName name="___fin1" hidden="1">{#N/A,#N/A,FALSE,"Cover";#N/A,#N/A,FALSE,"Profits";#N/A,#N/A,FALSE,"ABS";#N/A,#N/A,FALSE,"TFLE Detail";#N/A,#N/A,FALSE,"TFLE Walk";#N/A,#N/A,FALSE,"Variable Cost";#N/A,#N/A,FALSE,"V.C. Walk"}</definedName>
    <definedName name="___g5" hidden="1">{#N/A,#N/A,FALSE,"UW152PPL"}</definedName>
    <definedName name="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7" hidden="1">{#N/A,#N/A,FALSE,"Cover";#N/A,#N/A,FALSE,"Profits";#N/A,#N/A,FALSE,"ABS";#N/A,#N/A,FALSE,"TFLE Detail";#N/A,#N/A,FALSE,"TFLE Walk";#N/A,#N/A,FALSE,"Variable Cost";#N/A,#N/A,FALSE,"V.C. Walk"}</definedName>
    <definedName name="___gph3" hidden="1">{"salaried",#N/A,FALSE,"VLD View (2)"}</definedName>
    <definedName name="___gph4" hidden="1">{"rev",#N/A,FALSE,"ppepsum";"vcost",#N/A,FALSE,"ppepsum";"ecprof",#N/A,FALSE,"ppepsum"}</definedName>
    <definedName name="___gph5" hidden="1">{"rates",#N/A,FALSE,"tavg4a";"rev",#N/A,FALSE,"tavg4a"}</definedName>
    <definedName name="___gph6" hidden="1">{"pep204a",#N/A,FALSE,"tpepsum4a";"pep205a",#N/A,FALSE,"tpepsum4a";"wpep204a",#N/A,FALSE,"tpepsum4a";"wpep205a",#N/A,FALSE,"tpepsum4a"}</definedName>
    <definedName name="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300" hidden="1">{"Presentation",#N/A,FALSE,"Feb96 - ALL"}</definedName>
    <definedName name="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4" hidden="1">{"REVISED",#N/A,FALSE,"Sheet1"}</definedName>
    <definedName name="___Ita1" hidden="1">{#N/A,#N/A,FALSE,"Profit Status";#N/A,#N/A,FALSE,"Invest";#N/A,#N/A,FALSE,"Revenue";#N/A,#N/A,FALSE,"Variable Cost";#N/A,#N/A,FALSE,"Options &amp; Series"}</definedName>
    <definedName name="___IZ1">#REF!</definedName>
    <definedName name="___j7" hidden="1">{#N/A,#N/A,FALSE,"Cover";#N/A,#N/A,FALSE,"Profits";#N/A,#N/A,FALSE,"ABS";#N/A,#N/A,FALSE,"TFLE Detail";#N/A,#N/A,FALSE,"TFLE Walk";#N/A,#N/A,FALSE,"Variable Cost";#N/A,#N/A,FALSE,"V.C. Walk"}</definedName>
    <definedName name="___Jan04" hidden="1">{#N/A,#N/A,FALSE,"Sheet1";"current deposit",#N/A,FALSE,"Sheet1";"current deposit",#N/A,FALSE,"Sheet1"}</definedName>
    <definedName name="___JB1" hidden="1">{"COMPARISON",#N/A,FALSE,"Sheet1"}</definedName>
    <definedName name="___jij1" hidden="1">{"Fiesta Facer Page",#N/A,FALSE,"Q_C_S";"Fiesta Main Page",#N/A,FALSE,"V_L";"Fiesta 95BP Struct",#N/A,FALSE,"StructBP";"Fiesta Post 95BP Struct",#N/A,FALSE,"AdjStructBP"}</definedName>
    <definedName name="___JJ1">#REF!</definedName>
    <definedName name="___Jul04" hidden="1">{"current deposit",#N/A,FALSE,"Sheet1"}</definedName>
    <definedName name="___Jul05" hidden="1">{#N/A,#N/A,FALSE,"Sheet1";"current deposit",#N/A,FALSE,"Sheet1";"current deposit",#N/A,FALSE,"Sheet1"}</definedName>
    <definedName name="___Jun04" hidden="1">{#N/A,#N/A,FALSE,"Sheet1";"current deposit",#N/A,FALSE,"Sheet1";"current deposit",#N/A,FALSE,"Sheet1"}</definedName>
    <definedName name="___k8" hidden="1">{"REVISED",#N/A,FALSE,"Sheet1"}</definedName>
    <definedName name="___l9" hidden="1">{"REVISED",#N/A,FALSE,"Sheet1"}</definedName>
    <definedName name="___lit1">#REF!</definedName>
    <definedName name="___lit2">#REF!</definedName>
    <definedName name="___lk1" hidden="1">{"Presentation",#N/A,FALSE,"Feb96 - ALL"}</definedName>
    <definedName name="___LL1">#REF!</definedName>
    <definedName name="___Mar04" hidden="1">{#N/A,#N/A,FALSE,"Sheet1";"current deposit",#N/A,FALSE,"Sheet1";"current deposit",#N/A,FALSE,"Sheet1"}</definedName>
    <definedName name="___Mar05" hidden="1">{#N/A,#N/A,FALSE,"Sheet1";"current deposit",#N/A,FALSE,"Sheet1";"current deposit",#N/A,FALSE,"Sheet1"}</definedName>
    <definedName name="___May04" hidden="1">{#N/A,#N/A,FALSE,"Sheet1";"current deposit",#N/A,FALSE,"Sheet1";"current deposit",#N/A,FALSE,"Sheet1"}</definedName>
    <definedName name="___may05" hidden="1">{#N/A,#N/A,FALSE,"Sheet1";"current deposit",#N/A,FALSE,"Sheet1";"current deposit",#N/A,FALSE,"Sheet1"}</definedName>
    <definedName name="___MM1">#REF!</definedName>
    <definedName name="___MMT6" hidden="1">{"REVISED",#N/A,FALSE,"Sheet1"}</definedName>
    <definedName name="___MZ1">#REF!</definedName>
    <definedName name="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ov04" hidden="1">{#N/A,#N/A,FALSE,"Sheet1";"current deposit",#N/A,FALSE,"Sheet1";"current deposit",#N/A,FALSE,"Sheet1"}</definedName>
    <definedName name="___Nov041" hidden="1">{#N/A,#N/A,FALSE,"Sheet1";"current deposit",#N/A,FALSE,"Sheet1";"current deposit",#N/A,FALSE,"Sheet1"}</definedName>
    <definedName name="___nOV05" hidden="1">{"current deposit",#N/A,FALSE,"Sheet1"}</definedName>
    <definedName name="___NOV07" hidden="1">{#N/A,#N/A,FALSE,"Sheet1";"current deposit",#N/A,FALSE,"Sheet1";"current deposit",#N/A,FALSE,"Sheet1"}</definedName>
    <definedName name="___Oct04" hidden="1">{#N/A,#N/A,FALSE,"Sheet1";"current deposit",#N/A,FALSE,"Sheet1";"current deposit",#N/A,FALSE,"Sheet1"}</definedName>
    <definedName name="___Oct05" hidden="1">{"current deposit",#N/A,FALSE,"Sheet1"}</definedName>
    <definedName name="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M2">#REF!</definedName>
    <definedName name="___po1" hidden="1">{"Presentation",#N/A,FALSE,"Feb96 - ALL"}</definedName>
    <definedName name="___Q1" hidden="1">{"avrev",#N/A,FALSE,"AVREV";"rates",#N/A,FALSE,"AVREV"}</definedName>
    <definedName name="___Ref1">#REF!</definedName>
    <definedName name="___Ref2">#REF!</definedName>
    <definedName name="___Ref3">#REF!</definedName>
    <definedName name="___s2" hidden="1">{#N/A,#N/A,FALSE,"Assumptions";#N/A,#N/A,FALSE,"Volumes";#N/A,#N/A,FALSE,"Pricing";#N/A,#N/A,FALSE,"Variable Cost";#N/A,#N/A,FALSE,"Investment";#N/A,#N/A,FALSE,"Profitability";#N/A,#N/A,FALSE,"Business Comparison"}</definedName>
    <definedName name="___SCB1">#REF!</definedName>
    <definedName name="___SCB2">#REF!</definedName>
    <definedName name="___sdg1" hidden="1">{#N/A,#N/A,FALSE,"Assumptions";#N/A,#N/A,FALSE,"Volumes";#N/A,#N/A,FALSE,"Pricing";#N/A,#N/A,FALSE,"Variable Cost";#N/A,#N/A,FALSE,"Investment";#N/A,#N/A,FALSE,"Profitability";#N/A,#N/A,FALSE,"Business Comparison"}</definedName>
    <definedName name="___Sep04" hidden="1">{#N/A,#N/A,FALSE,"Sheet1";"current deposit",#N/A,FALSE,"Sheet1";"current deposit",#N/A,FALSE,"Sheet1"}</definedName>
    <definedName name="___Sep05" hidden="1">{"current deposit",#N/A,FALSE,"Sheet1"}</definedName>
    <definedName name="___spk1" hidden="1">{#N/A,#N/A,FALSE,"Cover";#N/A,#N/A,FALSE,"Profits";#N/A,#N/A,FALSE,"ABS";#N/A,#N/A,FALSE,"TFLE Detail";#N/A,#N/A,FALSE,"TFLE Walk";#N/A,#N/A,FALSE,"Variable Cost";#N/A,#N/A,FALSE,"V.C. Walk"}</definedName>
    <definedName name="___spk2" hidden="1">{#N/A,#N/A,FALSE,"Profit Status";#N/A,#N/A,FALSE,"Invest";#N/A,#N/A,FALSE,"Revenue";#N/A,#N/A,FALSE,"Variable Cost";#N/A,#N/A,FALSE,"Options &amp; Series"}</definedName>
    <definedName name="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T1" hidden="1">{#N/A,#N/A,TRUE,"Engine";#N/A,#N/A,TRUE,"Trans 5R55N";#N/A,#N/A,TRUE,"Manual Trans";#N/A,#N/A,TRUE,"DS and Axle";#N/A,#N/A,TRUE,"PTSSE";#N/A,#N/A,TRUE,"Summary"}</definedName>
    <definedName name="___T2" hidden="1">{#N/A,#N/A,TRUE,"Engine";#N/A,#N/A,TRUE,"Trans 5R55N";#N/A,#N/A,TRUE,"Manual Trans";#N/A,#N/A,TRUE,"DS and Axle";#N/A,#N/A,TRUE,"PTSSE";#N/A,#N/A,TRUE,"Summary"}</definedName>
    <definedName name="___TCD1">#REF!</definedName>
    <definedName name="___TCD2">#REF!</definedName>
    <definedName name="___TCD3">#REF!</definedName>
    <definedName name="___TCD4">#REF!</definedName>
    <definedName name="___TCD5">#REF!</definedName>
    <definedName name="___TCD6">#REF!</definedName>
    <definedName name="___TCD7">#REF!</definedName>
    <definedName name="___TCD8">#REF!</definedName>
    <definedName name="___TCD9">#REF!</definedName>
    <definedName name="___Us1">#REF!</definedName>
    <definedName name="___Us2">#REF!</definedName>
    <definedName name="___ut1" hidden="1">{"rev",#N/A,FALSE,"ppepsum";"vcost",#N/A,FALSE,"ppepsum";"ecprof",#N/A,FALSE,"ppepsum"}</definedName>
    <definedName name="___V5" hidden="1">{"avrev",#N/A,FALSE,"AVREV";"rates",#N/A,FALSE,"AVREV"}</definedName>
    <definedName name="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c1" hidden="1">{#N/A,#N/A,FALSE,"Profit Status";#N/A,#N/A,FALSE,"Invest";#N/A,#N/A,FALSE,"Revenue";#N/A,#N/A,FALSE,"Variable Cost";#N/A,#N/A,FALSE,"Options &amp; Series"}</definedName>
    <definedName name="___vx1" hidden="1">{#N/A,#N/A,FALSE,"Assumptions";#N/A,#N/A,FALSE,"Volumes";#N/A,#N/A,FALSE,"Pricing";#N/A,#N/A,FALSE,"Variable Cost";#N/A,#N/A,FALSE,"Investment";#N/A,#N/A,FALSE,"Profitability";#N/A,#N/A,FALSE,"Business Comparison"}</definedName>
    <definedName name="___wrn1" hidden="1">{#N/A,#N/A,TRUE,"Frame&amp;Body-All";#N/A,#N/A,TRUE,"Powrplant Mnts-5.4l_4.6l";#N/A,#N/A,TRUE,"Powerplant-5.4l_4.6l";#N/A,#N/A,TRUE,"Exhaust-5.4l_4.6l";#N/A,#N/A,TRUE,"Induction-5.4l"}</definedName>
    <definedName name="___wrn2" hidden="1">{"pep204a",#N/A,FALSE,"tpepsum4a";"pep205a",#N/A,FALSE,"tpepsum4a";"wpep204a",#N/A,FALSE,"tpepsum4a";"wpep205a",#N/A,FALSE,"tpepsum4a"}</definedName>
    <definedName name="___WRN4" hidden="1">{"salaried",#N/A,FALSE,"VLD View (2)"}</definedName>
    <definedName name="___X3" hidden="1">#REF!</definedName>
    <definedName name="___XS1" hidden="1">{#N/A,#N/A,FALSE,"Title - E";#N/A,#N/A,FALSE,"Insert";#N/A,#N/A,FALSE,"Rpt-98-E PG_1";#N/A,#N/A,FALSE,"Rpt-98-E PG_2f";#N/A,#N/A,FALSE,"Rpt-98-E PG_2";#N/A,#N/A,FALSE,"Insert";#N/A,#N/A,FALSE,"Rpt-98-E PG_3 "}</definedName>
    <definedName name="___xx1" hidden="1">{#N/A,#N/A,FALSE,"Title - E";#N/A,#N/A,FALSE,"Insert";#N/A,#N/A,FALSE,"Rpt-98-E PG_1";#N/A,#N/A,FALSE,"Rpt-98-E PG_2f";#N/A,#N/A,FALSE,"Rpt-98-E PG_2";#N/A,#N/A,FALSE,"Insert";#N/A,#N/A,FALSE,"Rpt-98-E PG_3 "}</definedName>
    <definedName name="___xx3" hidden="1">#REF!</definedName>
    <definedName name="___xx6666">#REF!</definedName>
    <definedName name="___ZA1">#REF!</definedName>
    <definedName name="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z9999">#REF!</definedName>
    <definedName name="__0">#REF!</definedName>
    <definedName name="__123Graph_A" hidden="1">#N/A</definedName>
    <definedName name="__123Graph_ANETREV" hidden="1">#REF!</definedName>
    <definedName name="__123Graph_ANRENG" hidden="1">#REF!</definedName>
    <definedName name="__123Graph_ANRIMP" hidden="1">#REF!</definedName>
    <definedName name="__123Graph_ANRLOCMOT" hidden="1">#REF!</definedName>
    <definedName name="__123Graph_B" hidden="1">#REF!</definedName>
    <definedName name="__123Graph_BNETREV" hidden="1">#REF!</definedName>
    <definedName name="__123Graph_BNRENG" hidden="1">#REF!</definedName>
    <definedName name="__123Graph_BNRIMP" hidden="1">#REF!</definedName>
    <definedName name="__123Graph_BNRLOCMO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NETREV" hidden="1">#REF!</definedName>
    <definedName name="__123Graph_LBL_ANRENG" hidden="1">#REF!</definedName>
    <definedName name="__123Graph_LBL_ANRIMP" hidden="1">#REF!</definedName>
    <definedName name="__123Graph_LBL_ANRLOCMOT" hidden="1">#REF!</definedName>
    <definedName name="__123Graph_LBL_BNRENG" hidden="1">#REF!</definedName>
    <definedName name="__123Graph_LBL_BNRIMP" hidden="1">#REF!</definedName>
    <definedName name="__123Graph_LBL_BNRLOCMOT" hidden="1">#REF!</definedName>
    <definedName name="__123Graph_X" hidden="1">#N/A</definedName>
    <definedName name="__123Graph_XNETREV" hidden="1">#REF!</definedName>
    <definedName name="__123Graph_XNRENG" hidden="1">#REF!</definedName>
    <definedName name="__123Graph_XNRIMP" hidden="1">#REF!</definedName>
    <definedName name="__123Graph_XNRLOCMOT" hidden="1">#REF!</definedName>
    <definedName name="__185W_Master">#REF!</definedName>
    <definedName name="__186W_Master">#REF!</definedName>
    <definedName name="__21">#REF!</definedName>
    <definedName name="__506_Export_Invoice_Details">#REF!</definedName>
    <definedName name="__a1">#REF!</definedName>
    <definedName name="__a2">#REF!</definedName>
    <definedName name="__a3">#REF!</definedName>
    <definedName name="__a4">#REF!</definedName>
    <definedName name="__A99999">#REF!</definedName>
    <definedName name="__ab2" hidden="1">{#N/A,#N/A,FALSE,"Cover";#N/A,#N/A,FALSE,"Profits";#N/A,#N/A,FALSE,"ABS";#N/A,#N/A,FALSE,"TFLE Detail";#N/A,#N/A,FALSE,"TFLE Walk";#N/A,#N/A,FALSE,"Variable Cost";#N/A,#N/A,FALSE,"V.C. Walk"}</definedName>
    <definedName name="__ab3" hidden="1">{#N/A,#N/A,FALSE,"Profit Status";#N/A,#N/A,FALSE,"Invest";#N/A,#N/A,FALSE,"Revenue";#N/A,#N/A,FALSE,"Variable Cost";#N/A,#N/A,FALSE,"Options &amp; Series"}</definedName>
    <definedName name="__ADR1">#REF!</definedName>
    <definedName name="__ADR2">#REF!</definedName>
    <definedName name="__ADR3">#REF!</definedName>
    <definedName name="__alr99">90.63</definedName>
    <definedName name="__APS2003" hidden="1">{#N/A,#N/A,FALSE,"expense";#N/A,#N/A,FALSE,"heads"}</definedName>
    <definedName name="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2" hidden="1">{"Fiesta Facer Page",#N/A,FALSE,"Q_C_S";"Fiesta Main Page",#N/A,FALSE,"V_L";"Fiesta 95BP Struct",#N/A,FALSE,"StructBP";"Fiesta Post 95BP Struct",#N/A,FALSE,"AdjStructBP"}</definedName>
    <definedName name="__arm13" hidden="1">{"Presentation",#N/A,FALSE,"Feb96 - ALL"}</definedName>
    <definedName name="__arm14" hidden="1">{"Presentation",#N/A,FALSE,"Feb96 - ALL"}</definedName>
    <definedName name="__arm15" hidden="1">{"Presentation",#N/A,FALSE,"Feb96 - ALL"}</definedName>
    <definedName name="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8" hidden="1">{"Presentation",#N/A,FALSE,"Feb96 - ALL"}</definedName>
    <definedName name="__arm19" hidden="1">{"Fiesta Facer Page",#N/A,FALSE,"Q_C_S";"Fiesta Main Page",#N/A,FALSE,"V_L";"Fiesta 95BP Struct",#N/A,FALSE,"StructBP";"Fiesta Post 95BP Struct",#N/A,FALSE,"AdjStructBP"}</definedName>
    <definedName name="__arm20" hidden="1">{"Fiesta Facer Page",#N/A,FALSE,"Q_C_S";"Fiesta Main Page",#N/A,FALSE,"V_L";"Fiesta 95BP Struct",#N/A,FALSE,"StructBP";"Fiesta Post 95BP Struct",#N/A,FALSE,"AdjStructBP"}</definedName>
    <definedName name="__arm21" hidden="1">{"Presentation",#N/A,FALSE,"Feb96 - ALL"}</definedName>
    <definedName name="__arm22" hidden="1">{"Presentation",#N/A,FALSE,"Feb96 - ALL"}</definedName>
    <definedName name="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5" hidden="1">{"Fiesta Facer Page",#N/A,FALSE,"Q_C_S";"Fiesta Main Page",#N/A,FALSE,"V_L";"Fiesta 95BP Struct",#N/A,FALSE,"StructBP";"Fiesta Post 95BP Struct",#N/A,FALSE,"AdjStructBP"}</definedName>
    <definedName name="__arm26" hidden="1">{"Fiesta Facer Page",#N/A,FALSE,"Q_C_S";"Fiesta Main Page",#N/A,FALSE,"V_L";"Fiesta 95BP Struct",#N/A,FALSE,"StructBP";"Fiesta Post 95BP Struct",#N/A,FALSE,"AdjStructBP"}</definedName>
    <definedName name="__arm27" hidden="1">{"Presentation",#N/A,FALSE,"Feb96 - ALL"}</definedName>
    <definedName name="__arm28" hidden="1">{"Presentation",#N/A,FALSE,"Feb96 - ALL"}</definedName>
    <definedName name="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4" hidden="1">{"Fiesta Facer Page",#N/A,FALSE,"Q_C_S";"Fiesta Main Page",#N/A,FALSE,"V_L";"Fiesta 95BP Struct",#N/A,FALSE,"StructBP";"Fiesta Post 95BP Struct",#N/A,FALSE,"AdjStructBP"}</definedName>
    <definedName name="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8" hidden="1">{"Presentation",#N/A,FALSE,"Feb96 - ALL"}</definedName>
    <definedName name="__arm9" hidden="1">{"Presentation",#N/A,FALSE,"Feb96 - ALL"}</definedName>
    <definedName name="__Att1" hidden="1">{#VALUE!,#N/A,FALSE,0;#N/A,#N/A,FALSE,0;#N/A,#N/A,FALSE,0;#N/A,#N/A,FALSE,0}</definedName>
    <definedName name="__b5678" hidden="1">{"Presentation",#N/A,FALSE,"Feb96 - ALL"}</definedName>
    <definedName name="__ba1" hidden="1">{"Fiesta Facer Page",#N/A,FALSE,"Q_C_S";"Fiesta Main Page",#N/A,FALSE,"V_L";"Fiesta 95BP Struct",#N/A,FALSE,"StructBP";"Fiesta Post 95BP Struct",#N/A,FALSE,"AdjStructBP"}</definedName>
    <definedName name="__bb2" hidden="1">{"Fiesta Facer Page",#N/A,FALSE,"Q_C_S";"Fiesta Main Page",#N/A,FALSE,"V_L";"Fiesta 95BP Struct",#N/A,FALSE,"StructBP";"Fiesta Post 95BP Struct",#N/A,FALSE,"AdjStructBP"}</definedName>
    <definedName name="__bjw1" hidden="1">{#N/A,#N/A,FALSE,"Profit Status";#N/A,#N/A,FALSE,"Invest";#N/A,#N/A,FALSE,"Revenue";#N/A,#N/A,FALSE,"Variable Cost";#N/A,#N/A,FALSE,"Options &amp; Series"}</definedName>
    <definedName name="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V226" hidden="1">{#N/A,#N/A,FALSE,"TR_OUT1"}</definedName>
    <definedName name="__cc1">#REF!</definedName>
    <definedName name="__cc2">#REF!</definedName>
    <definedName name="__cc3">#REF!</definedName>
    <definedName name="__ccc1">#REF!</definedName>
    <definedName name="__ccc2">#REF!</definedName>
    <definedName name="__cz1" hidden="1">{"Fiesta Facer Page",#N/A,FALSE,"Q_C_S";"Fiesta Main Page",#N/A,FALSE,"V_L";"Fiesta 95BP Struct",#N/A,FALSE,"StructBP";"Fiesta Post 95BP Struct",#N/A,FALSE,"AdjStructBP"}</definedName>
    <definedName name="__d2" hidden="1">{#N/A,#N/A,FALSE,"UW152PPL"}</definedName>
    <definedName name="__D258" hidden="1">{"Presentation",#N/A,FALSE,"Feb96 - ALL"}</definedName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6">#REF!</definedName>
    <definedName name="__DAT7">#REF!</definedName>
    <definedName name="__DAT8">#REF!</definedName>
    <definedName name="__DAT9">#REF!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EC20" hidden="1">{#N/A,#N/A,FALSE,"Cover Page";#N/A,#N/A,FALSE,"Facing Page";#N/A,#N/A,FALSE,"Main Page";#N/A,#N/A,FALSE,"Risk-Adjusted";#N/A,#N/A,FALSE,"Profit Improvement"}</definedName>
    <definedName name="__DemandLoad">TRUE</definedName>
    <definedName name="__dkk1">#REF!</definedName>
    <definedName name="__dkk2">#REF!</definedName>
    <definedName name="__e4" hidden="1">{"REVISED",#N/A,FALSE,"Sheet1"}</definedName>
    <definedName name="__em1">#REF!</definedName>
    <definedName name="__exp10">#REF!</definedName>
    <definedName name="__exp11">#REF!</definedName>
    <definedName name="__exp12">#REF!</definedName>
    <definedName name="__EXP22">#REF!</definedName>
    <definedName name="__exp5">#REF!</definedName>
    <definedName name="__exp7">#REF!</definedName>
    <definedName name="__exp8">#REF!</definedName>
    <definedName name="__exp9">#REF!</definedName>
    <definedName name="__fe1">#N/A</definedName>
    <definedName name="__fg151" hidden="1">{#N/A,#N/A,FALSE,"Profit Status";#N/A,#N/A,FALSE,"Invest";#N/A,#N/A,FALSE,"Revenue";#N/A,#N/A,FALSE,"Variable Cost";#N/A,#N/A,FALSE,"Options &amp; Series"}</definedName>
    <definedName name="__fg16" hidden="1">{#N/A,#N/A,FALSE,"Assumptions";#N/A,#N/A,FALSE,"Volumes";#N/A,#N/A,FALSE,"Pricing";#N/A,#N/A,FALSE,"Variable Cost";#N/A,#N/A,FALSE,"Investment";#N/A,#N/A,FALSE,"Profitability";#N/A,#N/A,FALSE,"Business Comparison"}</definedName>
    <definedName name="__fin1" hidden="1">{#N/A,#N/A,FALSE,"Cover";#N/A,#N/A,FALSE,"Profits";#N/A,#N/A,FALSE,"ABS";#N/A,#N/A,FALSE,"TFLE Detail";#N/A,#N/A,FALSE,"TFLE Walk";#N/A,#N/A,FALSE,"Variable Cost";#N/A,#N/A,FALSE,"V.C. Walk"}</definedName>
    <definedName name="__g5" hidden="1">{#N/A,#N/A,FALSE,"UW152PPL"}</definedName>
    <definedName name="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7" hidden="1">{#N/A,#N/A,FALSE,"Cover";#N/A,#N/A,FALSE,"Profits";#N/A,#N/A,FALSE,"ABS";#N/A,#N/A,FALSE,"TFLE Detail";#N/A,#N/A,FALSE,"TFLE Walk";#N/A,#N/A,FALSE,"Variable Cost";#N/A,#N/A,FALSE,"V.C. Walk"}</definedName>
    <definedName name="__gph3" hidden="1">{"salaried",#N/A,FALSE,"VLD View (2)"}</definedName>
    <definedName name="__gph4" hidden="1">{"rev",#N/A,FALSE,"ppepsum";"vcost",#N/A,FALSE,"ppepsum";"ecprof",#N/A,FALSE,"ppepsum"}</definedName>
    <definedName name="__gph5" hidden="1">{"rates",#N/A,FALSE,"tavg4a";"rev",#N/A,FALSE,"tavg4a"}</definedName>
    <definedName name="__gph6" hidden="1">{"pep204a",#N/A,FALSE,"tpepsum4a";"pep205a",#N/A,FALSE,"tpepsum4a";"wpep204a",#N/A,FALSE,"tpepsum4a";"wpep205a",#N/A,FALSE,"tpepsum4a"}</definedName>
    <definedName name="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300" hidden="1">{"Presentation",#N/A,FALSE,"Feb96 - ALL"}</definedName>
    <definedName name="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h4" hidden="1">{"REVISED",#N/A,FALSE,"Sheet1"}</definedName>
    <definedName name="__hg1">#N/A</definedName>
    <definedName name="__hou23" localSheetId="3">Scheduled_Payment+Extra_Payment</definedName>
    <definedName name="__hou23" localSheetId="2">Scheduled_Payment+Extra_Payment</definedName>
    <definedName name="__hou23" localSheetId="8">Scheduled_Payment+Extra_Payment</definedName>
    <definedName name="__hou23" localSheetId="6">Scheduled_Payment+Extra_Payment</definedName>
    <definedName name="__hou23" localSheetId="27">Scheduled_Payment+Extra_Payment</definedName>
    <definedName name="__hou23" localSheetId="54">Scheduled_Payment+Extra_Payment</definedName>
    <definedName name="__hou23" localSheetId="11">Scheduled_Payment+Extra_Payment</definedName>
    <definedName name="__hou23" localSheetId="12">Scheduled_Payment+Extra_Payment</definedName>
    <definedName name="__hou23" localSheetId="16">Scheduled_Payment+Extra_Payment</definedName>
    <definedName name="__hou23" localSheetId="21">Scheduled_Payment+Extra_Payment</definedName>
    <definedName name="__hou23" localSheetId="28">Scheduled_Payment+Extra_Payment</definedName>
    <definedName name="__hou23" localSheetId="31">Scheduled_Payment+Extra_Payment</definedName>
    <definedName name="__hou23" localSheetId="51">Scheduled_Payment+Extra_Payment</definedName>
    <definedName name="__hou23" localSheetId="35">Scheduled_Payment+Extra_Payment</definedName>
    <definedName name="__hou23" localSheetId="53">Scheduled_Payment+Extra_Payment</definedName>
    <definedName name="__hou23" localSheetId="10">Scheduled_Payment+Extra_Payment</definedName>
    <definedName name="__hou23" localSheetId="44">Scheduled_Payment+Extra_Payment</definedName>
    <definedName name="__hou23" localSheetId="13">Scheduled_Payment+Extra_Payment</definedName>
    <definedName name="__hou23" localSheetId="14">Scheduled_Payment+Extra_Payment</definedName>
    <definedName name="__hou23" localSheetId="47">Scheduled_Payment+Extra_Payment</definedName>
    <definedName name="__hou23" localSheetId="42">Scheduled_Payment+Extra_Payment</definedName>
    <definedName name="__hou23" localSheetId="56">Scheduled_Payment+Extra_Payment</definedName>
    <definedName name="__hou23" localSheetId="40">Scheduled_Payment+Extra_Payment</definedName>
    <definedName name="__hou23" localSheetId="38">Scheduled_Payment+Extra_Payment</definedName>
    <definedName name="__hou23" localSheetId="18">Scheduled_Payment+Extra_Payment</definedName>
    <definedName name="__hou23" localSheetId="57">Scheduled_Payment+Extra_Payment</definedName>
    <definedName name="__hou23" localSheetId="46">Scheduled_Payment+Extra_Payment</definedName>
    <definedName name="__hou23" localSheetId="19">Scheduled_Payment+Extra_Payment</definedName>
    <definedName name="__hou23" localSheetId="20">Scheduled_Payment+Extra_Payment</definedName>
    <definedName name="__hou23" localSheetId="15">Scheduled_Payment+Extra_Payment</definedName>
    <definedName name="__hou23" localSheetId="23">Scheduled_Payment+Extra_Payment</definedName>
    <definedName name="__hou23" localSheetId="22">Scheduled_Payment+Extra_Payment</definedName>
    <definedName name="__hou23" localSheetId="7">Scheduled_Payment+Extra_Payment</definedName>
    <definedName name="__hou23" localSheetId="9">Scheduled_Payment+Extra_Payment</definedName>
    <definedName name="__hou23" localSheetId="17">Scheduled_Payment+Extra_Payment</definedName>
    <definedName name="__hou23" localSheetId="25">Scheduled_Payment+Extra_Payment</definedName>
    <definedName name="__hou23" localSheetId="33">Scheduled_Payment+Extra_Payment</definedName>
    <definedName name="__hou23" localSheetId="34">Scheduled_Payment+Extra_Payment</definedName>
    <definedName name="__hou23" localSheetId="39">Scheduled_Payment+Extra_Payment</definedName>
    <definedName name="__hou23" localSheetId="49">Scheduled_Payment+Extra_Payment</definedName>
    <definedName name="__hou23" localSheetId="55">Scheduled_Payment+Extra_Payment</definedName>
    <definedName name="__hou23" localSheetId="41">Scheduled_Payment+Extra_Payment</definedName>
    <definedName name="__hou23" localSheetId="43">Scheduled_Payment+Extra_Payment</definedName>
    <definedName name="__hou23" localSheetId="45">Scheduled_Payment+Extra_Payment</definedName>
    <definedName name="__hou23" localSheetId="29">Scheduled_Payment+Extra_Payment</definedName>
    <definedName name="__hou23" localSheetId="37">Scheduled_Payment+Extra_Payment</definedName>
    <definedName name="__hou23" localSheetId="32">Scheduled_Payment+Extra_Payment</definedName>
    <definedName name="__hou23" localSheetId="52">Scheduled_Payment+Extra_Payment</definedName>
    <definedName name="__hou23" localSheetId="48">Scheduled_Payment+Extra_Payment</definedName>
    <definedName name="__hou23" localSheetId="36">Scheduled_Payment+Extra_Payment</definedName>
    <definedName name="__hou23" localSheetId="30">Scheduled_Payment+Extra_Payment</definedName>
    <definedName name="__hou23" localSheetId="50">Scheduled_Payment+Extra_Payment</definedName>
    <definedName name="__hou23" localSheetId="26">Scheduled_Payment+Extra_Payment</definedName>
    <definedName name="__hou23" localSheetId="4">Scheduled_Payment+Extra_Payment</definedName>
    <definedName name="__hou23" localSheetId="1">Scheduled_Payment+Extra_Payment</definedName>
    <definedName name="__hou23" localSheetId="24">Scheduled_Payment+Extra_Payment</definedName>
    <definedName name="__hou23" localSheetId="5">Scheduled_Payment+Extra_Payment</definedName>
    <definedName name="__hou23">Scheduled_Payment+Extra_Payment</definedName>
    <definedName name="__IntlFixup" hidden="1">TRUE</definedName>
    <definedName name="__Ita1" hidden="1">{#N/A,#N/A,FALSE,"Profit Status";#N/A,#N/A,FALSE,"Invest";#N/A,#N/A,FALSE,"Revenue";#N/A,#N/A,FALSE,"Variable Cost";#N/A,#N/A,FALSE,"Options &amp; Series"}</definedName>
    <definedName name="__IZ1">#REF!</definedName>
    <definedName name="__j7" hidden="1">{#N/A,#N/A,FALSE,"Cover";#N/A,#N/A,FALSE,"Profits";#N/A,#N/A,FALSE,"ABS";#N/A,#N/A,FALSE,"TFLE Detail";#N/A,#N/A,FALSE,"TFLE Walk";#N/A,#N/A,FALSE,"Variable Cost";#N/A,#N/A,FALSE,"V.C. Walk"}</definedName>
    <definedName name="__jij1" hidden="1">{"Fiesta Facer Page",#N/A,FALSE,"Q_C_S";"Fiesta Main Page",#N/A,FALSE,"V_L";"Fiesta 95BP Struct",#N/A,FALSE,"StructBP";"Fiesta Post 95BP Struct",#N/A,FALSE,"AdjStructBP"}</definedName>
    <definedName name="__JJ1">#REF!</definedName>
    <definedName name="__jj2" hidden="1">{"'Highlights'!$A$1:$M$123"}</definedName>
    <definedName name="__joe1" hidden="1">{#N/A,#N/A,FALSE,"Cover Page";#N/A,#N/A,FALSE,"Facing Page";#N/A,#N/A,FALSE,"Main Page";#N/A,#N/A,FALSE,"Risk-Adjusted";#N/A,#N/A,FALSE,"Profit Improvement"}</definedName>
    <definedName name="__k8" hidden="1">{"REVISED",#N/A,FALSE,"Sheet1"}</definedName>
    <definedName name="__kp1" hidden="1">{"pep204a",#N/A,FALSE,"tpepsum4a";"pep205a",#N/A,FALSE,"tpepsum4a";"wpep204a",#N/A,FALSE,"tpepsum4a";"wpep205a",#N/A,FALSE,"tpepsum4a"}</definedName>
    <definedName name="__l9" hidden="1">{"REVISED",#N/A,FALSE,"Sheet1"}</definedName>
    <definedName name="__lev4" hidden="1">{#N/A,#N/A,FALSE,"TEST HOURS MONTHLY REPORT"}</definedName>
    <definedName name="__lit1">#REF!</definedName>
    <definedName name="__lit2">#REF!</definedName>
    <definedName name="__lk1" hidden="1">{"Presentation",#N/A,FALSE,"Feb96 - ALL"}</definedName>
    <definedName name="__LL1">#REF!</definedName>
    <definedName name="__MM1">#REF!</definedName>
    <definedName name="__MMT6" hidden="1">{"REVISED",#N/A,FALSE,"Sheet1"}</definedName>
    <definedName name="__MZ1">#REF!</definedName>
    <definedName name="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2">#REF!</definedName>
    <definedName name="__pmm1" hidden="1">{#N/A,#N/A,FALSE,"Assumptions";#N/A,#N/A,FALSE,"Volumes";#N/A,#N/A,FALSE,"Pricing";#N/A,#N/A,FALSE,"Variable Cost";#N/A,#N/A,FALSE,"Investment";#N/A,#N/A,FALSE,"Profitability";#N/A,#N/A,FALSE,"Business Comparison"}</definedName>
    <definedName name="__pmm2" hidden="1">{#N/A,#N/A,FALSE,"Assumptions";#N/A,#N/A,FALSE,"Volumes";#N/A,#N/A,FALSE,"Pricing";#N/A,#N/A,FALSE,"Variable Cost";#N/A,#N/A,FALSE,"Investment";#N/A,#N/A,FALSE,"Profitability";#N/A,#N/A,FALSE,"Business Comparison"}</definedName>
    <definedName name="__pmm3" hidden="1">{#N/A,#N/A,FALSE,"Cover";#N/A,#N/A,FALSE,"Profits";#N/A,#N/A,FALSE,"ABS";#N/A,#N/A,FALSE,"TFLE Detail";#N/A,#N/A,FALSE,"TFLE Walk";#N/A,#N/A,FALSE,"Variable Cost";#N/A,#N/A,FALSE,"V.C. Walk"}</definedName>
    <definedName name="_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o1" hidden="1">{"Presentation",#N/A,FALSE,"Feb96 - ALL"}</definedName>
    <definedName name="__PTc4" hidden="1">{"'Verr-enseig-ex'!$M$22:$M$23"}</definedName>
    <definedName name="__Q1" hidden="1">{"avrev",#N/A,FALSE,"AVREV";"rates",#N/A,FALSE,"AVREV"}</definedName>
    <definedName name="__R650000">#REF!</definedName>
    <definedName name="__Ref1">#REF!</definedName>
    <definedName name="__Ref2">#REF!</definedName>
    <definedName name="__Ref3">#REF!</definedName>
    <definedName name="__RRC57">#REF!</definedName>
    <definedName name="__s2" hidden="1">{#N/A,#N/A,FALSE,"Assumptions";#N/A,#N/A,FALSE,"Volumes";#N/A,#N/A,FALSE,"Pricing";#N/A,#N/A,FALSE,"Variable Cost";#N/A,#N/A,FALSE,"Investment";#N/A,#N/A,FALSE,"Profitability";#N/A,#N/A,FALSE,"Business Comparison"}</definedName>
    <definedName name="__SCB1">#REF!</definedName>
    <definedName name="__SCB2">#REF!</definedName>
    <definedName name="__sdg1" hidden="1">{#N/A,#N/A,FALSE,"Assumptions";#N/A,#N/A,FALSE,"Volumes";#N/A,#N/A,FALSE,"Pricing";#N/A,#N/A,FALSE,"Variable Cost";#N/A,#N/A,FALSE,"Investment";#N/A,#N/A,FALSE,"Profitability";#N/A,#N/A,FALSE,"Business Comparison"}</definedName>
    <definedName name="__spk1" hidden="1">{#N/A,#N/A,FALSE,"Cover";#N/A,#N/A,FALSE,"Profits";#N/A,#N/A,FALSE,"ABS";#N/A,#N/A,FALSE,"TFLE Detail";#N/A,#N/A,FALSE,"TFLE Walk";#N/A,#N/A,FALSE,"Variable Cost";#N/A,#N/A,FALSE,"V.C. Walk"}</definedName>
    <definedName name="__spk2" hidden="1">{#N/A,#N/A,FALSE,"Profit Status";#N/A,#N/A,FALSE,"Invest";#N/A,#N/A,FALSE,"Revenue";#N/A,#N/A,FALSE,"Variable Cost";#N/A,#N/A,FALSE,"Options &amp; Series"}</definedName>
    <definedName name="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T1" hidden="1">{#N/A,#N/A,TRUE,"Engine";#N/A,#N/A,TRUE,"Trans 5R55N";#N/A,#N/A,TRUE,"Manual Trans";#N/A,#N/A,TRUE,"DS and Axle";#N/A,#N/A,TRUE,"PTSSE";#N/A,#N/A,TRUE,"Summary"}</definedName>
    <definedName name="__T2" hidden="1">{#N/A,#N/A,TRUE,"Engine";#N/A,#N/A,TRUE,"Trans 5R55N";#N/A,#N/A,TRUE,"Manual Trans";#N/A,#N/A,TRUE,"DS and Axle";#N/A,#N/A,TRUE,"PTSSE";#N/A,#N/A,TRUE,"Summary"}</definedName>
    <definedName name="__TCD1">#REF!</definedName>
    <definedName name="__TCD2">#REF!</definedName>
    <definedName name="__TCD3">#REF!</definedName>
    <definedName name="__TCD4">#REF!</definedName>
    <definedName name="__TCD5">#REF!</definedName>
    <definedName name="__TCD6">#REF!</definedName>
    <definedName name="__TCD7">#REF!</definedName>
    <definedName name="__TCD8">#REF!</definedName>
    <definedName name="__TCD9">#REF!</definedName>
    <definedName name="__um1" hidden="1">{"'Highlights'!$A$1:$M$123"}</definedName>
    <definedName name="__Us1">#REF!</definedName>
    <definedName name="__Us2">#REF!</definedName>
    <definedName name="__ut1" hidden="1">{"rev",#N/A,FALSE,"ppepsum";"vcost",#N/A,FALSE,"ppepsum";"ecprof",#N/A,FALSE,"ppepsum"}</definedName>
    <definedName name="__V5" hidden="1">{"avrev",#N/A,FALSE,"AVREV";"rates",#N/A,FALSE,"AVREV"}</definedName>
    <definedName name="__VA1">#REF!</definedName>
    <definedName name="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c1" hidden="1">{#N/A,#N/A,FALSE,"Profit Status";#N/A,#N/A,FALSE,"Invest";#N/A,#N/A,FALSE,"Revenue";#N/A,#N/A,FALSE,"Variable Cost";#N/A,#N/A,FALSE,"Options &amp; Series"}</definedName>
    <definedName name="__veh1">#REF!</definedName>
    <definedName name="__veh2">#REF!</definedName>
    <definedName name="__veh3">#REF!</definedName>
    <definedName name="__veh4">#REF!</definedName>
    <definedName name="__vx1" hidden="1">{#N/A,#N/A,FALSE,"Assumptions";#N/A,#N/A,FALSE,"Volumes";#N/A,#N/A,FALSE,"Pricing";#N/A,#N/A,FALSE,"Variable Cost";#N/A,#N/A,FALSE,"Investment";#N/A,#N/A,FALSE,"Profitability";#N/A,#N/A,FALSE,"Business Comparison"}</definedName>
    <definedName name="__w4">#N/A</definedName>
    <definedName name="__wrn1" hidden="1">{#N/A,#N/A,FALSE,"MBR PCS";#N/A,#N/A,FALSE,"MBR CIG";#N/A,#N/A,FALSE,"MBR iDEN";#N/A,#N/A,FALSE,"MBR_FWT";#N/A,#N/A,FALSE,"MBR TOTAL"}</definedName>
    <definedName name="__wrn2" hidden="1">{"pep204a",#N/A,FALSE,"tpepsum4a";"pep205a",#N/A,FALSE,"tpepsum4a";"wpep204a",#N/A,FALSE,"tpepsum4a";"wpep205a",#N/A,FALSE,"tpepsum4a"}</definedName>
    <definedName name="__WRN4" hidden="1">{"salaried",#N/A,FALSE,"VLD View (2)"}</definedName>
    <definedName name="__X3" hidden="1">#REF!</definedName>
    <definedName name="__XS1" hidden="1">{#N/A,#N/A,FALSE,"Title - E";#N/A,#N/A,FALSE,"Insert";#N/A,#N/A,FALSE,"Rpt-98-E PG_1";#N/A,#N/A,FALSE,"Rpt-98-E PG_2f";#N/A,#N/A,FALSE,"Rpt-98-E PG_2";#N/A,#N/A,FALSE,"Insert";#N/A,#N/A,FALSE,"Rpt-98-E PG_3 "}</definedName>
    <definedName name="__xx1" hidden="1">{#N/A,#N/A,FALSE,"Title - E";#N/A,#N/A,FALSE,"Insert";#N/A,#N/A,FALSE,"Rpt-98-E PG_1";#N/A,#N/A,FALSE,"Rpt-98-E PG_2f";#N/A,#N/A,FALSE,"Rpt-98-E PG_2";#N/A,#N/A,FALSE,"Insert";#N/A,#N/A,FALSE,"Rpt-98-E PG_3 "}</definedName>
    <definedName name="__xx3" hidden="1">#REF!</definedName>
    <definedName name="__xx6666">#REF!</definedName>
    <definedName name="__Y1" hidden="1">{"'OBT_6M_30_6'!$S$1:$AE$53"}</definedName>
    <definedName name="__ZA1">#REF!</definedName>
    <definedName name="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z9999">#REF!</definedName>
    <definedName name="_01_10_93">#REF!</definedName>
    <definedName name="_1_">#REF!</definedName>
    <definedName name="_1_?">[0]!kkk</definedName>
    <definedName name="_1__123Graph_CA_FCST1" hidden="1">#REF!</definedName>
    <definedName name="_1_0_F" hidden="1">#N/A</definedName>
    <definedName name="_1_0sal_r">#REF!</definedName>
    <definedName name="_1_1_5_GFS_OSR">#REF!</definedName>
    <definedName name="_1_185W_Master">#REF!</definedName>
    <definedName name="_1_506_Export_Invoice_Details">#REF!</definedName>
    <definedName name="_10" hidden="1">#REF!</definedName>
    <definedName name="_10__123Graph_ACHART_1" hidden="1">#N/A</definedName>
    <definedName name="_10_0_F" hidden="1">#REF!</definedName>
    <definedName name="_10_0Revised_97_BP___9">#REF!</definedName>
    <definedName name="_10_0Total_Ford_C">#REF!</definedName>
    <definedName name="_102ba1_" hidden="1">{"Fiesta Facer Page",#N/A,FALSE,"Q_C_S";"Fiesta Main Page",#N/A,FALSE,"V_L";"Fiesta 95BP Struct",#N/A,FALSE,"StructBP";"Fiesta Post 95BP Struct",#N/A,FALSE,"AdjStructBP"}</definedName>
    <definedName name="_10j_b_g">#REF!</definedName>
    <definedName name="_11" hidden="1">#REF!</definedName>
    <definedName name="_11__123Graph_ACHART_14" hidden="1">#N/A</definedName>
    <definedName name="_11_0_F" hidden="1">#REF!</definedName>
    <definedName name="_11_0Total_L_M_C">#REF!</definedName>
    <definedName name="_110D258_" hidden="1">{"Presentation",#N/A,FALSE,"Feb96 - ALL"}</definedName>
    <definedName name="_113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11F" hidden="1">#REF!</definedName>
    <definedName name="_11p___c">#REF!</definedName>
    <definedName name="_12" hidden="1">#REF!</definedName>
    <definedName name="_12__123Graph_ACHART_159" hidden="1">#N/A</definedName>
    <definedName name="_12_0_F" hidden="1">#REF!</definedName>
    <definedName name="_12_0RCLvsRet">#REF!</definedName>
    <definedName name="_12_0Total_L_M_Tru">#REF!</definedName>
    <definedName name="_12Revised_97_BP___9">#REF!</definedName>
    <definedName name="_12Z_b_g">#REF!</definedName>
    <definedName name="_13" hidden="1">#REF!</definedName>
    <definedName name="_13__123Graph_ACHART_160" hidden="1">#N/A</definedName>
    <definedName name="_13_0Total_Lincoln_C">#REF!</definedName>
    <definedName name="_14" hidden="1">#REF!</definedName>
    <definedName name="_14__123Graph_ACHART_161" hidden="1">#N/A</definedName>
    <definedName name="_14_0Total_Mercury_C">#REF!</definedName>
    <definedName name="_15" hidden="1">#REF!</definedName>
    <definedName name="_15__123Graph_ACHART_162" hidden="1">#N/A</definedName>
    <definedName name="_15_0_F" hidden="1">#REF!</definedName>
    <definedName name="_15_01_MAB_NI_by_OPLOC_TLOC">#REF!</definedName>
    <definedName name="_15_0Vehnum">#REF!</definedName>
    <definedName name="_16" hidden="1">#REF!</definedName>
    <definedName name="_16__123Graph_ACHART_163" hidden="1">#N/A</definedName>
    <definedName name="_16_0_F" hidden="1">#REF!</definedName>
    <definedName name="_16_5_0svc">#REF!</definedName>
    <definedName name="_17" hidden="1">#REF!</definedName>
    <definedName name="_17__123Graph_ACHART_164" hidden="1">#N/A</definedName>
    <definedName name="_17_0_F" hidden="1">#REF!</definedName>
    <definedName name="_1772A4_" hidden="1">{#N/A,#N/A,FALSE,"India - 3f";#N/A,#N/A,FALSE,"India - 3";#N/A,#N/A,FALSE,"India - 4f";#N/A,#N/A,FALSE,"India - 4";#N/A,#N/A,FALSE,"Retail Spider"}</definedName>
    <definedName name="_17J_0RELE">#REF!</definedName>
    <definedName name="_18" hidden="1">#REF!</definedName>
    <definedName name="_18__123Graph_ACHART_2" hidden="1">#N/A</definedName>
    <definedName name="_18_0_F" hidden="1">#REF!</definedName>
    <definedName name="_18_0Ope">#REF!</definedName>
    <definedName name="_18_5_0svc">#REF!</definedName>
    <definedName name="_185W_Master">#REF!</definedName>
    <definedName name="_186W_Master">#REF!</definedName>
    <definedName name="_18L_0Super">#REF!</definedName>
    <definedName name="_19" hidden="1">#REF!</definedName>
    <definedName name="_19__123Graph_ACHART_3" hidden="1">#N/A</definedName>
    <definedName name="_19_5_0svc">#REF!</definedName>
    <definedName name="_19M_0Heavies_Heavy15.16_Ma">#REF!</definedName>
    <definedName name="_2" hidden="1">#REF!</definedName>
    <definedName name="_2_">#REF!</definedName>
    <definedName name="_2_???">[0]!kkk</definedName>
    <definedName name="_2_0">#REF!</definedName>
    <definedName name="_2_0_F" hidden="1">#REF!</definedName>
    <definedName name="_2_1_5_GFS_OSR">#REF!</definedName>
    <definedName name="_2_1_5_GFS_OSR_NEW">#REF!</definedName>
    <definedName name="_2_186W_Master">#REF!</definedName>
    <definedName name="_2_8">#REF!</definedName>
    <definedName name="_20" hidden="1">#REF!</definedName>
    <definedName name="_20__123Graph_ACHART_4" hidden="1">#N/A</definedName>
    <definedName name="_20_0_F" hidden="1">#REF!</definedName>
    <definedName name="_20M_0Heavies_Heavy19.24_Ma">#REF!</definedName>
    <definedName name="_21" hidden="1">#REF!</definedName>
    <definedName name="_21__123Graph_ACHART_5" hidden="1">#N/A</definedName>
    <definedName name="_21_0_F" hidden="1">#N/A</definedName>
    <definedName name="_21_0PE">#REF!</definedName>
    <definedName name="_21_5__svc">#REF!</definedName>
    <definedName name="_22" hidden="1">#REF!</definedName>
    <definedName name="_22__123Graph_ACHART_6" hidden="1">#N/A</definedName>
    <definedName name="_22_0_F" hidden="1">#REF!</definedName>
    <definedName name="_23" hidden="1">#REF!</definedName>
    <definedName name="_23__123Graph_ACHART_7" hidden="1">#N/A</definedName>
    <definedName name="_24" hidden="1">#REF!</definedName>
    <definedName name="_24__123Graph_ACHART_8" hidden="1">#N/A</definedName>
    <definedName name="_24_0pricesensitiv">#REF!</definedName>
    <definedName name="_25__123Graph_ACHART_80" hidden="1">#N/A</definedName>
    <definedName name="_26__123Graph_ACHART_81" hidden="1">#N/A</definedName>
    <definedName name="_26_0_F" hidden="1">#N/A</definedName>
    <definedName name="_2607ab2_" hidden="1">{#N/A,#N/A,FALSE,"Cover";#N/A,#N/A,FALSE,"Profits";#N/A,#N/A,FALSE,"ABS";#N/A,#N/A,FALSE,"TFLE Detail";#N/A,#N/A,FALSE,"TFLE Walk";#N/A,#N/A,FALSE,"Variable Cost";#N/A,#N/A,FALSE,"V.C. Walk"}</definedName>
    <definedName name="_2637ab3_" hidden="1">{#N/A,#N/A,FALSE,"Profit Status";#N/A,#N/A,FALSE,"Invest";#N/A,#N/A,FALSE,"Revenue";#N/A,#N/A,FALSE,"Variable Cost";#N/A,#N/A,FALSE,"Options &amp; Series"}</definedName>
    <definedName name="_2687AS1_" hidden="1">{#N/A,#N/A,FALSE,"India - 3f";#N/A,#N/A,FALSE,"India - 3";#N/A,#N/A,FALSE,"India - 4f";#N/A,#N/A,FALSE,"India - 4";#N/A,#N/A,FALSE,"Retail Spider"}</definedName>
    <definedName name="_27__123Graph_ACHART_82" hidden="1">#N/A</definedName>
    <definedName name="_27_0TOTAL_C">#REF!</definedName>
    <definedName name="_2718b2_" hidden="1">{#VALUE!,#N/A,FALSE,0;#N/A,#N/A,FALSE,0;#N/A,#N/A,FALSE,0;#N/A,#N/A,FALSE,0}</definedName>
    <definedName name="_28__123Graph_ACHART_83" hidden="1">#N/A</definedName>
    <definedName name="_2804ba1_" hidden="1">{"Fiesta Facer Page",#N/A,FALSE,"Q_C_S";"Fiesta Main Page",#N/A,FALSE,"V_L";"Fiesta 95BP Struct",#N/A,FALSE,"StructBP";"Fiesta Post 95BP Struct",#N/A,FALSE,"AdjStructBP"}</definedName>
    <definedName name="_29__123Graph_ACHART_84" hidden="1">#N/A</definedName>
    <definedName name="_2905C1952_" hidden="1">{#N/A,#N/A,FALSE,"Cover";#N/A,#N/A,FALSE,"VarCost Graph";#N/A,#N/A,FALSE,"VarCost Sum";#N/A,#N/A,FALSE,"Roadmap_Sum";#N/A,#N/A,FALSE,"VarCost";#N/A,#N/A,FALSE,"i-to-i, 06-01-98 [All_CMs]";#N/A,#N/A,FALSE,"VarCost I-2-I"}</definedName>
    <definedName name="_3" hidden="1">#REF!</definedName>
    <definedName name="_3_???????">#REF!</definedName>
    <definedName name="_3_0_F" hidden="1">#REF!</definedName>
    <definedName name="_3_0Revised_97_BP___9">#REF!</definedName>
    <definedName name="_3_0sal_r">#REF!</definedName>
    <definedName name="_3_0VAR_RELE">#REF!</definedName>
    <definedName name="_3_8_0">#REF!</definedName>
    <definedName name="_30__123Graph_ACHART_85" hidden="1">#N/A</definedName>
    <definedName name="_30_0Total_Ford_C">#REF!</definedName>
    <definedName name="_31__123Graph_ACHART_86" hidden="1">#N/A</definedName>
    <definedName name="_3104d2_" hidden="1">{#VALUE!,#N/A,FALSE,0;#N/A,#N/A,FALSE,0;#N/A,#N/A,FALSE,0;#N/A,#N/A,FALSE,0}</definedName>
    <definedName name="_3136D258_" hidden="1">{"Presentation",#N/A,FALSE,"Feb96 - ALL"}</definedName>
    <definedName name="_3168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hidden="1">{#N/A,#N/A,FALSE,"Chart";#N/A,#N/A,FALSE,"Overview";#N/A,#N/A,FALSE,"Overview_Acty";#N/A,#N/A,FALSE,"Inc97D";#N/A,#N/A,FALSE,"Rel_Inc97TD";#N/A,#N/A,FALSE,"Rel_Inc_97_NTD";#N/A,#N/A,FALSE,"Marketing";#N/A,#N/A,FALSE,"Pot_97"}</definedName>
    <definedName name="_32__123Graph_ACHART_87" hidden="1">#N/A</definedName>
    <definedName name="_3242ei1_" hidden="1">{#N/A,#N/A,TRUE,"RIDE";#N/A,#N/A,TRUE,"STEERING";#N/A,#N/A,TRUE,"HANDLING";#N/A,#N/A,TRUE,"BRAKING"}</definedName>
    <definedName name="_3272f" hidden="1">{#N/A,#N/A,FALSE,"Cover";#N/A,#N/A,FALSE,"Profits";#N/A,#N/A,FALSE,"ABS";#N/A,#N/A,FALSE,"TFLE Detail";#N/A,#N/A,FALSE,"TFLE Walk";#N/A,#N/A,FALSE,"Variable Cost";#N/A,#N/A,FALSE,"V.C. Walk"}</definedName>
    <definedName name="_33__123Graph_ACHART_88" hidden="1">#N/A</definedName>
    <definedName name="_33_0Total_L_M_C">#REF!</definedName>
    <definedName name="_34__123Graph_LBL_ACHART_1" hidden="1">#N/A</definedName>
    <definedName name="_3473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5__123Graph_LBL_ACHART_14" hidden="1">#N/A</definedName>
    <definedName name="_36__123Graph_LBL_ACHART_159" hidden="1">#N/A</definedName>
    <definedName name="_36_0Total_L_M_Tru">#REF!</definedName>
    <definedName name="_37__123Graph_LBL_ACHART_160" hidden="1">#N/A</definedName>
    <definedName name="_38__123Graph_LBL_ACHART_161" hidden="1">#N/A</definedName>
    <definedName name="_38_0_F" hidden="1">#N/A</definedName>
    <definedName name="_39__123Graph_LBL_ACHART_162" hidden="1">#N/A</definedName>
    <definedName name="_39_0Total_Lincoln_C">#REF!</definedName>
    <definedName name="_4" hidden="1">#REF!</definedName>
    <definedName name="_4_?????????">#REF!</definedName>
    <definedName name="_4_0RCLvsRet">#REF!</definedName>
    <definedName name="_4_8_0Print_Area">#REF!</definedName>
    <definedName name="_40__123Graph_LBL_ACHART_163" hidden="1">#N/A</definedName>
    <definedName name="_401">#REF!</definedName>
    <definedName name="_41__123Graph_LBL_ACHART_164" hidden="1">#N/A</definedName>
    <definedName name="_42__123Graph_LBL_ACHART_2" hidden="1">#N/A</definedName>
    <definedName name="_42_0Total_Mercury_C">#REF!</definedName>
    <definedName name="_43__123Graph_LBL_ACHART_3" hidden="1">#N/A</definedName>
    <definedName name="_44__123Graph_LBL_ACHART_4" hidden="1">#N/A</definedName>
    <definedName name="_45__123Graph_LBL_ACHART_5" hidden="1">#N/A</definedName>
    <definedName name="_45_0Vehnum">#REF!</definedName>
    <definedName name="_46__123Graph_LBL_ACHART_6" hidden="1">#N/A</definedName>
    <definedName name="_47__123Graph_LBL_ACHART_7" hidden="1">#N/A</definedName>
    <definedName name="_48__123Graph_LBL_ACHART_8" hidden="1">#N/A</definedName>
    <definedName name="_48_5_0svc">#REF!</definedName>
    <definedName name="_49__123Graph_LBL_ACHART_80" hidden="1">#N/A</definedName>
    <definedName name="_4Revised_97_BP___9">#REF!</definedName>
    <definedName name="_5" hidden="1">#REF!</definedName>
    <definedName name="_5_??????????">#REF!</definedName>
    <definedName name="_5_0">#REF!</definedName>
    <definedName name="_5_0_F" hidden="1">#REF!</definedName>
    <definedName name="_5_01_MAB_NI_by_OPLOC_TLOC">#REF!</definedName>
    <definedName name="_5_8__Print_Area">#REF!</definedName>
    <definedName name="_50__123Graph_LBL_ACHART_81" hidden="1">#N/A</definedName>
    <definedName name="_506_Export_Invoice_Details">#REF!</definedName>
    <definedName name="_51__123Graph_LBL_ACHART_82" hidden="1">#N/A</definedName>
    <definedName name="_51_0_F" hidden="1">#REF!</definedName>
    <definedName name="_51J_0RELE">#REF!</definedName>
    <definedName name="_52__123Graph_LBL_ACHART_83" hidden="1">#N/A</definedName>
    <definedName name="_53__123Graph_LBL_ACHART_84" hidden="1">#N/A</definedName>
    <definedName name="_54__123Graph_LBL_ACHART_85" hidden="1">#N/A</definedName>
    <definedName name="_54L_0Super">#REF!</definedName>
    <definedName name="_55__123Graph_LBL_ACHART_86" hidden="1">#N/A</definedName>
    <definedName name="_56__123Graph_LBL_ACHART_87" hidden="1">#N/A</definedName>
    <definedName name="_562">#REF!</definedName>
    <definedName name="_57__123Graph_LBL_ACHART_88" hidden="1">#N/A</definedName>
    <definedName name="_57018" hidden="1">#REF!</definedName>
    <definedName name="_57019" hidden="1">#REF!</definedName>
    <definedName name="_57020" hidden="1">#REF!</definedName>
    <definedName name="_57021" hidden="1">#REF!</definedName>
    <definedName name="_57022" hidden="1">#REF!</definedName>
    <definedName name="_57023" hidden="1">#REF!</definedName>
    <definedName name="_57024" hidden="1">#REF!</definedName>
    <definedName name="_57025" hidden="1">#REF!</definedName>
    <definedName name="_57026" hidden="1">#REF!</definedName>
    <definedName name="_57027" hidden="1">#REF!</definedName>
    <definedName name="_57028" hidden="1">#REF!</definedName>
    <definedName name="_57029" hidden="1">#REF!</definedName>
    <definedName name="_57030" hidden="1">#REF!</definedName>
    <definedName name="_57031" hidden="1">#REF!</definedName>
    <definedName name="_57032" hidden="1">#REF!</definedName>
    <definedName name="_57M_0Heavies_Heavy15.16_Ma">#REF!</definedName>
    <definedName name="_6" hidden="1">#REF!</definedName>
    <definedName name="_6_???????????_01">#REF!</definedName>
    <definedName name="_6_0">#REF!</definedName>
    <definedName name="_6_0Ope">#REF!</definedName>
    <definedName name="_6_5_0svc">#REF!</definedName>
    <definedName name="_60M_0Heavies_Heavy19.24_Ma">#REF!</definedName>
    <definedName name="_651__123Graph_AChart_1" hidden="1">#REF!</definedName>
    <definedName name="_697__123Graph_XChart_1" hidden="1">#REF!</definedName>
    <definedName name="_7" hidden="1">#REF!</definedName>
    <definedName name="_7_??5???">#REF!</definedName>
    <definedName name="_7_0PE">#REF!</definedName>
    <definedName name="_7_5__svc">#REF!</definedName>
    <definedName name="_8" hidden="1">#REF!</definedName>
    <definedName name="_8_0pricesensitiv">#REF!</definedName>
    <definedName name="_8_185W_Master">#REF!</definedName>
    <definedName name="_9" hidden="1">#REF!</definedName>
    <definedName name="_9_0Revised_97_BP___9">#REF!</definedName>
    <definedName name="_9_0TOTAL_C">#REF!</definedName>
    <definedName name="_9_0VAR_RELE">#REF!</definedName>
    <definedName name="_9_186W_Master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F" hidden="1">#REF!</definedName>
    <definedName name="_a1">#REF!</definedName>
    <definedName name="_A165">#N/A</definedName>
    <definedName name="_a1OP">#REF!</definedName>
    <definedName name="_a1T">#REF!</definedName>
    <definedName name="_a1ZP">#REF!</definedName>
    <definedName name="_a2">#REF!</definedName>
    <definedName name="_A222">#REF!</definedName>
    <definedName name="_a23" hidden="1">{0,#N/A,FALSE,0;0,#N/A,FALSE,0;0,#N/A,FALSE,0;0,#N/A,FALSE,0}</definedName>
    <definedName name="_a29" hidden="1">{0,#N/A,FALSE,0}</definedName>
    <definedName name="_a2OP">#REF!</definedName>
    <definedName name="_a2T">#REF!</definedName>
    <definedName name="_a2ZP">#REF!</definedName>
    <definedName name="_a3">#REF!</definedName>
    <definedName name="_a35" hidden="1">{#VALUE!,#N/A,FALSE,0;#N/A,#N/A,FALSE,0;#N/A,#N/A,FALSE,0;#N/A,#N/A,FALSE,0;#N/A,#N/A,FALSE,0;#N/A,#N/A,FALSE,0;#N/A,#N/A,FALSE,0;#N/A,#N/A,FALSE,0}</definedName>
    <definedName name="_a3OP">#REF!</definedName>
    <definedName name="_a3T">#REF!</definedName>
    <definedName name="_a3ZP">#REF!</definedName>
    <definedName name="_a4">#REF!</definedName>
    <definedName name="_a4OP">#REF!</definedName>
    <definedName name="_a4T">#REF!</definedName>
    <definedName name="_a4ZP">#REF!</definedName>
    <definedName name="_a5">#REF!</definedName>
    <definedName name="_a6">#REF!</definedName>
    <definedName name="_a7">#REF!</definedName>
    <definedName name="_a8">#REF!</definedName>
    <definedName name="_a9">#REF!</definedName>
    <definedName name="_A99999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7">#REF!</definedName>
    <definedName name="_aa8">#REF!</definedName>
    <definedName name="_aa9">#REF!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bc1" hidden="1">{0,#N/A,FALSE,0}</definedName>
    <definedName name="_abc2" hidden="1">{0,0,0,0;0,0,0,0;0,0,0,0;0,0,0,0;0,0,0,0;0,0,0,0;0,0,0,0;0,0,0,0;0,0,0,0;0,0,0,0;0,0,0,0}</definedName>
    <definedName name="_abc3" hidden="1">{"",0,0,0;0,0,0,0;0,0,0,0;0,0,0,0}</definedName>
    <definedName name="_abc4" hidden="1">{0,#N/A,FALSE,0}</definedName>
    <definedName name="_AC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T1">#REF!</definedName>
    <definedName name="_ACT2">#REF!</definedName>
    <definedName name="_ACT3">#REF!</definedName>
    <definedName name="_ADJ1">#REF!</definedName>
    <definedName name="_ADJ2">#REF!</definedName>
    <definedName name="_ADR1">#REF!</definedName>
    <definedName name="_ADR2">#REF!</definedName>
    <definedName name="_ADR3">#REF!</definedName>
    <definedName name="_aje1">#REF!</definedName>
    <definedName name="_alr99">90.63</definedName>
    <definedName name="_App2" hidden="1">{#N/A,#N/A,FALSE,"Cover Page";#N/A,#N/A,FALSE,"Facing Page";#N/A,#N/A,FALSE,"Main Page";#N/A,#N/A,FALSE,"Risk-Adjusted";#N/A,#N/A,FALSE,"Profit Improvement"}</definedName>
    <definedName name="_Appendix" hidden="1">{"REVISED",#N/A,FALSE,"Sheet1"}</definedName>
    <definedName name="_Apr04" hidden="1">{"current deposit",#N/A,FALSE,"Sheet1"}</definedName>
    <definedName name="_Apr05" hidden="1">{#N/A,#N/A,FALSE,"Sheet1";"current deposit",#N/A,FALSE,"Sheet1";"current deposit",#N/A,FALSE,"Sheet1"}</definedName>
    <definedName name="_APS2003" hidden="1">{#N/A,#N/A,FALSE,"expense";#N/A,#N/A,FALSE,"heads"}</definedName>
    <definedName name="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2" hidden="1">{"Fiesta Facer Page",#N/A,FALSE,"Q_C_S";"Fiesta Main Page",#N/A,FALSE,"V_L";"Fiesta 95BP Struct",#N/A,FALSE,"StructBP";"Fiesta Post 95BP Struct",#N/A,FALSE,"AdjStructBP"}</definedName>
    <definedName name="_arm13" hidden="1">{"Presentation",#N/A,FALSE,"Feb96 - ALL"}</definedName>
    <definedName name="_arm14" hidden="1">{"Presentation",#N/A,FALSE,"Feb96 - ALL"}</definedName>
    <definedName name="_arm15" hidden="1">{"Presentation",#N/A,FALSE,"Feb96 - ALL"}</definedName>
    <definedName name="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8" hidden="1">{"Presentation",#N/A,FALSE,"Feb96 - ALL"}</definedName>
    <definedName name="_arm19" hidden="1">{"Fiesta Facer Page",#N/A,FALSE,"Q_C_S";"Fiesta Main Page",#N/A,FALSE,"V_L";"Fiesta 95BP Struct",#N/A,FALSE,"StructBP";"Fiesta Post 95BP Struct",#N/A,FALSE,"AdjStructBP"}</definedName>
    <definedName name="_arm20" hidden="1">{"Fiesta Facer Page",#N/A,FALSE,"Q_C_S";"Fiesta Main Page",#N/A,FALSE,"V_L";"Fiesta 95BP Struct",#N/A,FALSE,"StructBP";"Fiesta Post 95BP Struct",#N/A,FALSE,"AdjStructBP"}</definedName>
    <definedName name="_arm21" hidden="1">{"Presentation",#N/A,FALSE,"Feb96 - ALL"}</definedName>
    <definedName name="_arm22" hidden="1">{"Presentation",#N/A,FALSE,"Feb96 - ALL"}</definedName>
    <definedName name="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5" hidden="1">{"Fiesta Facer Page",#N/A,FALSE,"Q_C_S";"Fiesta Main Page",#N/A,FALSE,"V_L";"Fiesta 95BP Struct",#N/A,FALSE,"StructBP";"Fiesta Post 95BP Struct",#N/A,FALSE,"AdjStructBP"}</definedName>
    <definedName name="_arm26" hidden="1">{"Fiesta Facer Page",#N/A,FALSE,"Q_C_S";"Fiesta Main Page",#N/A,FALSE,"V_L";"Fiesta 95BP Struct",#N/A,FALSE,"StructBP";"Fiesta Post 95BP Struct",#N/A,FALSE,"AdjStructBP"}</definedName>
    <definedName name="_arm27" hidden="1">{"Presentation",#N/A,FALSE,"Feb96 - ALL"}</definedName>
    <definedName name="_arm28" hidden="1">{"Presentation",#N/A,FALSE,"Feb96 - ALL"}</definedName>
    <definedName name="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4" hidden="1">{"Fiesta Facer Page",#N/A,FALSE,"Q_C_S";"Fiesta Main Page",#N/A,FALSE,"V_L";"Fiesta 95BP Struct",#N/A,FALSE,"StructBP";"Fiesta Post 95BP Struct",#N/A,FALSE,"AdjStructBP"}</definedName>
    <definedName name="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8" hidden="1">{"Presentation",#N/A,FALSE,"Feb96 - ALL"}</definedName>
    <definedName name="_arm9" hidden="1">{"Presentation",#N/A,FALSE,"Feb96 - ALL"}</definedName>
    <definedName name="_Att1" hidden="1">{#VALUE!,#N/A,FALSE,0;#N/A,#N/A,FALSE,0;#N/A,#N/A,FALSE,0;#N/A,#N/A,FALSE,0}</definedName>
    <definedName name="_att2">#REF!</definedName>
    <definedName name="_att3">#REF!</definedName>
    <definedName name="_att4">#REF!</definedName>
    <definedName name="_Aug04" hidden="1">{#N/A,#N/A,FALSE,"Sheet1";"current deposit",#N/A,FALSE,"Sheet1";"current deposit",#N/A,FALSE,"Sheet1"}</definedName>
    <definedName name="_Aug05" hidden="1">{"current deposit",#N/A,FALSE,"Sheet1"}</definedName>
    <definedName name="_avg2" hidden="1">{"Avg_Arg_NoAc",#N/A,FALSE,"Wk_Arg_NoAc";"Avg_Arg_Act",#N/A,FALSE,"Wk_Arg_Act";"Avg_Brz_NoAct",#N/A,FALSE,"Wk_Brz_NoAc";"Avg_Brz_Act",#N/A,FALSE,"Wk_Brz_Act"}</definedName>
    <definedName name="_b1">#REF!</definedName>
    <definedName name="_b1OP">#REF!</definedName>
    <definedName name="_b1T">#REF!</definedName>
    <definedName name="_b1ZP">#REF!</definedName>
    <definedName name="_b2">#REF!</definedName>
    <definedName name="_b2OP">#REF!</definedName>
    <definedName name="_b2T">#REF!</definedName>
    <definedName name="_b2ZP">#REF!</definedName>
    <definedName name="_b3">#REF!</definedName>
    <definedName name="_b3OP">#REF!</definedName>
    <definedName name="_b3T">#REF!</definedName>
    <definedName name="_b3ZP">#REF!</definedName>
    <definedName name="_b4">#REF!</definedName>
    <definedName name="_b4OP">#REF!</definedName>
    <definedName name="_b4T">#REF!</definedName>
    <definedName name="_b4ZP">#REF!</definedName>
    <definedName name="_b5678" hidden="1">{"Presentation",#N/A,FALSE,"Feb96 - ALL"}</definedName>
    <definedName name="_ba1" hidden="1">{"Fiesta Facer Page",#N/A,FALSE,"Q_C_S";"Fiesta Main Page",#N/A,FALSE,"V_L";"Fiesta 95BP Struct",#N/A,FALSE,"StructBP";"Fiesta Post 95BP Struct",#N/A,FALSE,"AdjStructBP"}</definedName>
    <definedName name="_ba1_1" hidden="1">{"Fiesta Facer Page",#N/A,FALSE,"Q_C_S";"Fiesta Main Page",#N/A,FALSE,"V_L";"Fiesta 95BP Struct",#N/A,FALSE,"StructBP";"Fiesta Post 95BP Struct",#N/A,FALSE,"AdjStructBP"}</definedName>
    <definedName name="_ba1_2" hidden="1">{"Fiesta Facer Page",#N/A,FALSE,"Q_C_S";"Fiesta Main Page",#N/A,FALSE,"V_L";"Fiesta 95BP Struct",#N/A,FALSE,"StructBP";"Fiesta Post 95BP Struct",#N/A,FALSE,"AdjStructBP"}</definedName>
    <definedName name="_ba1_3" hidden="1">{"Fiesta Facer Page",#N/A,FALSE,"Q_C_S";"Fiesta Main Page",#N/A,FALSE,"V_L";"Fiesta 95BP Struct",#N/A,FALSE,"StructBP";"Fiesta Post 95BP Struct",#N/A,FALSE,"AdjStructBP"}</definedName>
    <definedName name="_bb2" hidden="1">{"Fiesta Facer Page",#N/A,FALSE,"Q_C_S";"Fiesta Main Page",#N/A,FALSE,"V_L";"Fiesta 95BP Struct",#N/A,FALSE,"StructBP";"Fiesta Post 95BP Struct",#N/A,FALSE,"AdjStructBP"}</definedName>
    <definedName name="_be01" hidden="1">{"current deposit",#N/A,FALSE,"Sheet1"}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09">#REF!</definedName>
    <definedName name="_BV226" hidden="1">{#N/A,#N/A,FALSE,"TR_OUT1"}</definedName>
    <definedName name="_c" hidden="1">{"Fiesta Facer Page",#N/A,FALSE,"Q_C_S";"Fiesta Main Page",#N/A,FALSE,"V_L";"Fiesta 95BP Struct",#N/A,FALSE,"StructBP";"Fiesta Post 95BP Struct",#N/A,FALSE,"AdjStructBP"}</definedName>
    <definedName name="_ca1" hidden="1">{"Presentation",#N/A,FALSE,"Feb96 - ALL"}</definedName>
    <definedName name="_CAP1">#REF!</definedName>
    <definedName name="_cap2">#REF!</definedName>
    <definedName name="_cap3">#REF!</definedName>
    <definedName name="_cap4">#REF!</definedName>
    <definedName name="_cap5">#REF!</definedName>
    <definedName name="_cb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c1">#REF!</definedName>
    <definedName name="_cc2">#REF!</definedName>
    <definedName name="_cc3">#REF!</definedName>
    <definedName name="_ccc1">#REF!</definedName>
    <definedName name="_ccc2">#REF!</definedName>
    <definedName name="_CD1" hidden="1">{0,0,0,0}</definedName>
    <definedName name="_CD2" hidden="1">{0,0,0,0;0,0,0,0;0,0,0,0;0,0,0,0;0,0,0,0;0,0,0,0;0,FALSE,0,0}</definedName>
    <definedName name="_CD3" hidden="1">{0,0,0,0}</definedName>
    <definedName name="_com" hidden="1">{"'OBT_6M_30_6'!$S$1:$AE$53"}</definedName>
    <definedName name="_con" hidden="1">{"'OBT_6M_30_6'!$S$1:$AE$53"}</definedName>
    <definedName name="_COP182">#REF!</definedName>
    <definedName name="_CVB1" hidden="1">{"MaskProfCalc",#N/A,FALSE,"Mask";"MaskTrade",#N/A,FALSE,"Mask"}</definedName>
    <definedName name="_cvb2" hidden="1">{"MaskProfCalc",#N/A,FALSE,"Mask";"MaskTrade",#N/A,FALSE,"Mask"}</definedName>
    <definedName name="_cz1" hidden="1">{"Fiesta Facer Page",#N/A,FALSE,"Q_C_S";"Fiesta Main Page",#N/A,FALSE,"V_L";"Fiesta 95BP Struct",#N/A,FALSE,"StructBP";"Fiesta Post 95BP Struct",#N/A,FALSE,"AdjStructBP"}</definedName>
    <definedName name="_d1" hidden="1">{#N/A,#N/A,FALSE,"Cover";#N/A,#N/A,FALSE,"Profits";#N/A,#N/A,FALSE,"ABS";#N/A,#N/A,FALSE,"TFLE Detail";#N/A,#N/A,FALSE,"TFLE Walk";#N/A,#N/A,FALSE,"Variable Cost";#N/A,#N/A,FALSE,"V.C. Walk"}</definedName>
    <definedName name="_d2" hidden="1">{#N/A,#N/A,FALSE,"UW152PPL"}</definedName>
    <definedName name="_d200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58" hidden="1">{"Presentation",#N/A,FALSE,"Feb96 - ALL"}</definedName>
    <definedName name="_D258_1" hidden="1">{"Presentation",#N/A,FALSE,"Feb96 - ALL"}</definedName>
    <definedName name="_D258_2" hidden="1">{"Presentation",#N/A,FALSE,"Feb96 - ALL"}</definedName>
    <definedName name="_D258_3" hidden="1">{"Presentation",#N/A,FALSE,"Feb96 - ALL"}</definedName>
    <definedName name="_D3" hidden="1">{#N/A,#N/A,FALSE,"TR_OUT1"}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hidden="1">{#N/A,#N/A,FALSE,"Chart";#N/A,#N/A,FALSE,"Overview";#N/A,#N/A,FALSE,"Overview_Acty";#N/A,#N/A,FALSE,"Inc97D";#N/A,#N/A,FALSE,"Rel_Inc97TD";#N/A,#N/A,FALSE,"Rel_Inc_97_NTD";#N/A,#N/A,FALSE,"Marketing";#N/A,#N/A,FALSE,"Pot_97"}</definedName>
    <definedName name="_dd1">#REF!</definedName>
    <definedName name="_dd2">#REF!</definedName>
    <definedName name="_dd3">#REF!</definedName>
    <definedName name="_dd4">#REF!</definedName>
    <definedName name="_dd5">#REF!</definedName>
    <definedName name="_dd7">#REF!</definedName>
    <definedName name="_dd8">#REF!</definedName>
    <definedName name="_dd9">#REF!</definedName>
    <definedName name="_Dec04" hidden="1">{"current deposit",#N/A,FALSE,"Sheet1"}</definedName>
    <definedName name="_Dec05" hidden="1">{"current deposit",#N/A,FALSE,"Sheet1"}</definedName>
    <definedName name="_DEC06" hidden="1">{"current deposit",#N/A,FALSE,"Sheet1"}</definedName>
    <definedName name="_DEC20" hidden="1">{#N/A,#N/A,FALSE,"Cover Page";#N/A,#N/A,FALSE,"Facing Page";#N/A,#N/A,FALSE,"Main Page";#N/A,#N/A,FALSE,"Risk-Adjusted";#N/A,#N/A,FALSE,"Profit Improvement"}</definedName>
    <definedName name="_DEL1" hidden="1">{"Fiesta Facer Page",#N/A,FALSE,"Q_C_S";"Fiesta Main Page",#N/A,FALSE,"V_L";"Fiesta 95BP Struct",#N/A,FALSE,"StructBP";"Fiesta Post 95BP Struct",#N/A,FALSE,"AdjStructBP"}</definedName>
    <definedName name="_DEL2" hidden="1">{#N/A,#N/A,FALSE,"expense";#N/A,#N/A,FALSE,"heads"}</definedName>
    <definedName name="_DEL3" hidden="1">{#N/A,#N/A,FALSE,"SumMonth"}</definedName>
    <definedName name="_DEL4" hidden="1">{#N/A,#N/A,FALSE,"SumMonth";#N/A,#N/A,FALSE,"SumMonth"}</definedName>
    <definedName name="_DEL5" hidden="1">{#N/A,#N/A,FALSE,"2001 CBG";#N/A,#N/A,FALSE,"2002 CBG";#N/A,#N/A,FALSE,"2003 CBG";#N/A,#N/A,FALSE,"2004 CBG";#N/A,#N/A,FALSE,"2005 CBG";#N/A,#N/A,FALSE,"2006 CBG ";#N/A,#N/A,FALSE,"2007 CBG";#N/A,#N/A,FALSE,"2008 CBG"}</definedName>
    <definedName name="_Dist_Bin" hidden="1">#REF!</definedName>
    <definedName name="_Dist_Values" hidden="1">#REF!</definedName>
    <definedName name="_dkk1">#REF!</definedName>
    <definedName name="_dkk2">#REF!</definedName>
    <definedName name="_DLR32">#REF!</definedName>
    <definedName name="_e4" hidden="1">{"REVISED",#N/A,FALSE,"Sheet1"}</definedName>
    <definedName name="_edu03" hidden="1">{#N/A,#N/A,FALSE,"Assumptions";#N/A,#N/A,FALSE,"Volumes";#N/A,#N/A,FALSE,"Pricing";#N/A,#N/A,FALSE,"Variable Cost";#N/A,#N/A,FALSE,"Investment";#N/A,#N/A,FALSE,"Profitability";#N/A,#N/A,FALSE,"Business Comparison"}</definedName>
    <definedName name="_edu05" hidden="1">{#N/A,#N/A,FALSE,"Assumptions";#N/A,#N/A,FALSE,"Volumes";#N/A,#N/A,FALSE,"Pricing";#N/A,#N/A,FALSE,"Variable Cost";#N/A,#N/A,FALSE,"Investment";#N/A,#N/A,FALSE,"Profitability";#N/A,#N/A,FALSE,"Business Comparison"}</definedName>
    <definedName name="_edu07" hidden="1">{#N/A,#N/A,FALSE,"Assumptions";#N/A,#N/A,FALSE,"Volumes";#N/A,#N/A,FALSE,"Pricing";#N/A,#N/A,FALSE,"Variable Cost";#N/A,#N/A,FALSE,"Investment";#N/A,#N/A,FALSE,"Profitability";#N/A,#N/A,FALSE,"Business Comparison"}</definedName>
    <definedName name="_ee1">#REF!</definedName>
    <definedName name="_ee2">#REF!</definedName>
    <definedName name="_ee3">#REF!</definedName>
    <definedName name="_ee4">#REF!</definedName>
    <definedName name="_ee5">#REF!</definedName>
    <definedName name="_ee6">#REF!</definedName>
    <definedName name="_ee7">#REF!</definedName>
    <definedName name="_ee8">#REF!</definedName>
    <definedName name="_ee9">#REF!</definedName>
    <definedName name="_ei1" hidden="1">{#N/A,#N/A,TRUE,"RIDE";#N/A,#N/A,TRUE,"STEERING";#N/A,#N/A,TRUE,"HANDLING";#N/A,#N/A,TRUE,"BRAKING"}</definedName>
    <definedName name="_exp10">#REF!</definedName>
    <definedName name="_exp11">#REF!</definedName>
    <definedName name="_exp12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f" hidden="1">#REF!</definedName>
    <definedName name="_f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e1">#REF!</definedName>
    <definedName name="_Feb04" hidden="1">{#N/A,#N/A,FALSE,"Sheet1";"current deposit",#N/A,FALSE,"Sheet1";"current deposit",#N/A,FALSE,"Sheet1"}</definedName>
    <definedName name="_Feb05" hidden="1">{#N/A,#N/A,FALSE,"Sheet1";"current deposit",#N/A,FALSE,"Sheet1";"current deposit",#N/A,FALSE,"Sheet1"}</definedName>
    <definedName name="_ff1">#REF!</definedName>
    <definedName name="_ff2">#REF!</definedName>
    <definedName name="_ff3">#REF!</definedName>
    <definedName name="_ff4">#REF!</definedName>
    <definedName name="_ff5">#REF!</definedName>
    <definedName name="_ff6">#REF!</definedName>
    <definedName name="_ff7">#REF!</definedName>
    <definedName name="_ff8">#REF!</definedName>
    <definedName name="_ff9">#REF!</definedName>
    <definedName name="_fg151" hidden="1">{#N/A,#N/A,FALSE,"Profit Status";#N/A,#N/A,FALSE,"Invest";#N/A,#N/A,FALSE,"Revenue";#N/A,#N/A,FALSE,"Variable Cost";#N/A,#N/A,FALSE,"Options &amp; Series"}</definedName>
    <definedName name="_fg16" hidden="1">{#N/A,#N/A,FALSE,"Assumptions";#N/A,#N/A,FALSE,"Volumes";#N/A,#N/A,FALSE,"Pricing";#N/A,#N/A,FALSE,"Variable Cost";#N/A,#N/A,FALSE,"Investment";#N/A,#N/A,FALSE,"Profitability";#N/A,#N/A,FALSE,"Business Comparison"}</definedName>
    <definedName name="_Fill" hidden="1">#REF!</definedName>
    <definedName name="_xlnm._FilterDatabase" localSheetId="3" hidden="1">'G (Replacement Seat)'!$A$3:$AE$3</definedName>
    <definedName name="_xlnm._FilterDatabase" localSheetId="2" hidden="1">'J2+0 (60 units)'!$A$3:$AE$3</definedName>
    <definedName name="_xlnm._FilterDatabase" localSheetId="8" hidden="1">'J4+2-Golf (90)'!$A$3:$AJ$3</definedName>
    <definedName name="_xlnm._FilterDatabase" localSheetId="6" hidden="1">'J4+2-H (90)'!$A$3:$AJ$3</definedName>
    <definedName name="_xlnm._FilterDatabase" localSheetId="27" hidden="1">'Line 1-V2J 4+0 Golf (160)'!$A$3:$BO$3</definedName>
    <definedName name="_xlnm._FilterDatabase" localSheetId="54" hidden="1">'Line1-3&gt;V2S4+0G(170)'!$A$3:$BY$3</definedName>
    <definedName name="_xlnm._FilterDatabase" localSheetId="11" hidden="1">'Line1-G2+0(48)'!$A$3:$AM$3</definedName>
    <definedName name="_xlnm._FilterDatabase" localSheetId="12" hidden="1">'Line1-G4+2 (16u'')'!$A$3:$AM$3</definedName>
    <definedName name="_xlnm._FilterDatabase" localSheetId="16" hidden="1">'Line1-G4+2 H (176)'!$A$3:$AM$3</definedName>
    <definedName name="_xlnm._FilterDatabase" localSheetId="21" hidden="1">'Line1-J 4+2 H (100)'!$A$3:$AM$3</definedName>
    <definedName name="_xlnm._FilterDatabase" localSheetId="28" hidden="1">'Line1-J4+2 Golf (30)'!$A$3:$BO$3</definedName>
    <definedName name="_xlnm._FilterDatabase" localSheetId="31" hidden="1">'Line1-J4+2Golf(130)'!$A$3:$BO$3</definedName>
    <definedName name="_xlnm._FilterDatabase" localSheetId="51" hidden="1">'Line1-J4+2Golf(80)'!$A$3:$CT$3</definedName>
    <definedName name="_xlnm._FilterDatabase" localSheetId="35" hidden="1">'Line1-J4+2H(130)'!$A$3:$CT$3</definedName>
    <definedName name="_xlnm._FilterDatabase" localSheetId="53" hidden="1">'Line1-J4+2H(49)'!$A$3:$BQ$3</definedName>
    <definedName name="_xlnm._FilterDatabase" localSheetId="10" hidden="1">'Line1-S4+2-H (100)'!$A$3:$AM$3</definedName>
    <definedName name="_xlnm._FilterDatabase" localSheetId="44" hidden="1">'Line1-S4+2H(120)'!$A$3:$BO$3</definedName>
    <definedName name="_xlnm._FilterDatabase" localSheetId="13" hidden="1">'Line1-V2J 4+0G (120)'!$A$3:$AM$3</definedName>
    <definedName name="_xlnm._FilterDatabase" localSheetId="14" hidden="1">'Line1-V2J 4+0H (90)'!$A$3:$AM$3</definedName>
    <definedName name="_xlnm._FilterDatabase" localSheetId="47" hidden="1">'Line1-V2J 4+0H(30)'!$A$3:$AO$3</definedName>
    <definedName name="_xlnm._FilterDatabase" localSheetId="42" hidden="1">'Line1-V2J4+0Golf (30)'!$A$3:$BQ$3</definedName>
    <definedName name="_xlnm._FilterDatabase" localSheetId="56" hidden="1">'Line1-V2J4+0H(30)#33'!$A$3:$BQ$3</definedName>
    <definedName name="_xlnm._FilterDatabase" localSheetId="40" hidden="1">'Line1-V2J4+0H(90)'!$A$3:$BN$3</definedName>
    <definedName name="_xlnm._FilterDatabase" localSheetId="38" hidden="1">'Line1-V2JGolf(110)'!$A$3:$BO$3</definedName>
    <definedName name="_xlnm._FilterDatabase" localSheetId="18" hidden="1">'Line1-V2S 4+0 G (140)'!$A$3:$BR$3</definedName>
    <definedName name="_xlnm._FilterDatabase" localSheetId="57" hidden="1">'Line1-V2S4+0Golf (60)'!$A$3:$AT$3</definedName>
    <definedName name="_xlnm._FilterDatabase" localSheetId="46" hidden="1">'Line1-V2S4+0H(30)'!$A$3:$BQ$3</definedName>
    <definedName name="_xlnm._FilterDatabase" localSheetId="19" hidden="1">'Line1-Y2+2 G (60)'!$A$3:$AM$3</definedName>
    <definedName name="_xlnm._FilterDatabase" localSheetId="20" hidden="1">'Line1-Y4+2 H (28)'!$A$3:$AM$3</definedName>
    <definedName name="_xlnm._FilterDatabase" localSheetId="15" hidden="1">'Line2-G2+2 (40u'')'!$A$3:$AM$3</definedName>
    <definedName name="_xlnm._FilterDatabase" localSheetId="23" hidden="1">'Line2-V1G 4+0 G (54)'!$A$3:$AM$3</definedName>
    <definedName name="_xlnm._FilterDatabase" localSheetId="22" hidden="1">'Line2-V1G 4+0H (90)'!$A$3:$AM$3</definedName>
    <definedName name="_xlnm._FilterDatabase" localSheetId="7" hidden="1">'Line2-V1G-G (36)'!$A$3:$AM$3</definedName>
    <definedName name="_xlnm._FilterDatabase" localSheetId="9" hidden="1">'Line2-V1G-H (72)'!$A$3:$AM$3</definedName>
    <definedName name="_xlnm._FilterDatabase" localSheetId="17" hidden="1">'Line2-V2S 4+0H (100)'!$A$3:$AM$3</definedName>
    <definedName name="_xlnm._FilterDatabase" localSheetId="25" hidden="1">'Line3- G4+2 H(64)'!$A$3:$AM$3</definedName>
    <definedName name="_xlnm._FilterDatabase" localSheetId="33" hidden="1">'Line3-G2+0Golf(72)'!$A$3:$AK$3</definedName>
    <definedName name="_xlnm._FilterDatabase" localSheetId="34" hidden="1">'Line3-G2+2 Golf(22)'!$A$3:$AK$3</definedName>
    <definedName name="_xlnm._FilterDatabase" localSheetId="39" hidden="1">'Line3-G4+2Golf(16)'!$A$3:$AK$3</definedName>
    <definedName name="_xlnm._FilterDatabase" localSheetId="49" hidden="1">'Line3-G4+2H(128)'!$A$3:$AN$3</definedName>
    <definedName name="_xlnm._FilterDatabase" localSheetId="55" hidden="1">'Line3-G4+2H(208)'!$A$3:$AN$3</definedName>
    <definedName name="_xlnm._FilterDatabase" localSheetId="41" hidden="1">'Line3-J2+2Golf(38)'!$A$3:$BO$3</definedName>
    <definedName name="_xlnm._FilterDatabase" localSheetId="43" hidden="1">'Line3-J4+2Golf(30)'!$A$3:$BO$3</definedName>
    <definedName name="_xlnm._FilterDatabase" localSheetId="45" hidden="1">'Line3-J4+2H(90)'!$A$3:$BO$3</definedName>
    <definedName name="_xlnm._FilterDatabase" localSheetId="29" hidden="1">'Line3-S4+2(110)'!$A$3:$BO$3</definedName>
    <definedName name="_xlnm._FilterDatabase" localSheetId="37" hidden="1">'Line3-V1G4+0 Golf(54)'!$A$3:$BO$3</definedName>
    <definedName name="_xlnm._FilterDatabase" localSheetId="32" hidden="1">'Line3-V1G4+0 Hunting (72)'!$A$3:$AJ$3</definedName>
    <definedName name="_xlnm._FilterDatabase" localSheetId="52" hidden="1">'Line3-V1G4+0H(72)'!$A$3:$AQ$3</definedName>
    <definedName name="_xlnm._FilterDatabase" localSheetId="48" hidden="1">'Line3-V2S 4+0 Golf(140)'!$A$3:$BQ$3</definedName>
    <definedName name="_xlnm._FilterDatabase" localSheetId="36" hidden="1">'Line3-V2S4+0 Hunting (110)'!$A$3:$BO$3</definedName>
    <definedName name="_xlnm._FilterDatabase" localSheetId="30" hidden="1">'Line3-Y2+2 (100)'!$A$3:$BO$3</definedName>
    <definedName name="_xlnm._FilterDatabase" localSheetId="50" hidden="1">'Line3-Y4+2Golf(48)'!$A$3:$AM$3</definedName>
    <definedName name="_xlnm._FilterDatabase" localSheetId="26" hidden="1">'Line3-Y4+2Hunting(70)'!$A$3:$AM$3</definedName>
    <definedName name="_xlnm._FilterDatabase" localSheetId="4" hidden="1">'V1G-H (108)'!$A$3:$AE$3</definedName>
    <definedName name="_xlnm._FilterDatabase" localSheetId="1" hidden="1">'V2J (Replacement)'!$A$3:$AE$3</definedName>
    <definedName name="_xlnm._FilterDatabase" localSheetId="24" hidden="1">'V2J 4+0 Hunting (160)'!$A$3:$AM$3</definedName>
    <definedName name="_xlnm._FilterDatabase" localSheetId="5" hidden="1">'V2S-H (75)'!$A$3:$AE$3</definedName>
    <definedName name="_xlnm._FilterDatabase" hidden="1">#REF!</definedName>
    <definedName name="_fin1" hidden="1">{#N/A,#N/A,FALSE,"Cover";#N/A,#N/A,FALSE,"Profits";#N/A,#N/A,FALSE,"ABS";#N/A,#N/A,FALSE,"TFLE Detail";#N/A,#N/A,FALSE,"TFLE Walk";#N/A,#N/A,FALSE,"Variable Cost";#N/A,#N/A,FALSE,"V.C. Walk"}</definedName>
    <definedName name="_FRANCE">#REF!</definedName>
    <definedName name="_g5" hidden="1">{#N/A,#N/A,FALSE,"UW152PPL"}</definedName>
    <definedName name="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87" hidden="1">{"2001-02 Summary",#N/A,TRUE,"Summary";"2001-06 Summary",#N/A,TRUE,"Summary"}</definedName>
    <definedName name="_g7" hidden="1">{#N/A,#N/A,FALSE,"Cover";#N/A,#N/A,FALSE,"Profits";#N/A,#N/A,FALSE,"ABS";#N/A,#N/A,FALSE,"TFLE Detail";#N/A,#N/A,FALSE,"TFLE Walk";#N/A,#N/A,FALSE,"Variable Cost";#N/A,#N/A,FALSE,"V.C. Walk"}</definedName>
    <definedName name="_ggg5" hidden="1">{0,#N/A,FALSE,0;0,#N/A,FALSE,0;0,#N/A,FALSE,0;0,#N/A,FALSE,0}</definedName>
    <definedName name="_gph3" hidden="1">{"salaried",#N/A,FALSE,"VLD View (2)"}</definedName>
    <definedName name="_gph4" hidden="1">{"rev",#N/A,FALSE,"ppepsum";"vcost",#N/A,FALSE,"ppepsum";"ecprof",#N/A,FALSE,"ppepsum"}</definedName>
    <definedName name="_gph5" hidden="1">{"rates",#N/A,FALSE,"tavg4a";"rev",#N/A,FALSE,"tavg4a"}</definedName>
    <definedName name="_gph6" hidden="1">{"pep204a",#N/A,FALSE,"tpepsum4a";"pep205a",#N/A,FALSE,"tpepsum4a";"wpep204a",#N/A,FALSE,"tpepsum4a";"wpep205a",#N/A,FALSE,"tpepsum4a"}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300" hidden="1">{"Presentation",#N/A,FALSE,"Feb96 - ALL"}</definedName>
    <definedName name="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h4" hidden="1">{"REVISED",#N/A,FALSE,"Sheet1"}</definedName>
    <definedName name="_hg1">#REF!</definedName>
    <definedName name="_hou23" localSheetId="3">Scheduled_Payment+Extra_Payment</definedName>
    <definedName name="_hou23" localSheetId="2">Scheduled_Payment+Extra_Payment</definedName>
    <definedName name="_hou23" localSheetId="8">Scheduled_Payment+Extra_Payment</definedName>
    <definedName name="_hou23" localSheetId="6">Scheduled_Payment+Extra_Payment</definedName>
    <definedName name="_hou23" localSheetId="27">Scheduled_Payment+Extra_Payment</definedName>
    <definedName name="_hou23" localSheetId="54">Scheduled_Payment+Extra_Payment</definedName>
    <definedName name="_hou23" localSheetId="11">Scheduled_Payment+Extra_Payment</definedName>
    <definedName name="_hou23" localSheetId="12">Scheduled_Payment+Extra_Payment</definedName>
    <definedName name="_hou23" localSheetId="16">Scheduled_Payment+Extra_Payment</definedName>
    <definedName name="_hou23" localSheetId="21">Scheduled_Payment+Extra_Payment</definedName>
    <definedName name="_hou23" localSheetId="28">Scheduled_Payment+Extra_Payment</definedName>
    <definedName name="_hou23" localSheetId="31">Scheduled_Payment+Extra_Payment</definedName>
    <definedName name="_hou23" localSheetId="51">Scheduled_Payment+Extra_Payment</definedName>
    <definedName name="_hou23" localSheetId="35">Scheduled_Payment+Extra_Payment</definedName>
    <definedName name="_hou23" localSheetId="53">Scheduled_Payment+Extra_Payment</definedName>
    <definedName name="_hou23" localSheetId="10">Scheduled_Payment+Extra_Payment</definedName>
    <definedName name="_hou23" localSheetId="44">Scheduled_Payment+Extra_Payment</definedName>
    <definedName name="_hou23" localSheetId="13">Scheduled_Payment+Extra_Payment</definedName>
    <definedName name="_hou23" localSheetId="14">Scheduled_Payment+Extra_Payment</definedName>
    <definedName name="_hou23" localSheetId="47">Scheduled_Payment+Extra_Payment</definedName>
    <definedName name="_hou23" localSheetId="42">Scheduled_Payment+Extra_Payment</definedName>
    <definedName name="_hou23" localSheetId="56">Scheduled_Payment+Extra_Payment</definedName>
    <definedName name="_hou23" localSheetId="40">Scheduled_Payment+Extra_Payment</definedName>
    <definedName name="_hou23" localSheetId="38">Scheduled_Payment+Extra_Payment</definedName>
    <definedName name="_hou23" localSheetId="18">Scheduled_Payment+Extra_Payment</definedName>
    <definedName name="_hou23" localSheetId="57">Scheduled_Payment+Extra_Payment</definedName>
    <definedName name="_hou23" localSheetId="46">Scheduled_Payment+Extra_Payment</definedName>
    <definedName name="_hou23" localSheetId="19">Scheduled_Payment+Extra_Payment</definedName>
    <definedName name="_hou23" localSheetId="20">Scheduled_Payment+Extra_Payment</definedName>
    <definedName name="_hou23" localSheetId="15">Scheduled_Payment+Extra_Payment</definedName>
    <definedName name="_hou23" localSheetId="23">Scheduled_Payment+Extra_Payment</definedName>
    <definedName name="_hou23" localSheetId="22">Scheduled_Payment+Extra_Payment</definedName>
    <definedName name="_hou23" localSheetId="7">Scheduled_Payment+Extra_Payment</definedName>
    <definedName name="_hou23" localSheetId="9">Scheduled_Payment+Extra_Payment</definedName>
    <definedName name="_hou23" localSheetId="17">Scheduled_Payment+Extra_Payment</definedName>
    <definedName name="_hou23" localSheetId="25">Scheduled_Payment+Extra_Payment</definedName>
    <definedName name="_hou23" localSheetId="33">Scheduled_Payment+Extra_Payment</definedName>
    <definedName name="_hou23" localSheetId="34">Scheduled_Payment+Extra_Payment</definedName>
    <definedName name="_hou23" localSheetId="39">Scheduled_Payment+Extra_Payment</definedName>
    <definedName name="_hou23" localSheetId="49">Scheduled_Payment+Extra_Payment</definedName>
    <definedName name="_hou23" localSheetId="55">Scheduled_Payment+Extra_Payment</definedName>
    <definedName name="_hou23" localSheetId="41">Scheduled_Payment+Extra_Payment</definedName>
    <definedName name="_hou23" localSheetId="43">Scheduled_Payment+Extra_Payment</definedName>
    <definedName name="_hou23" localSheetId="45">Scheduled_Payment+Extra_Payment</definedName>
    <definedName name="_hou23" localSheetId="29">Scheduled_Payment+Extra_Payment</definedName>
    <definedName name="_hou23" localSheetId="37">Scheduled_Payment+Extra_Payment</definedName>
    <definedName name="_hou23" localSheetId="32">Scheduled_Payment+Extra_Payment</definedName>
    <definedName name="_hou23" localSheetId="52">Scheduled_Payment+Extra_Payment</definedName>
    <definedName name="_hou23" localSheetId="48">Scheduled_Payment+Extra_Payment</definedName>
    <definedName name="_hou23" localSheetId="36">Scheduled_Payment+Extra_Payment</definedName>
    <definedName name="_hou23" localSheetId="30">Scheduled_Payment+Extra_Payment</definedName>
    <definedName name="_hou23" localSheetId="50">Scheduled_Payment+Extra_Payment</definedName>
    <definedName name="_hou23" localSheetId="26">Scheduled_Payment+Extra_Payment</definedName>
    <definedName name="_hou23" localSheetId="4">Scheduled_Payment+Extra_Payment</definedName>
    <definedName name="_hou23" localSheetId="1">Scheduled_Payment+Extra_Payment</definedName>
    <definedName name="_hou23" localSheetId="24">Scheduled_Payment+Extra_Payment</definedName>
    <definedName name="_hou23" localSheetId="5">Scheduled_Payment+Extra_Payment</definedName>
    <definedName name="_hou23">Scheduled_Payment+Extra_Payment</definedName>
    <definedName name="_i456132" hidden="1">{"2001-02 Summary",#N/A,TRUE,"Summary";"2001-06 Summary",#N/A,TRUE,"Summary"}</definedName>
    <definedName name="_Ita1" hidden="1">{#N/A,#N/A,FALSE,"Profit Status";#N/A,#N/A,FALSE,"Invest";#N/A,#N/A,FALSE,"Revenue";#N/A,#N/A,FALSE,"Variable Cost";#N/A,#N/A,FALSE,"Options &amp; Series"}</definedName>
    <definedName name="_IZ1">#REF!</definedName>
    <definedName name="_j7" hidden="1">{#N/A,#N/A,FALSE,"Cover";#N/A,#N/A,FALSE,"Profits";#N/A,#N/A,FALSE,"ABS";#N/A,#N/A,FALSE,"TFLE Detail";#N/A,#N/A,FALSE,"TFLE Walk";#N/A,#N/A,FALSE,"Variable Cost";#N/A,#N/A,FALSE,"V.C. Walk"}</definedName>
    <definedName name="_Jan04" hidden="1">{#N/A,#N/A,FALSE,"Sheet1";"current deposit",#N/A,FALSE,"Sheet1";"current deposit",#N/A,FALSE,"Sheet1"}</definedName>
    <definedName name="_JE17">#REF!</definedName>
    <definedName name="_jij1" hidden="1">{"Fiesta Facer Page",#N/A,FALSE,"Q_C_S";"Fiesta Main Page",#N/A,FALSE,"V_L";"Fiesta 95BP Struct",#N/A,FALSE,"StructBP";"Fiesta Post 95BP Struct",#N/A,FALSE,"AdjStructBP"}</definedName>
    <definedName name="_JJ1">#REF!</definedName>
    <definedName name="_jj2" hidden="1">{"'Highlights'!$A$1:$M$123"}</definedName>
    <definedName name="_joe1" hidden="1">{#N/A,#N/A,FALSE,"Cover Page";#N/A,#N/A,FALSE,"Facing Page";#N/A,#N/A,FALSE,"Main Page";#N/A,#N/A,FALSE,"Risk-Adjusted";#N/A,#N/A,FALSE,"Profit Improvement"}</definedName>
    <definedName name="_joe2" hidden="1">{#N/A,#N/A,FALSE,"Cover Page";#N/A,#N/A,FALSE,"Facing Page";#N/A,#N/A,FALSE,"Main Page";#N/A,#N/A,FALSE,"Risk-Adjusted";#N/A,#N/A,FALSE,"Profit Improvement"}</definedName>
    <definedName name="_Jul04" hidden="1">{"current deposit",#N/A,FALSE,"Sheet1"}</definedName>
    <definedName name="_Jul05" hidden="1">{#N/A,#N/A,FALSE,"Sheet1";"current deposit",#N/A,FALSE,"Sheet1";"current deposit",#N/A,FALSE,"Sheet1"}</definedName>
    <definedName name="_Jun04" hidden="1">{#N/A,#N/A,FALSE,"Sheet1";"current deposit",#N/A,FALSE,"Sheet1";"current deposit",#N/A,FALSE,"Sheet1"}</definedName>
    <definedName name="_K2" hidden="1">{#N/A,#N/A,FALSE,"Sheet1"}</definedName>
    <definedName name="_k8" hidden="1">{"REVISED",#N/A,FALSE,"Sheet1"}</definedName>
    <definedName name="_KA1" hidden="1">{#N/A,#N/A,FALSE,"Sheet1"}</definedName>
    <definedName name="_key">#REF!</definedName>
    <definedName name="_Key010" hidden="1">#REF!</definedName>
    <definedName name="_Key020" hidden="1">#REF!</definedName>
    <definedName name="_Key1" hidden="1">#REF!</definedName>
    <definedName name="_Key2" hidden="1">#REF!</definedName>
    <definedName name="_kg1" hidden="1">{"rev",#N/A,FALSE,"ppepsum";"vcost",#N/A,FALSE,"ppepsum";"ecprof",#N/A,FALSE,"ppepsum"}</definedName>
    <definedName name="_kp1" hidden="1">{"pep204a",#N/A,FALSE,"tpepsum4a";"pep205a",#N/A,FALSE,"tpepsum4a";"wpep204a",#N/A,FALSE,"tpepsum4a";"wpep205a",#N/A,FALSE,"tpepsum4a"}</definedName>
    <definedName name="_kp2" hidden="1">{"pep204a",#N/A,FALSE,"tpepsum4a";"pep205a",#N/A,FALSE,"tpepsum4a";"wpep204a",#N/A,FALSE,"tpepsum4a";"wpep205a",#N/A,FALSE,"tpepsum4a"}</definedName>
    <definedName name="_l9" hidden="1">{"REVISED",#N/A,FALSE,"Sheet1"}</definedName>
    <definedName name="_LD1">#N/A</definedName>
    <definedName name="_LD2">#N/A</definedName>
    <definedName name="_lev4" hidden="1">{#N/A,#N/A,FALSE,"TEST HOURS MONTHLY REPORT"}</definedName>
    <definedName name="_lit1">#REF!</definedName>
    <definedName name="_lit2">#REF!</definedName>
    <definedName name="_lk1" hidden="1">{"Presentation",#N/A,FALSE,"Feb96 - ALL"}</definedName>
    <definedName name="_LL1">#REF!</definedName>
    <definedName name="_M1">#REF!</definedName>
    <definedName name="_Mar04" hidden="1">{#N/A,#N/A,FALSE,"Sheet1";"current deposit",#N/A,FALSE,"Sheet1";"current deposit",#N/A,FALSE,"Sheet1"}</definedName>
    <definedName name="_Mar05" hidden="1">{#N/A,#N/A,FALSE,"Sheet1";"current deposit",#N/A,FALSE,"Sheet1";"current deposit",#N/A,FALSE,"Sheet1"}</definedName>
    <definedName name="_May04" hidden="1">{#N/A,#N/A,FALSE,"Sheet1";"current deposit",#N/A,FALSE,"Sheet1";"current deposit",#N/A,FALSE,"Sheet1"}</definedName>
    <definedName name="_may05" hidden="1">{#N/A,#N/A,FALSE,"Sheet1";"current deposit",#N/A,FALSE,"Sheet1";"current deposit",#N/A,FALSE,"Sheet1"}</definedName>
    <definedName name="_MM1">#REF!</definedName>
    <definedName name="_MMT6" hidden="1">{"REVISED",#N/A,FALSE,"Sheet1"}</definedName>
    <definedName name="_MZ1">#REF!</definedName>
    <definedName name="_N4" hidden="1">{#N/A,#N/A,FALSE,"Sheet1"}</definedName>
    <definedName name="_NEw1" hidden="1">{#N/A,#N/A,FALSE,"Chart";#N/A,#N/A,FALSE,"Chart"}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ov04" hidden="1">{#N/A,#N/A,FALSE,"Sheet1";"current deposit",#N/A,FALSE,"Sheet1";"current deposit",#N/A,FALSE,"Sheet1"}</definedName>
    <definedName name="_Nov041" hidden="1">{#N/A,#N/A,FALSE,"Sheet1";"current deposit",#N/A,FALSE,"Sheet1";"current deposit",#N/A,FALSE,"Sheet1"}</definedName>
    <definedName name="_nOV05" hidden="1">{"current deposit",#N/A,FALSE,"Sheet1"}</definedName>
    <definedName name="_NOV07" hidden="1">{#N/A,#N/A,FALSE,"Sheet1";"current deposit",#N/A,FALSE,"Sheet1";"current deposit",#N/A,FALSE,"Sheet1"}</definedName>
    <definedName name="_Oct04" hidden="1">{#N/A,#N/A,FALSE,"Sheet1";"current deposit",#N/A,FALSE,"Sheet1";"current deposit",#N/A,FALSE,"Sheet1"}</definedName>
    <definedName name="_Oct05" hidden="1">{"current deposit",#N/A,FALSE,"Sheet1"}</definedName>
    <definedName name="_OCT334">#REF!</definedName>
    <definedName name="_old2">#REF!</definedName>
    <definedName name="_old3">#REF!</definedName>
    <definedName name="_OP1">#REF!</definedName>
    <definedName name="_OP2">#REF!</definedName>
    <definedName name="_OP3">#REF!</definedName>
    <definedName name="_OP4">#REF!</definedName>
    <definedName name="_OP5">#REF!</definedName>
    <definedName name="_OP6">#REF!</definedName>
    <definedName name="_Order020" hidden="1">0</definedName>
    <definedName name="_Order1" hidden="1">255</definedName>
    <definedName name="_Order2" hidden="1">0</definedName>
    <definedName name="_pag1">#REF!</definedName>
    <definedName name="_Parse_In" hidden="1">#REF!</definedName>
    <definedName name="_Parse_Out" hidden="1">#REF!</definedName>
    <definedName name="_Pbs1">#REF!</definedName>
    <definedName name="_Pbs2">#REF!</definedName>
    <definedName name="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F1">#REF!</definedName>
    <definedName name="_PF2">#REF!</definedName>
    <definedName name="_PF3">#REF!</definedName>
    <definedName name="_PG2">#REF!</definedName>
    <definedName name="_PG3">#REF!</definedName>
    <definedName name="_PG4">#REF!</definedName>
    <definedName name="_PM2">#REF!</definedName>
    <definedName name="_pmm1" hidden="1">{#N/A,#N/A,FALSE,"Assumptions";#N/A,#N/A,FALSE,"Volumes";#N/A,#N/A,FALSE,"Pricing";#N/A,#N/A,FALSE,"Variable Cost";#N/A,#N/A,FALSE,"Investment";#N/A,#N/A,FALSE,"Profitability";#N/A,#N/A,FALSE,"Business Comparison"}</definedName>
    <definedName name="_pmm2" hidden="1">{#N/A,#N/A,FALSE,"Assumptions";#N/A,#N/A,FALSE,"Volumes";#N/A,#N/A,FALSE,"Pricing";#N/A,#N/A,FALSE,"Variable Cost";#N/A,#N/A,FALSE,"Investment";#N/A,#N/A,FALSE,"Profitability";#N/A,#N/A,FALSE,"Business Comparison"}</definedName>
    <definedName name="_pmm3" hidden="1">{#N/A,#N/A,FALSE,"Cover";#N/A,#N/A,FALSE,"Profits";#N/A,#N/A,FALSE,"ABS";#N/A,#N/A,FALSE,"TFLE Detail";#N/A,#N/A,FALSE,"TFLE Walk";#N/A,#N/A,FALSE,"Variable Cost";#N/A,#N/A,FALSE,"V.C. Walk"}</definedName>
    <definedName name="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wc_DevelopmentStartActualDate">#REF!</definedName>
    <definedName name="_pmwc_ProgramStartActualDate">#REF!</definedName>
    <definedName name="_po1" hidden="1">{"Presentation",#N/A,FALSE,"Feb96 - ALL"}</definedName>
    <definedName name="_q1">#REF!</definedName>
    <definedName name="_q2">#REF!</definedName>
    <definedName name="_q3">#REF!</definedName>
    <definedName name="_q4">#REF!</definedName>
    <definedName name="_q5">#REF!</definedName>
    <definedName name="_q6">#REF!</definedName>
    <definedName name="_q7">#REF!</definedName>
    <definedName name="_q8">#REF!</definedName>
    <definedName name="_q9">#REF!</definedName>
    <definedName name="_qq1">#REF!</definedName>
    <definedName name="_qq2">#REF!</definedName>
    <definedName name="_qq3">#REF!</definedName>
    <definedName name="_qq4">#REF!</definedName>
    <definedName name="_qq5">#REF!</definedName>
    <definedName name="_qq6">#REF!</definedName>
    <definedName name="_qq7">#REF!</definedName>
    <definedName name="_qq8">#REF!</definedName>
    <definedName name="_qq9">#REF!</definedName>
    <definedName name="_Qty1">OFFSET(#REF!,#REF!,2,13,1)</definedName>
    <definedName name="_R650000">#REF!</definedName>
    <definedName name="_Ref1">#REF!</definedName>
    <definedName name="_Ref2">#REF!</definedName>
    <definedName name="_Ref3">#REF!</definedName>
    <definedName name="_Regression_Int">1</definedName>
    <definedName name="_Regression_Out" hidden="1">#REF!</definedName>
    <definedName name="_Regression_X" hidden="1">#REF!</definedName>
    <definedName name="_RET002">#REF!</definedName>
    <definedName name="_RET003">#REF!</definedName>
    <definedName name="_RET016">#REF!</definedName>
    <definedName name="_RET017">#REF!</definedName>
    <definedName name="_RET019">#REF!</definedName>
    <definedName name="_RET024">#REF!</definedName>
    <definedName name="_RET026">#REF!</definedName>
    <definedName name="_RET027">#REF!</definedName>
    <definedName name="_RET030">#REF!</definedName>
    <definedName name="_RET031">#REF!</definedName>
    <definedName name="_RET033">#REF!</definedName>
    <definedName name="_RET035">#REF!</definedName>
    <definedName name="_RET036">#REF!</definedName>
    <definedName name="_RET037">#REF!</definedName>
    <definedName name="_RET038">#REF!</definedName>
    <definedName name="_RET039">#REF!</definedName>
    <definedName name="_RET045">#REF!</definedName>
    <definedName name="_RET047">#REF!</definedName>
    <definedName name="_RET048">#REF!</definedName>
    <definedName name="_RET052">#REF!</definedName>
    <definedName name="_RET057">#REF!</definedName>
    <definedName name="_RET071">#REF!</definedName>
    <definedName name="_RET089">#REF!</definedName>
    <definedName name="_RET101">#REF!</definedName>
    <definedName name="_RET102">#REF!</definedName>
    <definedName name="_RET105">#REF!</definedName>
    <definedName name="_RET117">#REF!</definedName>
    <definedName name="_RET122">#REF!</definedName>
    <definedName name="_RET124">#REF!</definedName>
    <definedName name="_RET126">#REF!</definedName>
    <definedName name="_RET128">#REF!</definedName>
    <definedName name="_RET129">#REF!</definedName>
    <definedName name="_RET135">#REF!</definedName>
    <definedName name="_RET139">#REF!</definedName>
    <definedName name="_RET140">#REF!</definedName>
    <definedName name="_RET144">#REF!</definedName>
    <definedName name="_RET145">#REF!</definedName>
    <definedName name="_RET146">#REF!</definedName>
    <definedName name="_RET147">#REF!</definedName>
    <definedName name="_RET148">#REF!</definedName>
    <definedName name="_RET153">#REF!</definedName>
    <definedName name="_RET156">#REF!</definedName>
    <definedName name="_RET157">#REF!</definedName>
    <definedName name="_RET158">#REF!</definedName>
    <definedName name="_RET159">#REF!</definedName>
    <definedName name="_RET160">#REF!</definedName>
    <definedName name="_RET161">#REF!</definedName>
    <definedName name="_rr1">#REF!</definedName>
    <definedName name="_rr2">#REF!</definedName>
    <definedName name="_rr3">#REF!</definedName>
    <definedName name="_rr4">#REF!</definedName>
    <definedName name="_rr5">#REF!</definedName>
    <definedName name="_rr6">#REF!</definedName>
    <definedName name="_rr7">#REF!</definedName>
    <definedName name="_rr8">#REF!</definedName>
    <definedName name="_rr9">#REF!</definedName>
    <definedName name="_RRC57">#REF!</definedName>
    <definedName name="_s" hidden="1">{"pep204a",#N/A,FALSE,"tpepsum4a";"pep205a",#N/A,FALSE,"tpepsum4a";"wpep204a",#N/A,FALSE,"tpepsum4a";"wpep205a",#N/A,FALSE,"tpepsum4a"}</definedName>
    <definedName name="_s2" hidden="1">{#N/A,#N/A,FALSE,"Assumptions";#N/A,#N/A,FALSE,"Volumes";#N/A,#N/A,FALSE,"Pricing";#N/A,#N/A,FALSE,"Variable Cost";#N/A,#N/A,FALSE,"Investment";#N/A,#N/A,FALSE,"Profitability";#N/A,#N/A,FALSE,"Business Comparison"}</definedName>
    <definedName name="_sam10" hidden="1">{#N/A,#N/A,FALSE,"Cover Page";#N/A,#N/A,FALSE,"Facing Page";#N/A,#N/A,FALSE,"Main Page";#N/A,#N/A,FALSE,"Risk-Adjusted";#N/A,#N/A,FALSE,"Profit Improvement"}</definedName>
    <definedName name="_sam11" hidden="1">{#N/A,#N/A,FALSE,"Cover";#N/A,#N/A,FALSE,"Profits";#N/A,#N/A,FALSE,"ABS";#N/A,#N/A,FALSE,"TFLE Detail";#N/A,#N/A,FALSE,"TFLE Walk";#N/A,#N/A,FALSE,"Variable Cost";#N/A,#N/A,FALSE,"V.C. Walk"}</definedName>
    <definedName name="_sam12" hidden="1">{0,#N/A,FALSE,0;0,#N/A,FALSE,0}</definedName>
    <definedName name="_Sam3" hidden="1">{#N/A,#N/A,FALSE,"Profit Status";#N/A,#N/A,FALSE,"Invest";#N/A,#N/A,FALSE,"Revenue";#N/A,#N/A,FALSE,"Variable Cost";#N/A,#N/A,FALSE,"Options &amp; Series"}</definedName>
    <definedName name="_Sam4" hidden="1">{"Revenue",#N/A,FALSE,"Series";"Ecprofit",#N/A,FALSE,"Series"}</definedName>
    <definedName name="_Sam5" hidden="1">{#N/A,#N/A,FALSE,"Assumptions";#N/A,#N/A,FALSE,"Volumes";#N/A,#N/A,FALSE,"Pricing";#N/A,#N/A,FALSE,"Variable Cost";#N/A,#N/A,FALSE,"Investment";#N/A,#N/A,FALSE,"Profitability";#N/A,#N/A,FALSE,"Business Comparison"}</definedName>
    <definedName name="_sam8" hidden="1">{#N/A,#N/A,FALSE,"Cover Page";#N/A,#N/A,FALSE,"Facing Page";#N/A,#N/A,FALSE,"Main Page";#N/A,#N/A,FALSE,"Risk-Adjusted";#N/A,#N/A,FALSE,"Profit Improvement"}</definedName>
    <definedName name="_sam9" hidden="1">{#N/A,#N/A,FALSE,"Cover Page";#N/A,#N/A,FALSE,"Facing Page";#N/A,#N/A,FALSE,"Main Page";#N/A,#N/A,FALSE,"Risk-Adjusted";#N/A,#N/A,FALSE,"Profit Improvement"}</definedName>
    <definedName name="_SB1">#REF!</definedName>
    <definedName name="_SB2">#REF!</definedName>
    <definedName name="_SB3">#REF!</definedName>
    <definedName name="_SB4">#REF!</definedName>
    <definedName name="_SCB1">#REF!</definedName>
    <definedName name="_SCB2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_">#REF!</definedName>
    <definedName name="_SCH_10401_10401">#REF!</definedName>
    <definedName name="_SCH_10401_129">#REF!</definedName>
    <definedName name="_SCH_105_">#REF!</definedName>
    <definedName name="_SCH_10501_10501">#REF!</definedName>
    <definedName name="_SCH_10501_129">#REF!</definedName>
    <definedName name="_SCH_106_">#REF!</definedName>
    <definedName name="_SCH_10601_10601">#REF!</definedName>
    <definedName name="_SCH_10601_129">#REF!</definedName>
    <definedName name="_SCH_10701_10701">#REF!</definedName>
    <definedName name="_SCH_10701_129">#REF!</definedName>
    <definedName name="_SCH_108_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_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_">#REF!</definedName>
    <definedName name="_SCH_11301_11301">#REF!</definedName>
    <definedName name="_SCH_11301_129">#REF!</definedName>
    <definedName name="_SCH_114_">#REF!</definedName>
    <definedName name="_SCH_11401_11401">#REF!</definedName>
    <definedName name="_SCH_11401_129">#REF!</definedName>
    <definedName name="_SCH_115_">#REF!</definedName>
    <definedName name="_SCH_11501_11501">#REF!</definedName>
    <definedName name="_SCH_11501_129">#REF!</definedName>
    <definedName name="_SCH_116_">#REF!</definedName>
    <definedName name="_SCH_11601_11601">#REF!</definedName>
    <definedName name="_SCH_11601_11602">#REF!</definedName>
    <definedName name="_SCH_11601_129">#REF!</definedName>
    <definedName name="_SCH_117_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_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_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_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_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5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3">#REF!</definedName>
    <definedName name="_SCH_1301_1324">#REF!</definedName>
    <definedName name="_SCH_1301_1325">#REF!</definedName>
    <definedName name="_SCH_1301_1326">#REF!</definedName>
    <definedName name="_SCH_13101_129">#REF!</definedName>
    <definedName name="_SCH_13101_13101">#REF!</definedName>
    <definedName name="_SCH_13101_13102">#REF!</definedName>
    <definedName name="_SCH_132_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3_">#REF!</definedName>
    <definedName name="_SCH_15304_">#REF!</definedName>
    <definedName name="_SCH_15401_129">#REF!</definedName>
    <definedName name="_SCH_15401_15401">#REF!</definedName>
    <definedName name="_SCH_15401_15402">#REF!</definedName>
    <definedName name="_SCH_15401_15403">#REF!</definedName>
    <definedName name="_SCH_15401_15404">#REF!</definedName>
    <definedName name="_SCH_15401_15405">#REF!</definedName>
    <definedName name="_SCH_15401_15406">#REF!</definedName>
    <definedName name="_SCH_15401_15409">#REF!</definedName>
    <definedName name="_SCH_15401_15410">#REF!</definedName>
    <definedName name="_SCH_15401_15411">#REF!</definedName>
    <definedName name="_SCH_15401_15414">#REF!</definedName>
    <definedName name="_SCH_15401_15415">#REF!</definedName>
    <definedName name="_SCH_15401_15416">#REF!</definedName>
    <definedName name="_SCH_15401_15417">#REF!</definedName>
    <definedName name="_SCH_15401_15418">#REF!</definedName>
    <definedName name="_SCH_15401_15419">#REF!</definedName>
    <definedName name="_SCH_15401_15420">#REF!</definedName>
    <definedName name="_SCH_15401_15421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_">#REF!</definedName>
    <definedName name="_SCH_17301_129">#REF!</definedName>
    <definedName name="_SCH_17301_17301">#REF!</definedName>
    <definedName name="_SCH_174_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6_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101_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2_">#REF!</definedName>
    <definedName name="_SCH_303_">#REF!</definedName>
    <definedName name="_SCH_30701_129">#REF!</definedName>
    <definedName name="_SCH_30701_30701">#REF!</definedName>
    <definedName name="_SCH_308_">#REF!</definedName>
    <definedName name="_SCH_309_">#REF!</definedName>
    <definedName name="_SCH_310_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1_">#REF!</definedName>
    <definedName name="_SCH_312_">#REF!</definedName>
    <definedName name="_SCH_313_">#REF!</definedName>
    <definedName name="_SCH_31301_129">#REF!</definedName>
    <definedName name="_SCH_31301_31301">#REF!</definedName>
    <definedName name="_SCH_314_">#REF!</definedName>
    <definedName name="_SCH_31401_129">#REF!</definedName>
    <definedName name="_SCH_31401_31401">#REF!</definedName>
    <definedName name="_SCH_315_">#REF!</definedName>
    <definedName name="_SCH_31501_129">#REF!</definedName>
    <definedName name="_SCH_31501_31501">#REF!</definedName>
    <definedName name="_SCH_316_">#REF!</definedName>
    <definedName name="_SCH_31601_129">#REF!</definedName>
    <definedName name="_SCH_31601_31601">#REF!</definedName>
    <definedName name="_SCH_317_">#REF!</definedName>
    <definedName name="_SCH_31701_129">#REF!</definedName>
    <definedName name="_SCH_31701_31701">#REF!</definedName>
    <definedName name="_SCH_318_">#REF!</definedName>
    <definedName name="_SCH_31801_129">#REF!</definedName>
    <definedName name="_SCH_31801_31801">#REF!</definedName>
    <definedName name="_SCH_319_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201_129">#REF!</definedName>
    <definedName name="_SCH_33201_33201">#REF!</definedName>
    <definedName name="_SCH_33201_33202">#REF!</definedName>
    <definedName name="_SCH_33301_129">#REF!</definedName>
    <definedName name="_SCH_33301_33301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02_">#REF!</definedName>
    <definedName name="_SCH_403_">#REF!</definedName>
    <definedName name="_SCH_405_">#REF!</definedName>
    <definedName name="_SCH_4101_129">#REF!</definedName>
    <definedName name="_SCH_4101_4101">#REF!</definedName>
    <definedName name="_SCH_4201_129">#REF!</definedName>
    <definedName name="_SCH_4201_4201">#REF!</definedName>
    <definedName name="_SCH_4201_4202">#REF!</definedName>
    <definedName name="_SCH_4301_129">#REF!</definedName>
    <definedName name="_SCH_4301_4301">#REF!</definedName>
    <definedName name="_SCH_4301_4302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5001_129">#REF!</definedName>
    <definedName name="_SCH_5001_5001">#REF!</definedName>
    <definedName name="_SCH_5001_5003">#REF!</definedName>
    <definedName name="_SCH_502_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2_">#REF!</definedName>
    <definedName name="_SCH_603_">#REF!</definedName>
    <definedName name="_SCH_604_">#REF!</definedName>
    <definedName name="_SCH_607_">#REF!</definedName>
    <definedName name="_SCH_608_">#REF!</definedName>
    <definedName name="_SCH_609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2_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2_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502_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01_129">#REF!</definedName>
    <definedName name="_SCH_801_801">#REF!</definedName>
    <definedName name="_SCH_801_802">#REF!</definedName>
    <definedName name="_SCH_801_803">#REF!</definedName>
    <definedName name="_SCH_801_804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1_">#REF!</definedName>
    <definedName name="_SCH_902_">#REF!</definedName>
    <definedName name="_SCH_903_">#REF!</definedName>
    <definedName name="_SCH_904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ep04" hidden="1">{#N/A,#N/A,FALSE,"Sheet1";"current deposit",#N/A,FALSE,"Sheet1";"current deposit",#N/A,FALSE,"Sheet1"}</definedName>
    <definedName name="_Sep05" hidden="1">{"current deposit",#N/A,FALSE,"Sheet1"}</definedName>
    <definedName name="_sga" hidden="1">#REF!</definedName>
    <definedName name="_sga2" hidden="1">#REF!</definedName>
    <definedName name="_Sort" hidden="1">#REF!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s8">#REF!</definedName>
    <definedName name="_ss9">#REF!</definedName>
    <definedName name="_T1" hidden="1">{#N/A,#N/A,TRUE,"Engine";#N/A,#N/A,TRUE,"Trans 5R55N";#N/A,#N/A,TRUE,"Manual Trans";#N/A,#N/A,TRUE,"DS and Axle";#N/A,#N/A,TRUE,"PTSSE";#N/A,#N/A,TRUE,"Summary"}</definedName>
    <definedName name="_T2" hidden="1">{#N/A,#N/A,TRUE,"Engine";#N/A,#N/A,TRUE,"Trans 5R55N";#N/A,#N/A,TRUE,"Manual Trans";#N/A,#N/A,TRUE,"DS and Axle";#N/A,#N/A,TRUE,"PTSSE";#N/A,#N/A,TRUE,"Summary"}</definedName>
    <definedName name="_Table010_Out" hidden="1">#REF!</definedName>
    <definedName name="_Table1_In1" hidden="1">#REF!</definedName>
    <definedName name="_Table1_ln010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CD1">#REF!</definedName>
    <definedName name="_TCD2">#REF!</definedName>
    <definedName name="_TCD3">#REF!</definedName>
    <definedName name="_TCD4">#REF!</definedName>
    <definedName name="_TCD5">#REF!</definedName>
    <definedName name="_TCD6">#REF!</definedName>
    <definedName name="_TCD7">#REF!</definedName>
    <definedName name="_TCD8">#REF!</definedName>
    <definedName name="_TCD9">#REF!</definedName>
    <definedName name="_ter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op05">#REF!</definedName>
    <definedName name="_TOP1">#REF!</definedName>
    <definedName name="_TOP2">#REF!</definedName>
    <definedName name="_TOP20">#N/A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um1" hidden="1">{"'Highlights'!$A$1:$M$123"}</definedName>
    <definedName name="_Us1">#REF!</definedName>
    <definedName name="_Us2">#REF!</definedName>
    <definedName name="_ut1" hidden="1">{"rev",#N/A,FALSE,"ppepsum";"vcost",#N/A,FALSE,"ppepsum";"ecprof",#N/A,FALSE,"ppepsum"}</definedName>
    <definedName name="_V5" hidden="1">{"avrev",#N/A,FALSE,"AVREV";"rates",#N/A,FALSE,"AVREV"}</definedName>
    <definedName name="_V5_1" hidden="1">{"avrev",#N/A,FALSE,"AVREV";"rates",#N/A,FALSE,"AVREV"}</definedName>
    <definedName name="_VA1">#REF!</definedName>
    <definedName name="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c1" hidden="1">{#N/A,#N/A,FALSE,"Profit Status";#N/A,#N/A,FALSE,"Invest";#N/A,#N/A,FALSE,"Revenue";#N/A,#N/A,FALSE,"Variable Cost";#N/A,#N/A,FALSE,"Options &amp; Series"}</definedName>
    <definedName name="_veh1">#REF!</definedName>
    <definedName name="_veh2">#REF!</definedName>
    <definedName name="_veh3">#REF!</definedName>
    <definedName name="_veh4">#REF!</definedName>
    <definedName name="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Ol2" hidden="1">{#N/A,#N/A,FALSE,"Cover";#N/A,#N/A,FALSE,"Profits";#N/A,#N/A,FALSE,"ABS";#N/A,#N/A,FALSE,"TFLE Detail";#N/A,#N/A,FALSE,"TFLE Walk";#N/A,#N/A,FALSE,"Variable Cost";#N/A,#N/A,FALSE,"V.C. Walk"}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4">#N/A</definedName>
    <definedName name="_WCHR1.T1">#N/A</definedName>
    <definedName name="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n1" hidden="1">{#N/A,#N/A,FALSE,"MBR PCS";#N/A,#N/A,FALSE,"MBR CIG";#N/A,#N/A,FALSE,"MBR iDEN";#N/A,#N/A,FALSE,"MBR_FWT";#N/A,#N/A,FALSE,"MBR TOTAL"}</definedName>
    <definedName name="_wrn2" hidden="1">{"pep204a",#N/A,FALSE,"tpepsum4a";"pep205a",#N/A,FALSE,"tpepsum4a";"wpep204a",#N/A,FALSE,"tpepsum4a";"wpep205a",#N/A,FALSE,"tpepsum4a"}</definedName>
    <definedName name="_WRN4" hidden="1">{"salaried",#N/A,FALSE,"VLD View (2)"}</definedName>
    <definedName name="_wrn98" hidden="1">{0,#N/A,FALSE,0;0,#N/A,FALSE,0}</definedName>
    <definedName name="_WRT1" hidden="1">{#N/A,#N/A,TRUE,"RIDE";#N/A,#N/A,TRUE,"STEERING";#N/A,#N/A,TRUE,"HANDLING";#N/A,#N/A,TRUE,"BRAKING"}</definedName>
    <definedName name="_ww1">#REF!</definedName>
    <definedName name="_ww2">#REF!</definedName>
    <definedName name="_ww3">#REF!</definedName>
    <definedName name="_ww4">#REF!</definedName>
    <definedName name="_ww5">#REF!</definedName>
    <definedName name="_ww6">#REF!</definedName>
    <definedName name="_ww7">#REF!</definedName>
    <definedName name="_ww8">#REF!</definedName>
    <definedName name="_ww9">#REF!</definedName>
    <definedName name="_X3" hidden="1">#REF!</definedName>
    <definedName name="_xlfn_DISPIMG">none</definedName>
    <definedName name="_XS1" hidden="1">{#N/A,#N/A,FALSE,"Title - E";#N/A,#N/A,FALSE,"Insert";#N/A,#N/A,FALSE,"Rpt-98-E PG_1";#N/A,#N/A,FALSE,"Rpt-98-E PG_2f";#N/A,#N/A,FALSE,"Rpt-98-E PG_2";#N/A,#N/A,FALSE,"Insert";#N/A,#N/A,FALSE,"Rpt-98-E PG_3 "}</definedName>
    <definedName name="_xx1" hidden="1">{#N/A,#N/A,FALSE,"Title - E";#N/A,#N/A,FALSE,"Insert";#N/A,#N/A,FALSE,"Rpt-98-E PG_1";#N/A,#N/A,FALSE,"Rpt-98-E PG_2f";#N/A,#N/A,FALSE,"Rpt-98-E PG_2";#N/A,#N/A,FALSE,"Insert";#N/A,#N/A,FALSE,"Rpt-98-E PG_3 "}</definedName>
    <definedName name="_xx3" hidden="1">#REF!</definedName>
    <definedName name="_xx6666">#REF!</definedName>
    <definedName name="_z" hidden="1">{"pep204a",#N/A,FALSE,"tpepsum4a";"pep205a",#N/A,FALSE,"tpepsum4a";"wpep204a",#N/A,FALSE,"tpepsum4a";"wpep205a",#N/A,FALSE,"tpepsum4a"}</definedName>
    <definedName name="_z1">#REF!</definedName>
    <definedName name="_ZA1">#REF!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zz1">#REF!</definedName>
    <definedName name="_zz2">#REF!</definedName>
    <definedName name="_zz3">#REF!</definedName>
    <definedName name="_zz4">#REF!</definedName>
    <definedName name="_zz5">#REF!</definedName>
    <definedName name="_zz6">#REF!</definedName>
    <definedName name="_zz7">#REF!</definedName>
    <definedName name="_zz8">#REF!</definedName>
    <definedName name="_zz9">#REF!</definedName>
    <definedName name="_zz9999">#REF!</definedName>
    <definedName name="A">#REF!</definedName>
    <definedName name="A_DOE_Crosstab">#REF!</definedName>
    <definedName name="A2A" hidden="1">{#N/A,#N/A,FALSE,"Sheet1"}</definedName>
    <definedName name="a2c">#REF!</definedName>
    <definedName name="aa" hidden="1">#REF!</definedName>
    <definedName name="aa_010" hidden="1">#REF!</definedName>
    <definedName name="aa_1" hidden="1">{"Revenue",#N/A,FALSE,"Series";"Ecprofit",#N/A,FALSE,"Series"}</definedName>
    <definedName name="ＡＡＡ" hidden="1">{#VALUE!,#N/A,FALSE,0;#N/A,#N/A,FALSE,0;#N/A,#N/A,FALSE,0;#N/A,#N/A,FALSE,0}</definedName>
    <definedName name="aaa_010" hidden="1">{"COMPARISON",#N/A,FALSE,"Sheet1"}</definedName>
    <definedName name="AAA_DOCTOPS" hidden="1">"AAA_SET"</definedName>
    <definedName name="AAA_duser" hidden="1">"OFF"</definedName>
    <definedName name="aaa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8" hidden="1">{0,#N/A,FALSE,0;0,#N/A,FALSE,0;0,#N/A,FALSE,0;0,#N/A,FALSE,0}</definedName>
    <definedName name="aaaaa" hidden="1">{#N/A,#N/A,FALSE,"Assumptions";#N/A,#N/A,FALSE,"Volumes";#N/A,#N/A,FALSE,"Pricing";#N/A,#N/A,FALSE,"Variable Cost";#N/A,#N/A,FALSE,"Investment";#N/A,#N/A,FALSE,"Profitability";#N/A,#N/A,FALSE,"Business Comparison"}</definedName>
    <definedName name="aaaaa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aa" hidden="1">{"COMPARISON",#N/A,FALSE,"Sheet1"}</definedName>
    <definedName name="aaaaaaaaa" hidden="1">{#N/A,#N/A,FALSE,"Assumptions";#N/A,#N/A,FALSE,"Volumes";#N/A,#N/A,FALSE,"Pricing";#N/A,#N/A,FALSE,"Variable Cost";#N/A,#N/A,FALSE,"Investment";#N/A,#N/A,FALSE,"Profitability";#N/A,#N/A,FALSE,"Business Comparison"}</definedName>
    <definedName name="aaaaaaaaaa" hidden="1">{"Summary",#N/A,FALSE,"Sumary";"Att.1",#N/A,FALSE,"Attach.I";"Att.2",#N/A,FALSE,"Attach.2";"Att.3",#N/A,FALSE,"Attach.3";"Att.4",#N/A,FALSE,"Attach.4";"Walk",#N/A,FALSE,"Walk"}</definedName>
    <definedName name="aaaaaaaaaaa" hidden="1">{"Summary",#N/A,FALSE,"Sumary";"Att.1",#N/A,FALSE,"Attach.I";"Att.2",#N/A,FALSE,"Attach.2";"Att.3",#N/A,FALSE,"Attach.3";"Att.4",#N/A,FALSE,"Attach.4";"Walk",#N/A,FALSE,"Walk"}</definedName>
    <definedName name="aaaaaaaaaaaa" hidden="1">{#N/A,#N/A,FALSE,"Title - E";#N/A,#N/A,FALSE,"Insert";#N/A,#N/A,FALSE,"Rpt-98-E PG_1";#N/A,#N/A,FALSE,"Rpt-98-E PG_2f";#N/A,#N/A,FALSE,"Rpt-98-E PG_2";#N/A,#N/A,FALSE,"Insert";#N/A,#N/A,FALSE,"Rpt-98-E PG_3 "}</definedName>
    <definedName name="AAAAAAAAAAAAA" hidden="1">{#N/A,#N/A,FALSE,"Sheet1"}</definedName>
    <definedName name="aaaaaaaaaaaaaaaaaa" hidden="1">{0,#N/A,FALSE,0;0,#N/A,FALSE,0}</definedName>
    <definedName name="AAAAAAAAAAAAAAAAAAAAAAAAAAAAAAAAAAAA">#REF!</definedName>
    <definedName name="äääääl" hidden="1">{#N/A,#N/A,FALSE,"Cover";#N/A,#N/A,FALSE,"Profits";#N/A,#N/A,FALSE,"ABS";#N/A,#N/A,FALSE,"TFLE Detail";#N/A,#N/A,FALSE,"TFLE Walk";#N/A,#N/A,FALSE,"Variable Cost";#N/A,#N/A,FALSE,"V.C. Walk"}</definedName>
    <definedName name="aab" hidden="1">{#N/A,#N/A,FALSE,"TOP10";#N/A,#N/A,FALSE,"Cover";#N/A,#N/A,FALSE,"MOGRAPH"}</definedName>
    <definedName name="AAB_Addin5" hidden="1">"AAB_Description for addin 5,Description for addin 5,Description for addin 5,Description for addin 5,Description for addin 5,Description for addin 5"</definedName>
    <definedName name="AAClaim">#REF!</definedName>
    <definedName name="aafff" hidden="1">{"Fiesta Facer Page",#N/A,FALSE,"Q_C_S";"Fiesta Main Page",#N/A,FALSE,"V_L";"Fiesta 95BP Struct",#N/A,FALSE,"StructBP";"Fiesta Post 95BP Struct",#N/A,FALSE,"AdjStructBP"}</definedName>
    <definedName name="äaiop" hidden="1">{#N/A,#N/A,FALSE,"Profit Status";#N/A,#N/A,FALSE,"Invest";#N/A,#N/A,FALSE,"Revenue";#N/A,#N/A,FALSE,"Variable Cost";#N/A,#N/A,FALSE,"Options &amp; Series"}</definedName>
    <definedName name="äaipr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jureoi" hidden="1">{#N/A,#N/A,FALSE,"Assumptions";#N/A,#N/A,FALSE,"Volumes";#N/A,#N/A,FALSE,"Pricing";#N/A,#N/A,FALSE,"Variable Cost";#N/A,#N/A,FALSE,"Investment";#N/A,#N/A,FALSE,"Profitability";#N/A,#N/A,FALSE,"Business Comparison"}</definedName>
    <definedName name="äaöoyeu" hidden="1">{#N/A,#N/A,FALSE,"Cover";#N/A,#N/A,FALSE,"Profits";#N/A,#N/A,FALSE,"ABS";#N/A,#N/A,FALSE,"TFLE Detail";#N/A,#N/A,FALSE,"TFLE Walk";#N/A,#N/A,FALSE,"Variable Cost";#N/A,#N/A,FALSE,"V.C. Walk"}</definedName>
    <definedName name="aasssss" hidden="1">{"REVISED",#N/A,FALSE,"Sheet1"}</definedName>
    <definedName name="ab" hidden="1">{#N/A,#N/A,FALSE,"Assumptions";#N/A,#N/A,FALSE,"Volumes";#N/A,#N/A,FALSE,"Pricing";#N/A,#N/A,FALSE,"Variable Cost";#N/A,#N/A,FALSE,"Investment";#N/A,#N/A,FALSE,"Profitability";#N/A,#N/A,FALSE,"Business Comparison"}</definedName>
    <definedName name="abbb" hidden="1">{"Fiesta Facer Page",#N/A,FALSE,"Q_C_S";"Fiesta Main Page",#N/A,FALSE,"V_L";"Fiesta 95BP Struct",#N/A,FALSE,"StructBP";"Fiesta Post 95BP Struct",#N/A,FALSE,"AdjStructBP"}</definedName>
    <definedName name="abc" hidden="1">{#N/A,#N/A,FALSE,"Cover";#N/A,#N/A,FALSE,"Profits";#N/A,#N/A,FALSE,"ABS";#N/A,#N/A,FALSE,"TFLE Detail";#N/A,#N/A,FALSE,"TFLE Walk";#N/A,#N/A,FALSE,"Variable Cost";#N/A,#N/A,FALSE,"V.C. Walk"}</definedName>
    <definedName name="ABC_2" hidden="1">{#N/A,#N/A,FALSE,"Profit Status";#N/A,#N/A,FALSE,"Invest";#N/A,#N/A,FALSE,"Revenue";#N/A,#N/A,FALSE,"Variable Cost";#N/A,#N/A,FALSE,"Options &amp; Series"}</definedName>
    <definedName name="ABC_3" hidden="1">{#N/A,#N/A,FALSE,"Assumptions";#N/A,#N/A,FALSE,"Volumes";#N/A,#N/A,FALSE,"Pricing";#N/A,#N/A,FALSE,"Variable Cost";#N/A,#N/A,FALSE,"Investment";#N/A,#N/A,FALSE,"Profitability";#N/A,#N/A,FALSE,"Business Comparison"}</definedName>
    <definedName name="ABC_4" hidden="1">{#N/A,#N/A,FALSE,"Assumptions";#N/A,#N/A,FALSE,"Volumes";#N/A,#N/A,FALSE,"Pricing";#N/A,#N/A,FALSE,"Variable Cost";#N/A,#N/A,FALSE,"Investment";#N/A,#N/A,FALSE,"Profitability";#N/A,#N/A,FALSE,"Business Comparison"}</definedName>
    <definedName name="abcd" hidden="1">{"Fiesta Facer Page",#N/A,FALSE,"Q_C_S";"Fiesta Main Page",#N/A,FALSE,"V_L";"Fiesta 95BP Struct",#N/A,FALSE,"StructBP";"Fiesta Post 95BP Struct",#N/A,FALSE,"AdjStructBP"}</definedName>
    <definedName name="abcde" hidden="1">{"Revenue",#N/A,FALSE,"Series";"Ecprofit",#N/A,FALSE,"Series"}</definedName>
    <definedName name="abcdef" hidden="1">{#N/A,#N/A,FALSE,"Cover";#N/A,#N/A,FALSE,"Profits";#N/A,#N/A,FALSE,"ABS";#N/A,#N/A,FALSE,"TFLE Detail";#N/A,#N/A,FALSE,"TFLE Walk";#N/A,#N/A,FALSE,"Variable Cost";#N/A,#N/A,FALSE,"V.C. Walk"}</definedName>
    <definedName name="ABN1Y">#REF!</definedName>
    <definedName name="ABN2Y">SUM(#REF!)</definedName>
    <definedName name="ABN6M">#REF!</definedName>
    <definedName name="ABNDCM">#REF!</definedName>
    <definedName name="ABNDCT">#REF!</definedName>
    <definedName name="ABNMT">#REF!</definedName>
    <definedName name="ABNST">SUM(#REF!)</definedName>
    <definedName name="abril" hidden="1">{#N/A,#N/A,FALSE,"Assumptions";#N/A,#N/A,FALSE,"Volumes";#N/A,#N/A,FALSE,"Pricing";#N/A,#N/A,FALSE,"Variable Cost";#N/A,#N/A,FALSE,"Investment";#N/A,#N/A,FALSE,"Profitability";#N/A,#N/A,FALSE,"Business Comparison"}</definedName>
    <definedName name="ABS" hidden="1">{"REVISED",#N/A,FALSE,"Sheet1"}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_Depreciation">#REF!</definedName>
    <definedName name="Acc_Limit">#REF!</definedName>
    <definedName name="Acc_Names">#REF!</definedName>
    <definedName name="Acc_Numbers">#REF!</definedName>
    <definedName name="AccDB" hidden="1">"C:\My Documents\2000 budget model\reporting\master.mdb"</definedName>
    <definedName name="Access_Button" hidden="1">"master_Sheet1_List"</definedName>
    <definedName name="Access_Button01" hidden="1">"master_Sheet1_List"</definedName>
    <definedName name="Access_Button1">"TARGT_1B_EN114_List1"</definedName>
    <definedName name="AccessDatabase" hidden="1">"C:\My Documents\2000 budget model\reporting\master.mdb"</definedName>
    <definedName name="ACCRUAL_TO_RETURN">#REF!</definedName>
    <definedName name="Acct.code">#REF!</definedName>
    <definedName name="ACTIVE">#REF!</definedName>
    <definedName name="ACwvu.devshifts." hidden="1">#N/A</definedName>
    <definedName name="ACwvu.durashifts." hidden="1">#N/A</definedName>
    <definedName name="ACwvu.expense." hidden="1">#N/A</definedName>
    <definedName name="ACwvu.progexpense." hidden="1">#N/A</definedName>
    <definedName name="ACwvu.prototypes." hidden="1">#N/A</definedName>
    <definedName name="ACwvu.staffing." hidden="1">#N/A</definedName>
    <definedName name="ACwvu.totalshifts." hidden="1">#N/A</definedName>
    <definedName name="AD" hidden="1">{#N/A,#N/A,FALSE,"2001 CBG";#N/A,#N/A,FALSE,"2002 CBG";#N/A,#N/A,FALSE,"2003 CBG";#N/A,#N/A,FALSE,"2004 CBG";#N/A,#N/A,FALSE,"2005 CBG";#N/A,#N/A,FALSE,"2006 CBG ";#N/A,#N/A,FALSE,"2007 CBG";#N/A,#N/A,FALSE,"2008 CBG"}</definedName>
    <definedName name="ada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o">#N/A</definedName>
    <definedName name="ADD">#REF!</definedName>
    <definedName name="Add_Less">#REF!</definedName>
    <definedName name="added" hidden="1">{#N/A,#N/A,FALSE,"Profit Status";#N/A,#N/A,FALSE,"Invest";#N/A,#N/A,FALSE,"Revenue";#N/A,#N/A,FALSE,"Variable Cost";#N/A,#N/A,FALSE,"Options &amp; Series"}</definedName>
    <definedName name="added3" hidden="1">{#N/A,#N/A,FALSE,"Profit Status";#N/A,#N/A,FALSE,"Invest";#N/A,#N/A,FALSE,"Revenue";#N/A,#N/A,FALSE,"Variable Cost";#N/A,#N/A,FALSE,"Options &amp; Series"}</definedName>
    <definedName name="added3a" hidden="1">{#N/A,#N/A,FALSE,"Profit Status";#N/A,#N/A,FALSE,"Invest";#N/A,#N/A,FALSE,"Revenue";#N/A,#N/A,FALSE,"Variable Cost";#N/A,#N/A,FALSE,"Options &amp; Series"}</definedName>
    <definedName name="added4" hidden="1">{#N/A,#N/A,FALSE,"Profit Status";#N/A,#N/A,FALSE,"Invest";#N/A,#N/A,FALSE,"Revenue";#N/A,#N/A,FALSE,"Variable Cost";#N/A,#N/A,FALSE,"Options &amp; Series"}</definedName>
    <definedName name="addr">#REF!</definedName>
    <definedName name="Address">#REF!</definedName>
    <definedName name="a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asdf" hidden="1">{#N/A,#N/A,FALSE,"Assumptions";#N/A,#N/A,FALSE,"Volumes";#N/A,#N/A,FALSE,"Pricing";#N/A,#N/A,FALSE,"Variable Cost";#N/A,#N/A,FALSE,"Investment";#N/A,#N/A,FALSE,"Profitability";#N/A,#N/A,FALSE,"Business Comparison"}</definedName>
    <definedName name="adfda" hidden="1">{"Revenue",#N/A,FALSE,"Series";"Ecprofit",#N/A,FALSE,"Series"}</definedName>
    <definedName name="adfsfa" hidden="1">{#N/A,#N/A,TRUE,"dew_x200";#N/A,#N/A,TRUE,"cvgm_twncr_must";#N/A,#N/A,TRUE,"x100_x300_falcn";#N/A,#N/A,TRUE,"t_mark_scorp";#N/A,#N/A,TRUE,"VC3GRAF"}</definedName>
    <definedName name="adios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jnes">#REF!</definedName>
    <definedName name="adkhdslkj" hidden="1">{"Revenue",#N/A,FALSE,"Series";"Ecprofit",#N/A,FALSE,"Series"}</definedName>
    <definedName name="adkhdslkj_1" hidden="1">{"Revenue",#N/A,FALSE,"Series";"Ecprofit",#N/A,FALSE,"Series"}</definedName>
    <definedName name="admin">OFFSET(_Ref1,0,Wk,29,1)</definedName>
    <definedName name="adrf" hidden="1">{"Fiesta Facer Page",#N/A,FALSE,"Q_C_S";"Fiesta Main Page",#N/A,FALSE,"V_L";"Fiesta 95BP Struct",#N/A,FALSE,"StructBP";"Fiesta Post 95BP Struct",#N/A,FALSE,"AdjStructBP"}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ds" hidden="1">{"Revenue",#N/A,FALSE,"Series";"Ecprofit",#N/A,FALSE,"Series"}</definedName>
    <definedName name="ADSFDFA">IF(Loan_Amount*Interest_Rate*Loan_Years*Loan_Start&gt;0,1,0)</definedName>
    <definedName name="adxsac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f" hidden="1">#REF!</definedName>
    <definedName name="af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f_propdiv">#REF!</definedName>
    <definedName name="af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lökj" hidden="1">{"pep204a",#N/A,FALSE,"tpepsum4a";"pep205a",#N/A,FALSE,"tpepsum4a";"wpep204a",#N/A,FALSE,"tpepsum4a";"wpep205a",#N/A,FALSE,"tpepsum4a"}</definedName>
    <definedName name="AFVD" hidden="1">{#N/A,#N/A,FALSE,"TOP10";#N/A,#N/A,FALSE,"Cover";#N/A,#N/A,FALSE,"MOGRAPH"}</definedName>
    <definedName name="ag" hidden="1">#REF!</definedName>
    <definedName name="agdhj" hidden="1">{"A_Summary",#N/A,FALSE,"Arg_Summ";"B_Summary",#N/A,FALSE,"Brz_Summ"}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f" hidden="1">{#N/A,#N/A,FALSE,"Assumptions";#N/A,#N/A,FALSE,"Volumes";#N/A,#N/A,FALSE,"Pricing";#N/A,#N/A,FALSE,"Variable Cost";#N/A,#N/A,FALSE,"Investment";#N/A,#N/A,FALSE,"Profitability";#N/A,#N/A,FALSE,"Business Comparison"}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ING">#REF!</definedName>
    <definedName name="ah" hidden="1">#REF!</definedName>
    <definedName name="AI">#REF!</definedName>
    <definedName name="aj" hidden="1">#REF!</definedName>
    <definedName name="aje2to5">#REF!</definedName>
    <definedName name="AJHAR" hidden="1">{0,0,0,0;0,0,0,0;0,0,0,0;0,0,0,0}</definedName>
    <definedName name="ak" hidden="1">#REF!</definedName>
    <definedName name="al" hidden="1">#REF!</definedName>
    <definedName name="alam">#REF!</definedName>
    <definedName name="albcurq3">#N/A</definedName>
    <definedName name="Alice" hidden="1">{#N/A,#N/A,FALSE,"expense";#N/A,#N/A,FALSE,"heads"}</definedName>
    <definedName name="All_Commodities">#REF!</definedName>
    <definedName name="all_years" hidden="1">{#N/A,#N/A,FALSE,"Profit Status";#N/A,#N/A,FALSE,"Invest";#N/A,#N/A,FALSE,"Revenue";#N/A,#N/A,FALSE,"Variable Cost";#N/A,#N/A,FALSE,"Options &amp; Series"}</definedName>
    <definedName name="AllData">#REF!</definedName>
    <definedName name="allo" hidden="1">{#N/A,#N/A,FALSE,"UW152PPL"}</definedName>
    <definedName name="ALLOT1">#REF!</definedName>
    <definedName name="ALLOT2">#REF!</definedName>
    <definedName name="Alter" hidden="1">{#N/A,#N/A,FALSE,"TRANSNEW"}</definedName>
    <definedName name="amaral" hidden="1">#REF!</definedName>
    <definedName name="amig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T">#REF!</definedName>
    <definedName name="Amt_Thai">#REF!</definedName>
    <definedName name="Amt_USD">#REF!</definedName>
    <definedName name="a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a">#REF!</definedName>
    <definedName name="Ana_U_5">#REF!</definedName>
    <definedName name="Analysis">#REF!</definedName>
    <definedName name="ANALYSIS_OF_EXP_BY_DEPT">#REF!</definedName>
    <definedName name="ANCHOR_Asia_Oceania_LMR">#REF!</definedName>
    <definedName name="ANCHOR_PSLM_Headers">#REF!</definedName>
    <definedName name="andits" hidden="1">{"salaried",#N/A,FALSE,"VLD View (2)"}</definedName>
    <definedName name="andre" hidden="1">{#N/A,#N/A,FALSE,"Assumptions";#N/A,#N/A,FALSE,"Volumes";#N/A,#N/A,FALSE,"Pricing";#N/A,#N/A,FALSE,"Variable Cost";#N/A,#N/A,FALSE,"Investment";#N/A,#N/A,FALSE,"Profitability";#N/A,#N/A,FALSE,"Business Comparison"}</definedName>
    <definedName name="andy">#N/A</definedName>
    <definedName name="an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oying" hidden="1">{#N/A,#N/A,FALSE,"BackUp";#N/A,#N/A,FALSE,"FOps-Cal";#N/A,#N/A,FALSE,"COps-Cal";#N/A,#N/A,FALSE,"GPM-Cal";#N/A,#N/A,FALSE,"ITO-Cal";#N/A,#N/A,FALSE,"ITO (2)"}</definedName>
    <definedName name="annuite">#REF!</definedName>
    <definedName name="ANSA">#REF!</definedName>
    <definedName name="anscount" hidden="1">1</definedName>
    <definedName name="anything" hidden="1">{"'和文'!$Q$45:$AP$71"}</definedName>
    <definedName name="anything_SharedTech" hidden="1">{"'??'!$Q$45:$AP$71"}</definedName>
    <definedName name="anything_ST" hidden="1">{"'??'!$Q$45:$AP$71"}</definedName>
    <definedName name="AOP">#REF!</definedName>
    <definedName name="apoaapoapbt">#REF!</definedName>
    <definedName name="apoaapoastat">#REF!</definedName>
    <definedName name="apoanapbt">#REF!</definedName>
    <definedName name="apoanastat">#REF!</definedName>
    <definedName name="Appendix" hidden="1">{#N/A,#N/A,FALSE,"Cover Page";#N/A,#N/A,FALSE,"Facing Page";#N/A,#N/A,FALSE,"Main Page";#N/A,#N/A,FALSE,"Risk-Adjusted";#N/A,#N/A,FALSE,"Profit Improvement"}</definedName>
    <definedName name="Appendix_1" hidden="1">{#N/A,#N/A,FALSE,"Cover Page";#N/A,#N/A,FALSE,"Facing Page";#N/A,#N/A,FALSE,"Main Page";#N/A,#N/A,FALSE,"Risk-Adjusted";#N/A,#N/A,FALSE,"Profit Improvement"}</definedName>
    <definedName name="Appendix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2" hidden="1">{#N/A,#N/A,FALSE,"Cover Page";#N/A,#N/A,FALSE,"Facing Page";#N/A,#N/A,FALSE,"Main Page";#N/A,#N/A,FALSE,"Risk-Adjusted";#N/A,#N/A,FALSE,"Profit Improvement"}</definedName>
    <definedName name="Aq">#REF!</definedName>
    <definedName name="A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_Ageing">#REF!</definedName>
    <definedName name="ar_discexp">#REF!</definedName>
    <definedName name="ar_fxrates">#REF!</definedName>
    <definedName name="AR_import">#REF!</definedName>
    <definedName name="ar_timeline">#REF!</definedName>
    <definedName name="ara" hidden="1">{#N/A,#N/A,FALSE,"Assumptions";#N/A,#N/A,FALSE,"Volumes";#N/A,#N/A,FALSE,"Pricing";#N/A,#N/A,FALSE,"Variable Cost";#N/A,#N/A,FALSE,"Investment";#N/A,#N/A,FALSE,"Profitability";#N/A,#N/A,FALSE,"Business Comparison"}</definedName>
    <definedName name="ARA_Threshold">#REF!</definedName>
    <definedName name="ARC">#REF!</definedName>
    <definedName name="AREA">#REF!</definedName>
    <definedName name="äriuag" hidden="1">{"avrev",#N/A,FALSE,"AVREV";"rates",#N/A,FALSE,"AVREV"}</definedName>
    <definedName name="ArL_MonthEndReport_">#REF!</definedName>
    <definedName name="arm" hidden="1">{"Fiesta Facer Page",#N/A,FALSE,"Q_C_S";"Fiesta Main Page",#N/A,FALSE,"V_L";"Fiesta 95BP Struct",#N/A,FALSE,"StructBP";"Fiesta Post 95BP Struct",#N/A,FALSE,"AdjStructBP"}</definedName>
    <definedName name="ARP_Threshold">#REF!</definedName>
    <definedName name="ARRK">#N/A</definedName>
    <definedName name="ars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tg" hidden="1">{"avrev",#N/A,FALSE,"AVREV";"rates",#N/A,FALSE,"AVREV"}</definedName>
    <definedName name="as" hidden="1">{#N/A,#N/A,FALSE,"Cover";#N/A,#N/A,FALSE,"Profits";#N/A,#N/A,FALSE,"ABS";#N/A,#N/A,FALSE,"TFLE Detail";#N/A,#N/A,FALSE,"TFLE Walk";#N/A,#N/A,FALSE,"Variable Cost";#N/A,#N/A,FALSE,"V.C. Walk"}</definedName>
    <definedName name="AS_010" hidden="1">{#N/A,#N/A,FALSE,"Cover";#N/A,#N/A,FALSE,"Profits";#N/A,#N/A,FALSE,"ABS";#N/A,#N/A,FALSE,"TFLE Detail";#N/A,#N/A,FALSE,"TFLE Walk";#N/A,#N/A,FALSE,"Variable Cost";#N/A,#N/A,FALSE,"V.C. Walk"}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{"pep204a",#N/A,FALSE,"tpepsum4a";"pep205a",#N/A,FALSE,"tpepsum4a";"wpep204a",#N/A,FALSE,"tpepsum4a";"wpep205a",#N/A,FALSE,"tpepsum4a"}</definedName>
    <definedName name="äsaiop" hidden="1">{"Revenue",#N/A,FALSE,"Series";"Ecprofit",#N/A,FALSE,"Series"}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da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cQEF" hidden="1">{#N/A,#N/A,FALSE,"GRAFIK";#N/A,#N/A,FALSE,"TOP30MEM"}</definedName>
    <definedName name="ascvav" hidden="1">{"Revenue",#N/A,FALSE,"Series";"Ecprofit",#N/A,FALSE,"Series"}</definedName>
    <definedName name="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a" hidden="1">{#N/A,#N/A,FALSE,"Profit Status";#N/A,#N/A,FALSE,"Invest";#N/A,#N/A,FALSE,"Revenue";#N/A,#N/A,FALSE,"Variable Cost";#N/A,#N/A,FALSE,"Options &amp; Series"}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da1" hidden="1">{#N/A,#N/A,FALSE,"Cover";#N/A,#N/A,FALSE,"Profits";#N/A,#N/A,FALSE,"ABS";#N/A,#N/A,FALSE,"TFLE Detail";#N/A,#N/A,FALSE,"TFLE Walk";#N/A,#N/A,FALSE,"Variable Cost";#N/A,#N/A,FALSE,"V.C. Walk"}</definedName>
    <definedName name="asdadb" hidden="1">{#N/A,#N/A,FALSE,"Cover";#N/A,#N/A,FALSE,"Profits";#N/A,#N/A,FALSE,"ABS";#N/A,#N/A,FALSE,"TFLE Detail";#N/A,#N/A,FALSE,"TFLE Walk";#N/A,#N/A,FALSE,"Variable Cost";#N/A,#N/A,FALSE,"V.C. Walk"}</definedName>
    <definedName name="asdasdf" hidden="1">{"Fcst II",#N/A,FALSE,"(1)-PROFIT SUM.";"Risk_Adj._Fcst.",#N/A,FALSE,"(2)-Risk Adj. Fcst.";"Fcst._to_Budget",#N/A,FALSE,"(3)-Fcst. to Bdgt.";"Yr._O_Yr",#N/A,FALSE,"(4)-Yr.-O-Yr."}</definedName>
    <definedName name="asdasfdasfd" hidden="1">{#N/A,#N/A,FALSE,"Title - E";#N/A,#N/A,FALSE,"Insert";#N/A,#N/A,FALSE,"Rpt-98-E PG_1";#N/A,#N/A,FALSE,"Rpt-98-E PG_2f";#N/A,#N/A,FALSE,"Rpt-98-E PG_2";#N/A,#N/A,FALSE,"Insert";#N/A,#N/A,FALSE,"Rpt-98-E PG_3 "}</definedName>
    <definedName name="asdb" hidden="1">{#N/A,#N/A,FALSE,"Profit Status";#N/A,#N/A,FALSE,"Invest";#N/A,#N/A,FALSE,"Revenue";#N/A,#N/A,FALSE,"Variable Cost";#N/A,#N/A,FALSE,"Options &amp; Series"}</definedName>
    <definedName name="asdd" hidden="1">{0,#N/A,FALSE,0;0,#N/A,FALSE,0}</definedName>
    <definedName name="asdf" hidden="1">{#N/A,#N/A,FALSE,"Assumptions";#N/A,#N/A,FALSE,"Volumes";#N/A,#N/A,FALSE,"Pricing";#N/A,#N/A,FALSE,"Variable Cost";#N/A,#N/A,FALSE,"Investment";#N/A,#N/A,FALSE,"Profitability";#N/A,#N/A,FALSE,"Business Comparison"}</definedName>
    <definedName name="asdfa" hidden="1">{#N/A,#N/A,FALSE,"Profit Status";#N/A,#N/A,FALSE,"Invest";#N/A,#N/A,FALSE,"Revenue";#N/A,#N/A,FALSE,"Variable Cost";#N/A,#N/A,FALSE,"Options &amp; Series"}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adffs" hidden="1">{#N/A,#N/A,FALSE,"Title - E";#N/A,#N/A,FALSE,"Insert";#N/A,#N/A,FALSE,"Rpt-98-E PG_1";#N/A,#N/A,FALSE,"Rpt-98-E PG_2f";#N/A,#N/A,FALSE,"Rpt-98-E PG_2";#N/A,#N/A,FALSE,"Insert";#N/A,#N/A,FALSE,"Rpt-98-E PG_3 "}</definedName>
    <definedName name="asdfasd" hidden="1">{#N/A,#N/A,FALSE,"Profit Status";#N/A,#N/A,FALSE,"Invest";#N/A,#N/A,FALSE,"Revenue";#N/A,#N/A,FALSE,"Variable Cost";#N/A,#N/A,FALSE,"Options &amp; Series"}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fsdfd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sdf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gh" hidden="1">{#N/A,"VA",FALSE,"output";#N/A,"VB",FALSE,"output";#N/A,"VS",FALSE,"output";#N/A,"VC",FALSE,"output";#N/A,"VG",FALSE,"output";#N/A,"J1",FALSE,"output";#N/A,"J2",FALSE,"output";#N/A,"PT",FALSE,"output"}</definedName>
    <definedName name="asdfsafd" hidden="1">{"2001-02 Summary",#N/A,TRUE,"Summary";"2001-06 Summary",#N/A,TRUE,"Summary"}</definedName>
    <definedName name="asdfsss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v" hidden="1">{"Revenue",#N/A,FALSE,"Series";"Ecprofit",#N/A,FALSE,"Series"}</definedName>
    <definedName name="asdsafd" hidden="1">{#N/A,#N/A,FALSE,"Profit Status";#N/A,#N/A,FALSE,"Invest";#N/A,#N/A,FALSE,"Revenue";#N/A,#N/A,FALSE,"Variable Cost";#N/A,#N/A,FALSE,"Options &amp; Series"}</definedName>
    <definedName name="asf" hidden="1">#REF!</definedName>
    <definedName name="asf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s" hidden="1">{#N/A,#N/A,FALSE,"TOP10";#N/A,#N/A,FALSE,"Cover";#N/A,#N/A,FALSE,"MOGRAPH"}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s" hidden="1">{"REVISED",#N/A,FALSE,"Sheet1"}</definedName>
    <definedName name="assemblycontrolindicator">OFFSET(#REF!,0,0,COUNTA(#REF!),1)</definedName>
    <definedName name="Assets">#REF!</definedName>
    <definedName name="Assignment_Table">#REF!</definedName>
    <definedName name="asss" hidden="1">{"Fiesta Facer Page",#N/A,FALSE,"Q_C_S";"Fiesta Main Page",#N/A,FALSE,"V_L";"Fiesta 95BP Struct",#N/A,FALSE,"StructBP";"Fiesta Post 95BP Struct",#N/A,FALSE,"AdjStructBP"}</definedName>
    <definedName name="assyprt">"a1:ak58"</definedName>
    <definedName name="att" hidden="1">{"bpPage2",#N/A,FALSE,"BP DIV MARKETING EQUATION"}</definedName>
    <definedName name="att_1" hidden="1">{"bpPage2",#N/A,FALSE,"BP DIV MARKETING EQUATION"}</definedName>
    <definedName name="att4a">#REF!</definedName>
    <definedName name="Attac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endees" hidden="1">{#N/A,#N/A,FALSE,"Assumptions";#N/A,#N/A,FALSE,"Volumes";#N/A,#N/A,FALSE,"Pricing";#N/A,#N/A,FALSE,"Variable Cost";#N/A,#N/A,FALSE,"Investment";#N/A,#N/A,FALSE,"Profitability";#N/A,#N/A,FALSE,"Business Comparison"}</definedName>
    <definedName name="attm_abc" hidden="1">{"Presentation",#N/A,FALSE,"Feb96 - ALL"}</definedName>
    <definedName name="Audio" hidden="1">{#N/A,#N/A,FALSE,"Profit Status";#N/A,#N/A,FALSE,"Invest";#N/A,#N/A,FALSE,"Revenue";#N/A,#N/A,FALSE,"Variable Cost";#N/A,#N/A,FALSE,"Options &amp; Series"}</definedName>
    <definedName name="audit">#REF!</definedName>
    <definedName name="Auditor">#REF!</definedName>
    <definedName name="Austria">#REF!</definedName>
    <definedName name="AUXILIAR" hidden="1">{"A_Summary",#N/A,FALSE,"Arg_Summ";"B_Summary",#N/A,FALSE,"Brz_Summ"}</definedName>
    <definedName name="AV">#REF!</definedName>
    <definedName name="avanc">#N/A</definedName>
    <definedName name="avance">#N/A</definedName>
    <definedName name="AVANTI">#REF!</definedName>
    <definedName name="average">#REF!</definedName>
    <definedName name="avg" hidden="1">{"Avg_Arg_NoAc",#N/A,FALSE,"Wk_Arg_NoAc";"Avg_Arg_Act",#N/A,FALSE,"Wk_Arg_Act";"Avg_Brz_NoAct",#N/A,FALSE,"Wk_Brz_NoAc";"Avg_Brz_Act",#N/A,FALSE,"Wk_Brz_Act"}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W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x" hidden="1">{#N/A,#N/A,FALSE,"Title - E";#N/A,#N/A,FALSE,"Insert";#N/A,#N/A,FALSE,"Rpt-98-E PG_1";#N/A,#N/A,FALSE,"Rpt-98-E PG_2f";#N/A,#N/A,FALSE,"Rpt-98-E PG_2";#N/A,#N/A,FALSE,"Insert";#N/A,#N/A,FALSE,"Rpt-98-E PG_3 "}</definedName>
    <definedName name="Axles">OFFSET(#REF!,0,0,COUNTA(#REF!),1)</definedName>
    <definedName name="az" hidden="1">{#N/A,#N/A,FALSE,"GRAFIK";#N/A,#N/A,FALSE,"TOP30MEM"}</definedName>
    <definedName name="AZ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za" hidden="1">{#N/A,#N/A,FALSE,"Assumptions";#N/A,#N/A,FALSE,"Volumes";#N/A,#N/A,FALSE,"Pricing";#N/A,#N/A,FALSE,"Variable Cost";#N/A,#N/A,FALSE,"Investment";#N/A,#N/A,FALSE,"Profitability";#N/A,#N/A,FALSE,"Business Comparison"}</definedName>
    <definedName name="B" hidden="1">#REF!</definedName>
    <definedName name="B\">#REF!</definedName>
    <definedName name="B_1" hidden="1">{"Revenue",#N/A,FALSE,"Series";"Ecprofit",#N/A,FALSE,"Series"}</definedName>
    <definedName name="B_S">#REF!</definedName>
    <definedName name="b2x" hidden="1">{"Presentation",#N/A,FALSE,"Feb96 - ALL"}</definedName>
    <definedName name="b2xx" hidden="1">{"Presentation",#N/A,FALSE,"Feb96 - ALL"}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hidden="1">{"Fiesta Facer Page",#N/A,FALSE,"Q_C_S";"Fiesta Main Page",#N/A,FALSE,"V_L";"Fiesta 95BP Struct",#N/A,FALSE,"StructBP";"Fiesta Post 95BP Struct",#N/A,FALSE,"AdjStructBP"}</definedName>
    <definedName name="b5x" hidden="1">{"Presentation",#N/A,FALSE,"Feb96 - ALL"}</definedName>
    <definedName name="b5xx" hidden="1">{"Presentation",#N/A,FALSE,"Feb96 - ALL"}</definedName>
    <definedName name="b5y" hidden="1">{"Presentation",#N/A,FALSE,"Feb96 - ALL"}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" hidden="1">{#N/A,#N/A,FALSE,"Assumptions";#N/A,#N/A,FALSE,"Volumes";#N/A,#N/A,FALSE,"Pricing";#N/A,#N/A,FALSE,"Variable Cost";#N/A,#N/A,FALSE,"Investment";#N/A,#N/A,FALSE,"Profitability";#N/A,#N/A,FALSE,"Business Comparison"}</definedName>
    <definedName name="back6">#REF!</definedName>
    <definedName name="back7">#REF!</definedName>
    <definedName name="backup" hidden="1">{"Presentation",#N/A,FALSE,"Feb96 - ALL"}</definedName>
    <definedName name="BAClaim">#REF!</definedName>
    <definedName name="bad" hidden="1">{0,#N/A,FALSE,0;0,#N/A,FALSE,0;0,#N/A,FALSE,0;0,#N/A,FALSE,0}</definedName>
    <definedName name="BAL_SHEET">#REF!</definedName>
    <definedName name="BALLRM">#REF!</definedName>
    <definedName name="Bank">#REF!</definedName>
    <definedName name="BANK2">#REF!</definedName>
    <definedName name="barry" hidden="1">{#N/A,#N/A,FALSE,"Back-Up Cover";#N/A,#N/A,FALSE,"CM1";#N/A,#N/A,FALSE,"CM3";#N/A,#N/A,FALSE,"CM4"}</definedName>
    <definedName name="barry_1" hidden="1">{#N/A,#N/A,FALSE,"Back-Up Cover";#N/A,#N/A,FALSE,"CM1";#N/A,#N/A,FALSE,"CM3";#N/A,#N/A,FALSE,"CM4"}</definedName>
    <definedName name="barry2" hidden="1">{#N/A,#N/A,FALSE,"Back-Up Cover";#N/A,#N/A,FALSE,"CM1";#N/A,#N/A,FALSE,"CM3";#N/A,#N/A,FALSE,"CM4"}</definedName>
    <definedName name="barry2_1" hidden="1">{#N/A,#N/A,FALSE,"Back-Up Cover";#N/A,#N/A,FALSE,"CM1";#N/A,#N/A,FALSE,"CM3";#N/A,#N/A,FALSE,"CM4"}</definedName>
    <definedName name="bas">#REF!</definedName>
    <definedName name="BASE">#REF!</definedName>
    <definedName name="BaseYear">#REF!</definedName>
    <definedName name="Basis_end">#REF!</definedName>
    <definedName name="Basis_start">#REF!</definedName>
    <definedName name="bb" hidden="1">{#N/A,#N/A,FALSE,"Assumptions";#N/A,#N/A,FALSE,"Volumes";#N/A,#N/A,FALSE,"Pricing";#N/A,#N/A,FALSE,"Variable Cost";#N/A,#N/A,FALSE,"Investment";#N/A,#N/A,FALSE,"Profitability";#N/A,#N/A,FALSE,"Business Comparison"}</definedName>
    <definedName name="bbb" hidden="1">{"Revenue",#N/A,FALSE,"Series";"Ecprofit",#N/A,FALSE,"Series"}</definedName>
    <definedName name="bbbbb" hidden="1">{"Presentation",#N/A,FALSE,"Feb96 - ALL"}</definedName>
    <definedName name="bbbbbb" hidden="1">{"avrev",#N/A,FALSE,"AVREV";"rates",#N/A,FALSE,"AVREV"}</definedName>
    <definedName name="bbbbbbbbbbb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bbbb" hidden="1">{#N/A,#N/A,FALSE,"Title - E";#N/A,#N/A,FALSE,"Insert";#N/A,#N/A,FALSE,"Rpt-98-E PG_1";#N/A,#N/A,FALSE,"Rpt-98-E PG_2f";#N/A,#N/A,FALSE,"Rpt-98-E PG_2";#N/A,#N/A,FALSE,"Insert";#N/A,#N/A,FALSE,"Rpt-98-E PG_3 "}</definedName>
    <definedName name="bbI" hidden="1">{"Fiesta Facer Page",#N/A,FALSE,"Q_C_S";"Fiesta Main Page",#N/A,FALSE,"V_L";"Fiesta 95BP Struct",#N/A,FALSE,"StructBP";"Fiesta Post 95BP Struct",#N/A,FALSE,"AdjStructBP"}</definedName>
    <definedName name="BBL">#REF!</definedName>
    <definedName name="BBL1_3M">#REF!</definedName>
    <definedName name="BBL1M">SUM(#REF!)</definedName>
    <definedName name="BBL1Y">SUM(#REF!)</definedName>
    <definedName name="BBL2M">SUM(#REF!)</definedName>
    <definedName name="BBL3M">SUM(#REF!)</definedName>
    <definedName name="BBL3Y">#REF!</definedName>
    <definedName name="BBL6M">SUM(#REF!)</definedName>
    <definedName name="BBLST">SUM(#REF!)</definedName>
    <definedName name="BC">#REF!</definedName>
    <definedName name="BCClaim">#REF!</definedName>
    <definedName name="BCExport">#REF!</definedName>
    <definedName name="BCPI_">#REF!</definedName>
    <definedName name="bd" hidden="1">#REF!</definedName>
    <definedName name="Beg_Bal">#REF!</definedName>
    <definedName name="BEGIN_ADD">#REF!</definedName>
    <definedName name="Belgium">#REF!</definedName>
    <definedName name="Benchmark" hidden="1">{#N/A,#N/A,FALSE,"Assumptions";#N/A,#N/A,FALSE,"Volumes";#N/A,#N/A,FALSE,"Pricing";#N/A,#N/A,FALSE,"Variable Cost";#N/A,#N/A,FALSE,"Investment";#N/A,#N/A,FALSE,"Profitability";#N/A,#N/A,FALSE,"Business Comparison"}</definedName>
    <definedName name="bfd">#REF!</definedName>
    <definedName name="BFVVG" hidden="1">{#N/A,#N/A,FALSE,"TOP10";#N/A,#N/A,FALSE,"Cover";#N/A,#N/A,FALSE,"MOGRAPH"}</definedName>
    <definedName name="BG_Del" hidden="1">15</definedName>
    <definedName name="BG_Ins" hidden="1">4</definedName>
    <definedName name="BG_Mod" hidden="1">6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on">#REF!</definedName>
    <definedName name="bla" hidden="1">{"'Verr-enseig-ex'!$M$22:$M$23"}</definedName>
    <definedName name="BlackBelts">#REF!</definedName>
    <definedName name="BLAH" hidden="1">{#N/A,#N/A,FALSE,"Cover Page";#N/A,#N/A,FALSE,"Facing Page";#N/A,#N/A,FALSE,"Main Page";#N/A,#N/A,FALSE,"Risk-Adjusted";#N/A,#N/A,FALSE,"Profit Improvement"}</definedName>
    <definedName name="BLAH_1" hidden="1">{#N/A,#N/A,FALSE,"Cover Page";#N/A,#N/A,FALSE,"Facing Page";#N/A,#N/A,FALSE,"Main Page";#N/A,#N/A,FALSE,"Risk-Adjusted";#N/A,#N/A,FALSE,"Profit Improvement"}</definedName>
    <definedName name="blame" hidden="1">{#N/A,#N/A,FALSE,"expense";#N/A,#N/A,FALSE,"heads"}</definedName>
    <definedName name="blame_1" hidden="1">{#N/A,#N/A,FALSE,"expense";#N/A,#N/A,FALSE,"heads"}</definedName>
    <definedName name="blank" hidden="1">{"salaried",#N/A,FALSE,"VLD View (2)"}</definedName>
    <definedName name="blank2" hidden="1">{#N/A,#N/A,FALSE,"Title - E";#N/A,#N/A,FALSE,"Insert";#N/A,#N/A,FALSE,"Rpt-98-E PG_1";#N/A,#N/A,FALSE,"Rpt-98-E PG_2f";#N/A,#N/A,FALSE,"Rpt-98-E PG_2";#N/A,#N/A,FALSE,"Insert";#N/A,#N/A,FALSE,"Rpt-98-E PG_3 "}</definedName>
    <definedName name="blanko" hidden="1">{#N/A,#N/A,FALSE,"Back-Up Cover";#N/A,#N/A,FALSE,"CM1";#N/A,#N/A,FALSE,"CM3";#N/A,#N/A,FALSE,"CM4"}</definedName>
    <definedName name="blanko_1" hidden="1">{#N/A,#N/A,FALSE,"Back-Up Cover";#N/A,#N/A,FALSE,"CM1";#N/A,#N/A,FALSE,"CM3";#N/A,#N/A,FALSE,"CM4"}</definedName>
    <definedName name="blatt" hidden="1">{"Presentation",#N/A,FALSE,"Feb96 - ALL"}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ld_Date">41332.8058796296</definedName>
    <definedName name="bld_Number">55</definedName>
    <definedName name="BLDG">#REF!</definedName>
    <definedName name="BLDGIMP">#REF!</definedName>
    <definedName name="BLDGREV">#REF!</definedName>
    <definedName name="bn" hidden="1">{"avrev",#N/A,FALSE,"AVREV";"rates",#N/A,FALSE,"AVREV"}</definedName>
    <definedName name="bnbn" hidden="1">{#N/A,#N/A,FALSE,"Chart";#N/A,#N/A,FALSE,"Chart"}</definedName>
    <definedName name="bncnb" hidden="1">{"avrev",#N/A,FALSE,"AVREV";"rates",#N/A,FALSE,"AVREV"}</definedName>
    <definedName name="BNE_MESSAGES_HIDDEN" hidden="1">#REF!</definedName>
    <definedName name="bnm">#N/A</definedName>
    <definedName name="BOA2Y">SUM(#REF!)</definedName>
    <definedName name="BOA3Y">SUM(#REF!)</definedName>
    <definedName name="BOAMT">#REF!</definedName>
    <definedName name="BOAST">#REF!</definedName>
    <definedName name="bob" hidden="1">{#N/A,#N/A,FALSE,"expense";#N/A,#N/A,FALSE,"heads"}</definedName>
    <definedName name="BOH">#REF!</definedName>
    <definedName name="BOM">#REF!</definedName>
    <definedName name="BOTM1_3M">#REF!</definedName>
    <definedName name="BOTM1M">SUM(#REF!)</definedName>
    <definedName name="BOTM1Y">SUM(#REF!)</definedName>
    <definedName name="BOTM2Y">SUM(#REF!)</definedName>
    <definedName name="BOTMMT">#REF!</definedName>
    <definedName name="BOTMST">SUM(#REF!)</definedName>
    <definedName name="BPlanRev" hidden="1">{"MaskProfCalc",#N/A,FALSE,"Mask";"MaskTrade",#N/A,FALSE,"Mask"}</definedName>
    <definedName name="BPR" hidden="1">{"Fiesta Facer Page",#N/A,FALSE,"Q_C_S";"Fiesta Main Page",#N/A,FALSE,"V_L";"Fiesta 95BP Struct",#N/A,FALSE,"StructBP";"Fiesta Post 95BP Struct",#N/A,FALSE,"AdjStructBP"}</definedName>
    <definedName name="BQT">#REF!</definedName>
    <definedName name="BR">#REF!</definedName>
    <definedName name="BREAK">#REF!</definedName>
    <definedName name="britain" hidden="1">{"REVISED",#N/A,FALSE,"Sheet1"}</definedName>
    <definedName name="britain_">#REF!</definedName>
    <definedName name="Britain__ECU">#REF!</definedName>
    <definedName name="BritainY" hidden="1">{"REVISED",#N/A,FALSE,"Sheet1"}</definedName>
    <definedName name="BS">#REF!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CASH">#N/A</definedName>
    <definedName name="BSCASH_Q1">#N/A</definedName>
    <definedName name="BSCASH_Q2">#N/A</definedName>
    <definedName name="BSCASH_Q3">#N/A</definedName>
    <definedName name="BSCASH_Q4">#N/A</definedName>
    <definedName name="BSD">#REF!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">#REF!</definedName>
    <definedName name="budcurrent">#REF!</definedName>
    <definedName name="budcurrentbu">#REF!</definedName>
    <definedName name="budgetdescription">#REF!</definedName>
    <definedName name="budytd">#REF!</definedName>
    <definedName name="budytdbud">#REF!</definedName>
    <definedName name="BuiltIn_AutoFilter___1">#REF!</definedName>
    <definedName name="BuiltIn_Print_Area___0">#REF!</definedName>
    <definedName name="BuiltIn_Print_Titles___0">#N/A</definedName>
    <definedName name="bum" hidden="1">{"Fiesta Facer Page",#N/A,FALSE,"Q_C_S";"Fiesta Main Page",#N/A,FALSE,"V_L";"Fiesta 95BP Struct",#N/A,FALSE,"StructBP";"Fiesta Post 95BP Struct",#N/A,FALSE,"AdjStructBP"}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nrui1">#REF!</definedName>
    <definedName name="Bunrui2">#REF!</definedName>
    <definedName name="Bunrui3">#REF!</definedName>
    <definedName name="BUS">#REF!</definedName>
    <definedName name="BuyingIncoterm">#REF!</definedName>
    <definedName name="BuySell">#REF!</definedName>
    <definedName name="BV226_1" hidden="1">{#N/A,#N/A,FALSE,"Assumptions";#N/A,#N/A,FALSE,"Volumes";#N/A,#N/A,FALSE,"Pricing";#N/A,#N/A,FALSE,"Variable Cost";#N/A,#N/A,FALSE,"Investment";#N/A,#N/A,FALSE,"Profitability";#N/A,#N/A,FALSE,"Business Comparison"}</definedName>
    <definedName name="BV226_11" hidden="1">{"salaried",#N/A,FALSE,"VLD View (2)"}</definedName>
    <definedName name="BV226_12" hidden="1">{#N/A,#N/A,FALSE,"Cover";#N/A,#N/A,FALSE,"Profits";#N/A,#N/A,FALSE,"ABS";#N/A,#N/A,FALSE,"TFLE Detail";#N/A,#N/A,FALSE,"TFLE Walk";#N/A,#N/A,FALSE,"Variable Cost";#N/A,#N/A,FALSE,"V.C. Walk"}</definedName>
    <definedName name="BV226_13" hidden="1">{#N/A,#N/A,FALSE,"SumMonth"}</definedName>
    <definedName name="BV226_14" hidden="1">{#N/A,#N/A,FALSE,"Profit Status";#N/A,#N/A,FALSE,"Invest";#N/A,#N/A,FALSE,"Revenue";#N/A,#N/A,FALSE,"Variable Cost";#N/A,#N/A,FALSE,"Options &amp; Series"}</definedName>
    <definedName name="BV226_15" hidden="1">{#N/A,#N/A,FALSE,"Cover Page";#N/A,#N/A,FALSE,"Facing Page";#N/A,#N/A,FALSE,"Main Page";#N/A,#N/A,FALSE,"Risk-Adjusted";#N/A,#N/A,FALSE,"Profit Improvement"}</definedName>
    <definedName name="BV226_17" hidden="1">{#N/A,#N/A,FALSE,"SumMonth";#N/A,#N/A,FALSE,"SumMonth"}</definedName>
    <definedName name="BV226_18" hidden="1">{#N/A,#N/A,FALSE,"2001 CBG";#N/A,#N/A,FALSE,"2002 CBG";#N/A,#N/A,FALSE,"2003 CBG";#N/A,#N/A,FALSE,"2004 CBG";#N/A,#N/A,FALSE,"2005 CBG";#N/A,#N/A,FALSE,"2006 CBG ";#N/A,#N/A,FALSE,"2007 CBG";#N/A,#N/A,FALSE,"2008 CBG"}</definedName>
    <definedName name="BV226_19" hidden="1">{#N/A,#N/A,FALSE,"2001 CBG";#N/A,#N/A,FALSE,"2002 CBG";#N/A,#N/A,FALSE,"2003 CBG";#N/A,#N/A,FALSE,"2004 CBG";#N/A,#N/A,FALSE,"2005 CBG";#N/A,#N/A,FALSE,"2006 CBG ";#N/A,#N/A,FALSE,"2007 CBG";#N/A,#N/A,FALSE,"2008 CBG"}</definedName>
    <definedName name="BV226_2" hidden="1">{#N/A,#N/A,FALSE,"Cover Page";#N/A,#N/A,FALSE,"Facing Page";#N/A,#N/A,FALSE,"Main Page";#N/A,#N/A,FALSE,"Risk-Adjusted";#N/A,#N/A,FALSE,"Profit Improvement"}</definedName>
    <definedName name="BV226_21" hidden="1">{#N/A,#N/A,FALSE,"LVC Final";#N/A,#N/A,FALSE,"TVC Final";#N/A,#N/A,FALSE,"PTO Final";#N/A,#N/A,FALSE,"RVT Final";#N/A,#N/A,FALSE,"CD Final"}</definedName>
    <definedName name="BV226_24" hidden="1">{#N/A,#N/A,FALSE,"Profit Status";#N/A,#N/A,FALSE,"Invest";#N/A,#N/A,FALSE,"Revenue";#N/A,#N/A,FALSE,"Variable Cost";#N/A,#N/A,FALSE,"Options &amp; Series"}</definedName>
    <definedName name="BV226_25" hidden="1">{#N/A,#N/A,FALSE,"Assumptions";#N/A,#N/A,FALSE,"Volumes";#N/A,#N/A,FALSE,"Pricing";#N/A,#N/A,FALSE,"Variable Cost";#N/A,#N/A,FALSE,"Investment";#N/A,#N/A,FALSE,"Profitability";#N/A,#N/A,FALSE,"Business Comparison"}</definedName>
    <definedName name="BV226_26" hidden="1">{#N/A,#N/A,FALSE,"Assumptions";#N/A,#N/A,FALSE,"Volumes";#N/A,#N/A,FALSE,"Pricing";#N/A,#N/A,FALSE,"Variable Cost";#N/A,#N/A,FALSE,"Investment";#N/A,#N/A,FALSE,"Profitability";#N/A,#N/A,FALSE,"Business Comparison"}</definedName>
    <definedName name="BV226_27" hidden="1">{#N/A,#N/A,FALSE,"Assumptions";#N/A,#N/A,FALSE,"Volumes";#N/A,#N/A,FALSE,"Pricing";#N/A,#N/A,FALSE,"Variable Cost";#N/A,#N/A,FALSE,"Investment";#N/A,#N/A,FALSE,"Profitability";#N/A,#N/A,FALSE,"Business Comparison"}</definedName>
    <definedName name="BV226_28" hidden="1">{#N/A,#N/A,FALSE,"Profit Status";#N/A,#N/A,FALSE,"Invest";#N/A,#N/A,FALSE,"Revenue";#N/A,#N/A,FALSE,"Variable Cost";#N/A,#N/A,FALSE,"Options &amp; Series"}</definedName>
    <definedName name="BV226_29" hidden="1">{#N/A,#N/A,FALSE,"Assumptions";#N/A,#N/A,FALSE,"Volumes";#N/A,#N/A,FALSE,"Pricing";#N/A,#N/A,FALSE,"Variable Cost";#N/A,#N/A,FALSE,"Investment";#N/A,#N/A,FALSE,"Profitability";#N/A,#N/A,FALSE,"Business Comparison"}</definedName>
    <definedName name="BV226_30" hidden="1">{#N/A,#N/A,FALSE,"Assumptions";#N/A,#N/A,FALSE,"Volumes";#N/A,#N/A,FALSE,"Pricing";#N/A,#N/A,FALSE,"Variable Cost";#N/A,#N/A,FALSE,"Investment";#N/A,#N/A,FALSE,"Profitability";#N/A,#N/A,FALSE,"Business Comparison"}</definedName>
    <definedName name="BV226_31" hidden="1">{#N/A,#N/A,FALSE,"Assumptions";#N/A,#N/A,FALSE,"Volumes";#N/A,#N/A,FALSE,"Pricing";#N/A,#N/A,FALSE,"Variable Cost";#N/A,#N/A,FALSE,"Investment";#N/A,#N/A,FALSE,"Profitability";#N/A,#N/A,FALSE,"Business Comparison"}</definedName>
    <definedName name="BV226_32" hidden="1">{#N/A,#N/A,FALSE,"Profit Status";#N/A,#N/A,FALSE,"Invest";#N/A,#N/A,FALSE,"Revenue";#N/A,#N/A,FALSE,"Variable Cost";#N/A,#N/A,FALSE,"Options &amp; Series"}</definedName>
    <definedName name="BV226_33" hidden="1">{"Fiesta Facer Page",#N/A,FALSE,"Q_C_S";"Fiesta Main Page",#N/A,FALSE,"V_L";"Fiesta 95BP Struct",#N/A,FALSE,"StructBP";"Fiesta Post 95BP Struct",#N/A,FALSE,"AdjStructBP"}</definedName>
    <definedName name="BV226_34" hidden="1">{#N/A,#N/A,FALSE,"expense";#N/A,#N/A,FALSE,"heads"}</definedName>
    <definedName name="BV226_37" hidden="1">{"salaried",#N/A,FALSE,"VLD View (2)"}</definedName>
    <definedName name="BV226_38" hidden="1">{#N/A,#N/A,FALSE,"Cover";#N/A,#N/A,FALSE,"Profits";#N/A,#N/A,FALSE,"ABS";#N/A,#N/A,FALSE,"TFLE Detail";#N/A,#N/A,FALSE,"TFLE Walk";#N/A,#N/A,FALSE,"Variable Cost";#N/A,#N/A,FALSE,"V.C. Walk"}</definedName>
    <definedName name="BV226_39" hidden="1">{#N/A,#N/A,FALSE,"SumMonth"}</definedName>
    <definedName name="BV226_40" hidden="1">{#N/A,#N/A,FALSE,"Profit Status";#N/A,#N/A,FALSE,"Invest";#N/A,#N/A,FALSE,"Revenue";#N/A,#N/A,FALSE,"Variable Cost";#N/A,#N/A,FALSE,"Options &amp; Series"}</definedName>
    <definedName name="BV226_41" hidden="1">{#N/A,#N/A,FALSE,"Cover Page";#N/A,#N/A,FALSE,"Facing Page";#N/A,#N/A,FALSE,"Main Page";#N/A,#N/A,FALSE,"Risk-Adjusted";#N/A,#N/A,FALSE,"Profit Improvement"}</definedName>
    <definedName name="BV226_42" hidden="1">{#N/A,#N/A,FALSE,"SumMonth";#N/A,#N/A,FALSE,"SumMonth"}</definedName>
    <definedName name="BV226_43" hidden="1">{#N/A,#N/A,FALSE,"2001 CBG";#N/A,#N/A,FALSE,"2002 CBG";#N/A,#N/A,FALSE,"2003 CBG";#N/A,#N/A,FALSE,"2004 CBG";#N/A,#N/A,FALSE,"2005 CBG";#N/A,#N/A,FALSE,"2006 CBG ";#N/A,#N/A,FALSE,"2007 CBG";#N/A,#N/A,FALSE,"2008 CBG"}</definedName>
    <definedName name="BV226_44" hidden="1">{#N/A,#N/A,FALSE,"2001 CBG";#N/A,#N/A,FALSE,"2002 CBG";#N/A,#N/A,FALSE,"2003 CBG";#N/A,#N/A,FALSE,"2004 CBG";#N/A,#N/A,FALSE,"2005 CBG";#N/A,#N/A,FALSE,"2006 CBG ";#N/A,#N/A,FALSE,"2007 CBG";#N/A,#N/A,FALSE,"2008 CBG"}</definedName>
    <definedName name="BV226_45" hidden="1">{#N/A,#N/A,FALSE,"LVC Final";#N/A,#N/A,FALSE,"TVC Final";#N/A,#N/A,FALSE,"PTO Final";#N/A,#N/A,FALSE,"RVT Final";#N/A,#N/A,FALSE,"CD Final"}</definedName>
    <definedName name="BV226_4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7" hidden="1">{#N/A,#N/A,FALSE,"Cover Page";#N/A,#N/A,FALSE,"Facing Page";#N/A,#N/A,FALSE,"Main Page";#N/A,#N/A,FALSE,"Risk-Adjusted";#N/A,#N/A,FALSE,"Profit Improvement"}</definedName>
    <definedName name="BV226_6" hidden="1">{#N/A,#N/A,FALSE,"Profit Status";#N/A,#N/A,FALSE,"Invest";#N/A,#N/A,FALSE,"Revenue";#N/A,#N/A,FALSE,"Variable Cost";#N/A,#N/A,FALSE,"Options &amp; Series"}</definedName>
    <definedName name="BV226_7" hidden="1">{#N/A,#N/A,FALSE,"Cover Page";#N/A,#N/A,FALSE,"Facing Page";#N/A,#N/A,FALSE,"Main Page";#N/A,#N/A,FALSE,"Risk-Adjusted";#N/A,#N/A,FALSE,"Profit Improvement"}</definedName>
    <definedName name="BV226_8" hidden="1">{"Fiesta Facer Page",#N/A,FALSE,"Q_C_S";"Fiesta Main Page",#N/A,FALSE,"V_L";"Fiesta 95BP Struct",#N/A,FALSE,"StructBP";"Fiesta Post 95BP Struct",#N/A,FALSE,"AdjStructBP"}</definedName>
    <definedName name="BV226_9" hidden="1">{#N/A,#N/A,FALSE,"expense";#N/A,#N/A,FALSE,"heads"}</definedName>
    <definedName name="bvb" hidden="1">{"Presentation",#N/A,FALSE,"Feb96 - ALL"}</definedName>
    <definedName name="bvjnjg" hidden="1">{"Revenue",#N/A,FALSE,"Series";"Ecprofit",#N/A,FALSE,"Series"}</definedName>
    <definedName name="By_Adjustment_Query">#REF!</definedName>
    <definedName name="C_red_2" hidden="1">{#N/A,#N/A,FALSE,"Profit Status";#N/A,#N/A,FALSE,"Invest";#N/A,#N/A,FALSE,"Revenue";#N/A,#N/A,FALSE,"Variable Cost";#N/A,#N/A,FALSE,"Options &amp; Series"}</definedName>
    <definedName name="ca" hidden="1">{"Presentation",#N/A,FALSE,"Feb96 - ALL"}</definedName>
    <definedName name="caa" hidden="1">{"Presentation",#N/A,FALSE,"Feb96 - ALL"}</definedName>
    <definedName name="cacho" hidden="1">{"Summary",#N/A,FALSE,"Sumary";"Att.1",#N/A,FALSE,"Attach.I";"Att.2",#N/A,FALSE,"Attach.2";"Att.3",#N/A,FALSE,"Attach.3";"Att.4",#N/A,FALSE,"Attach.4";"Walk",#N/A,FALSE,"Walk"}</definedName>
    <definedName name="cadrequired">OFFSET(#REF!,0,0,COUNTA(#REF!),1)</definedName>
    <definedName name="cal">#REF!</definedName>
    <definedName name="CalcAgencyPrice">#REF!</definedName>
    <definedName name="Calend_Budget_2002" hidden="1">{#N/A,#N/A,FALSE,"Assumptions";#N/A,#N/A,FALSE,"Volumes";#N/A,#N/A,FALSE,"Pricing";#N/A,#N/A,FALSE,"Variable Cost";#N/A,#N/A,FALSE,"Investment";#N/A,#N/A,FALSE,"Profitability";#N/A,#N/A,FALSE,"Business Comparison"}</definedName>
    <definedName name="CALENDARIZATIONS">#REF!</definedName>
    <definedName name="cant" hidden="1">{"Fiesta Facer Page",#N/A,FALSE,"Q_C_S";"Fiesta Main Page",#N/A,FALSE,"V_L";"Fiesta 95BP Struct",#N/A,FALSE,"StructBP";"Fiesta Post 95BP Struct",#N/A,FALSE,"AdjStructBP"}</definedName>
    <definedName name="capsum">#REF!</definedName>
    <definedName name="car">0.323</definedName>
    <definedName name="CargoType">#REF!</definedName>
    <definedName name="cas" hidden="1">{"Presentation",#N/A,FALSE,"Feb96 - ALL"}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t" hidden="1">{"Revenue",#N/A,FALSE,"Series";"Ecprofit",#N/A,FALSE,"Series"}</definedName>
    <definedName name="cat_1" hidden="1">{"Revenue",#N/A,FALSE,"Series";"Ecprofit",#N/A,FALSE,"Series"}</definedName>
    <definedName name="CATotals">#REF!</definedName>
    <definedName name="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WorkbookPriority" hidden="1">-1935235038</definedName>
    <definedName name="cc" hidden="1">{#N/A,#N/A,FALSE,"Cover";#N/A,#N/A,FALSE,"Profits";#N/A,#N/A,FALSE,"ABS";#N/A,#N/A,FALSE,"TFLE Detail";#N/A,#N/A,FALSE,"TFLE Walk";#N/A,#N/A,FALSE,"Variable Cost";#N/A,#N/A,FALSE,"V.C. Walk"}</definedName>
    <definedName name="ccc" hidden="1">#REF!</definedName>
    <definedName name="cccc">#REF!</definedName>
    <definedName name="ccccc" hidden="1">{#N/A,#N/A,FALSE,"Profit Status";#N/A,#N/A,FALSE,"Invest";#N/A,#N/A,FALSE,"Revenue";#N/A,#N/A,FALSE,"Variable Cost";#N/A,#N/A,FALSE,"Options &amp; Series"}</definedName>
    <definedName name="cccccc" hidden="1">{#N/A,#N/A,FALSE,"Assumptions";#N/A,#N/A,FALSE,"Volumes";#N/A,#N/A,FALSE,"Pricing";#N/A,#N/A,FALSE,"Variable Cost";#N/A,#N/A,FALSE,"Investment";#N/A,#N/A,FALSE,"Profitability";#N/A,#N/A,FALSE,"Business Comparison"}</definedName>
    <definedName name="cccccccc">#REF!</definedName>
    <definedName name="cccccccccc">#REF!</definedName>
    <definedName name="ccccccccccccccccc">#REF!</definedName>
    <definedName name="cccccccccccccccccc">#REF!</definedName>
    <definedName name="ccccccccccccccccccc" hidden="1">{#N/A,#N/A,FALSE,"Title-W";#N/A,#N/A,FALSE,"Insert";#N/A,#N/A,FALSE,"Rpt-98-W PG_1";#N/A,#N/A,FALSE,"Rpt-98-W PG_2f";#N/A,#N/A,FALSE,"Rpt-98-W  PG_2";#N/A,#N/A,FALSE,"Insert";#N/A,#N/A,FALSE,"Rpt-98-W PG_3"}</definedName>
    <definedName name="cccccccccccccccccccccc">#REF!</definedName>
    <definedName name="cccccusuuus">#REF!</definedName>
    <definedName name="cccccuuuu">#REF!</definedName>
    <definedName name="ccddd" hidden="1">{0,#N/A,FALSE,0;0,#N/A,FALSE,0;0,#N/A,FALSE,0;0,#N/A,FALSE,0}</definedName>
    <definedName name="ccnaapoapbt">#REF!</definedName>
    <definedName name="ccnaapoastat">#REF!</definedName>
    <definedName name="ccnaeurpbt">#REF!</definedName>
    <definedName name="ccnaeurstat">#REF!</definedName>
    <definedName name="ccnanapbt">#REF!</definedName>
    <definedName name="ccnanastat">#REF!</definedName>
    <definedName name="ccnasapbt">#REF!</definedName>
    <definedName name="ccnasastat">#REF!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hidden="1">{#N/A,#N/A,FALSE,"UW152PPL"}</definedName>
    <definedName name="cd132costre" hidden="1">{"Presentation",#N/A,FALSE,"Feb96 - ALL"}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x" hidden="1">{"Presentation",#N/A,FALSE,"Feb96 - ALL"}</definedName>
    <definedName name="CD391_Market">#REF!</definedName>
    <definedName name="CDascW" hidden="1">#REF!</definedName>
    <definedName name="CDB">#REF!</definedName>
    <definedName name="cdd" hidden="1">{"Presentation",#N/A,FALSE,"Feb96 - ALL"}</definedName>
    <definedName name="cddddddddddd">#REF!</definedName>
    <definedName name="cdf" hidden="1">{"Presentation",#N/A,FALSE,"Feb96 - ALL"}</definedName>
    <definedName name="cdsioa">#REF!</definedName>
    <definedName name="CDW" hidden="1">{"avrev",#N/A,FALSE,"AVREV";"rates",#N/A,FALSE,"AVREV"}</definedName>
    <definedName name="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F">#REF!</definedName>
    <definedName name="cfy" hidden="1">{"MaskProfCalc",#N/A,FALSE,"Mask";"MaskTrade",#N/A,FALSE,"Mask"}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H">#REF!</definedName>
    <definedName name="chain4" hidden="1">{"Fiesta Facer Page",#N/A,FALSE,"Q_C_S";"Fiesta Main Page",#N/A,FALSE,"V_L";"Fiesta 95BP Struct",#N/A,FALSE,"StructBP";"Fiesta Post 95BP Struct",#N/A,FALSE,"AdjStructBP"}</definedName>
    <definedName name="chain5" hidden="1">{"Presentation",#N/A,FALSE,"Feb96 - ALL"}</definedName>
    <definedName name="chain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mpions">#REF!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nge">#REF!</definedName>
    <definedName name="CHANGE_NOTES">#REF!</definedName>
    <definedName name="ChangeLo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rgeabl">#REF!</definedName>
    <definedName name="Chargeable">#REF!</definedName>
    <definedName name="Chargeable2">#REF!</definedName>
    <definedName name="CHARGEBACK" hidden="1">{#N/A,#N/A,FALSE,"TEST HOURS MONTHLY REPORT"}</definedName>
    <definedName name="Chart">"Chart"</definedName>
    <definedName name="CHASE1Y">#REF!</definedName>
    <definedName name="CHECK">#REF!</definedName>
    <definedName name="CHECKLISTE">#REF!</definedName>
    <definedName name="chiefpage">#REF!</definedName>
    <definedName name="Choice">#REF!</definedName>
    <definedName name="CI">#REF!</definedName>
    <definedName name="ci_ce_gowi_ma">#REF!</definedName>
    <definedName name="ci_cf_delta_fin">#REF!</definedName>
    <definedName name="ci_cf_divp">#REF!</definedName>
    <definedName name="ci_cf_oeqt">#REF!</definedName>
    <definedName name="ci_cf_oeqt_na">#REF!</definedName>
    <definedName name="ci_de_eqin_dai_na">#REF!</definedName>
    <definedName name="ci_de_eqin_dai_nna">#REF!</definedName>
    <definedName name="ci_kfe_cfbit">#REF!</definedName>
    <definedName name="ci_kfe_ebit">#REF!</definedName>
    <definedName name="ci_kfe_fcf">#REF!</definedName>
    <definedName name="ci_kfe_gcf">#REF!</definedName>
    <definedName name="ci_kfe_nepr">#REF!</definedName>
    <definedName name="ci_kfe_ninv">#REF!</definedName>
    <definedName name="ci_kfe_nopr">#REF!</definedName>
    <definedName name="ci_kfe_ntad">#REF!</definedName>
    <definedName name="ci_kfe_rev">#REF!</definedName>
    <definedName name="ci_kfe_snag">#REF!</definedName>
    <definedName name="ci_kfl_ship">#REF!</definedName>
    <definedName name="ci_oi_cfbiat">#REF!</definedName>
    <definedName name="ci_oi_cfbit">#REF!</definedName>
    <definedName name="ci_oi_ebit">#REF!</definedName>
    <definedName name="ci_oi_ninv_ma">#REF!</definedName>
    <definedName name="ci_oi_nopr">#REF!</definedName>
    <definedName name="ci_oi_ntas">#REF!</definedName>
    <definedName name="ci_oi_rev">#REF!</definedName>
    <definedName name="ci_oi_vadj">#REF!</definedName>
    <definedName name="ci_pke_oi_capex">#REF!</definedName>
    <definedName name="ci_pke_oi_fr">#REF!</definedName>
    <definedName name="ci_pke_oi_rd">#REF!</definedName>
    <definedName name="ci_pke_pba_capex">#REF!</definedName>
    <definedName name="ci_pke_pba_fr">#REF!</definedName>
    <definedName name="ci_pke_pba_rd">#REF!</definedName>
    <definedName name="ci_pke_shipments">#REF!</definedName>
    <definedName name="ci_pke_stal_anad">#REF!</definedName>
    <definedName name="ci_pke_stal_ebit">#REF!</definedName>
    <definedName name="ci_pke_stal_nap">#REF!</definedName>
    <definedName name="ci_pke_stal_nop">#REF!</definedName>
    <definedName name="ci_pke_stal_nrev">#REF!</definedName>
    <definedName name="ci_pke_stal_ros">#REF!</definedName>
    <definedName name="ci_prs_vag_pp">#REF!</definedName>
    <definedName name="ci_pva_stal_cfbiat">#REF!</definedName>
    <definedName name="ci_shipmentunit">#REF!</definedName>
    <definedName name="ci_val_purch_price">#REF!</definedName>
    <definedName name="CIAO" hidden="1">{"'OBT_6M_30_6'!$S$1:$AE$53"}</definedName>
    <definedName name="CIQWBGuid" hidden="1">"3 Derivative Book March 2012_Beverage.xlsx"</definedName>
    <definedName name="CITI1Y">SUM(#REF!)</definedName>
    <definedName name="CITI2Y">SUM(#REF!)</definedName>
    <definedName name="CITI3Y">SUM(#REF!)</definedName>
    <definedName name="CITI6M">SUM(#REF!)</definedName>
    <definedName name="citibankDCT">#REF!</definedName>
    <definedName name="CITIMT">#REF!</definedName>
    <definedName name="CITIST">SUM(#REF!)</definedName>
    <definedName name="City">#REF!</definedName>
    <definedName name="ck">#REF!</definedName>
    <definedName name="class">#REF!</definedName>
    <definedName name="Claudio" hidden="1">{"Fiesta Facer Page",#N/A,FALSE,"Q_C_S";"Fiesta Main Page",#N/A,FALSE,"V_L";"Fiesta 95BP Struct",#N/A,FALSE,"StructBP";"Fiesta Post 95BP Struct",#N/A,FALSE,"AdjStructBP"}</definedName>
    <definedName name="clean_2001">#REF!</definedName>
    <definedName name="Cleiton" hidden="1">{#N/A,#N/A,FALSE,"Profit Status";#N/A,#N/A,FALSE,"Invest";#N/A,#N/A,FALSE,"Revenue";#N/A,#N/A,FALSE,"Variable Cost";#N/A,#N/A,FALSE,"Options &amp; Series"}</definedName>
    <definedName name="CloseMonth">#REF!</definedName>
    <definedName name="CMAX_Market">#REF!</definedName>
    <definedName name="cmdCancel">"Button 3"</definedName>
    <definedName name="CmdCancel_Click">#N/A</definedName>
    <definedName name="cmdOK">"Button 2"</definedName>
    <definedName name="cmdOK_Click">#N/A</definedName>
    <definedName name="çmö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CO">#REF!</definedName>
    <definedName name="Co_name">#REF!</definedName>
    <definedName name="Code" hidden="1">#REF!</definedName>
    <definedName name="Code2" hidden="1">#REF!</definedName>
    <definedName name="codeSheet.Server_Select_Change">#N/A</definedName>
    <definedName name="COGR">#REF!</definedName>
    <definedName name="Col_Numbers">#REF!</definedName>
    <definedName name="Col_Type">#REF!</definedName>
    <definedName name="coll" hidden="1">{"rates",#N/A,FALSE,"tavgcs#2";"rev",#N/A,FALSE,"tavgcs#2"}</definedName>
    <definedName name="Color">#REF!</definedName>
    <definedName name="colour">#REF!</definedName>
    <definedName name="Column">#REF!</definedName>
    <definedName name="ColumnTitle1">" "</definedName>
    <definedName name="combine" hidden="1">{"Revenue",#N/A,FALSE,"Series";"Ecprofit",#N/A,FALSE,"Series"}</definedName>
    <definedName name="combine1" hidden="1">{"Revenue",#N/A,FALSE,"Series";"Ecprofit",#N/A,FALSE,"Series"}</definedName>
    <definedName name="COMMENTS">#REF!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ission">#REF!</definedName>
    <definedName name="COMMITMENTS">#N/A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_1" hidden="1">{#N/A,#N/A,FALSE,"Assumptions";#N/A,#N/A,FALSE,"Volumes";#N/A,#N/A,FALSE,"Pricing";#N/A,#N/A,FALSE,"Variable Cost";#N/A,#N/A,FALSE,"Investment";#N/A,#N/A,FALSE,"Profitability";#N/A,#N/A,FALSE,"Business Comparison"}</definedName>
    <definedName name="common_2" hidden="1">{#N/A,#N/A,FALSE,"Assumptions";#N/A,#N/A,FALSE,"Volumes";#N/A,#N/A,FALSE,"Pricing";#N/A,#N/A,FALSE,"Variable Cost";#N/A,#N/A,FALSE,"Investment";#N/A,#N/A,FALSE,"Profitability";#N/A,#N/A,FALSE,"Business Comparison"}</definedName>
    <definedName name="common1" hidden="1">{#N/A,#N/A,FALSE,"Assumptions";#N/A,#N/A,FALSE,"Volumes";#N/A,#N/A,FALSE,"Pricing";#N/A,#N/A,FALSE,"Variable Cost";#N/A,#N/A,FALSE,"Investment";#N/A,#N/A,FALSE,"Profitability";#N/A,#N/A,FALSE,"Business Comparison"}</definedName>
    <definedName name="commona" hidden="1">{#N/A,#N/A,FALSE,"Assumptions";#N/A,#N/A,FALSE,"Volumes";#N/A,#N/A,FALSE,"Pricing";#N/A,#N/A,FALSE,"Variable Cost";#N/A,#N/A,FALSE,"Investment";#N/A,#N/A,FALSE,"Profitability";#N/A,#N/A,FALSE,"Business Comparison"}</definedName>
    <definedName name="commonalityindicator">OFFSET(#REF!,0,0,COUNTA(#REF!),1)</definedName>
    <definedName name="COMP">#REF!</definedName>
    <definedName name="comp2">#REF!</definedName>
    <definedName name="Company">#REF!</definedName>
    <definedName name="CompareRatio">IF(#REF!&gt;=0.8,"X",IF(#REF!&gt;0,"O","X"))</definedName>
    <definedName name="CONCAT">#NAME?</definedName>
    <definedName name="CONCIERGE">#REF!</definedName>
    <definedName name="Conciliaciones" hidden="1">{#N/A,#N/A,FALSE,"2001 CBG";#N/A,#N/A,FALSE,"2002 CBG";#N/A,#N/A,FALSE,"2003 CBG";#N/A,#N/A,FALSE,"2004 CBG";#N/A,#N/A,FALSE,"2005 CBG";#N/A,#N/A,FALSE,"2006 CBG ";#N/A,#N/A,FALSE,"2007 CBG";#N/A,#N/A,FALSE,"2008 CBG"}</definedName>
    <definedName name="CONSOL_JNL">#N/A</definedName>
    <definedName name="Consolidado" hidden="1">{"Fiesta Facer Page",#N/A,FALSE,"Q_C_S";"Fiesta Main Page",#N/A,FALSE,"V_L";"Fiesta 95BP Struct",#N/A,FALSE,"StructBP";"Fiesta Post 95BP Struct",#N/A,FALSE,"AdjStructBP"}</definedName>
    <definedName name="consuming" hidden="1">{#N/A,#N/A,FALSE,"Cover Page";#N/A,#N/A,FALSE,"Facing Page";#N/A,#N/A,FALSE,"Main Page";#N/A,#N/A,FALSE,"Risk-Adjusted";#N/A,#N/A,FALSE,"Profit Improvement"}</definedName>
    <definedName name="CONTINGENCY">#N/A</definedName>
    <definedName name="continuedforserviceindicator">OFFSET(#REF!,0,0,COUNTA(#REF!),1)</definedName>
    <definedName name="CONTROL">#N/A</definedName>
    <definedName name="controllers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V">#REF!</definedName>
    <definedName name="CONVENTN">#REF!</definedName>
    <definedName name="conversion" hidden="1">{"'Highlights'!$A$1:$M$123"}</definedName>
    <definedName name="Conversion_Codes">#REF!</definedName>
    <definedName name="copie" hidden="1">{#N/A,#N/A,FALSE,"Assumptions";#N/A,#N/A,FALSE,"Volumes";#N/A,#N/A,FALSE,"Pricing";#N/A,#N/A,FALSE,"Variable Cost";#N/A,#N/A,FALSE,"Investment";#N/A,#N/A,FALSE,"Profitability";#N/A,#N/A,FALSE,"Business Comparison"}</definedName>
    <definedName name="Copuy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rner">#REF!</definedName>
    <definedName name="CORP001">#REF!</definedName>
    <definedName name="CORP019">#REF!</definedName>
    <definedName name="CORP027">#REF!</definedName>
    <definedName name="CORP030">#REF!</definedName>
    <definedName name="CORP033">#REF!</definedName>
    <definedName name="CORP036">#REF!</definedName>
    <definedName name="CORP052">#REF!</definedName>
    <definedName name="CORP1">#REF!</definedName>
    <definedName name="CORP18">#REF!</definedName>
    <definedName name="CORP181">#REF!</definedName>
    <definedName name="CORP26">#REF!</definedName>
    <definedName name="CORP27">#REF!</definedName>
    <definedName name="CORP32">#REF!</definedName>
    <definedName name="CORP35">#REF!</definedName>
    <definedName name="CORP49">#REF!</definedName>
    <definedName name="CORRIDOR">#REF!</definedName>
    <definedName name="COST">#REF!</definedName>
    <definedName name="cost_per_unit">#REF!</definedName>
    <definedName name="Cost1">OFFSET(#REF!,#REF!,5,13,1)</definedName>
    <definedName name="costat665" hidden="1">{#N/A,#N/A,FALSE,"Assumptions";#N/A,#N/A,FALSE,"Volumes";#N/A,#N/A,FALSE,"Pricing";#N/A,#N/A,FALSE,"Variable Cost";#N/A,#N/A,FALSE,"Investment";#N/A,#N/A,FALSE,"Profitability";#N/A,#N/A,FALSE,"Business Comparison"}</definedName>
    <definedName name="Costwalk" hidden="1">{"REVISED",#N/A,FALSE,"Sheet1"}</definedName>
    <definedName name="Countermeasures" hidden="1">#REF!</definedName>
    <definedName name="COUNTIFS">#NAME?</definedName>
    <definedName name="Country">#REF!</definedName>
    <definedName name="Country_Entity">#REF!</definedName>
    <definedName name="cov">#REF!</definedName>
    <definedName name="cover" hidden="1">{"Detail",#N/A,TRUE,"Personnel";"Detail",#N/A,TRUE,"Non-Personnel";"Detail",#N/A,TRUE,"Total"}</definedName>
    <definedName name="Coy_cel">#REF!</definedName>
    <definedName name="Coy_cell">#REF!</definedName>
    <definedName name="Coy_cell2">#REF!</definedName>
    <definedName name="Coy_name">#REF!</definedName>
    <definedName name="Cp">#REF!</definedName>
    <definedName name="CP_0">#REF!</definedName>
    <definedName name="CP_1">#REF!</definedName>
    <definedName name="CP_100">#REF!</definedName>
    <definedName name="CP_101">#REF!</definedName>
    <definedName name="CP_102">#REF!</definedName>
    <definedName name="CP_2">#REF!</definedName>
    <definedName name="CP_200">#REF!</definedName>
    <definedName name="CP_201">#REF!</definedName>
    <definedName name="CP_3">#REF!</definedName>
    <definedName name="CP_300">#REF!</definedName>
    <definedName name="CP_301">#REF!</definedName>
    <definedName name="CP_4">#REF!</definedName>
    <definedName name="CP_5">#REF!</definedName>
    <definedName name="CP_6">#REF!</definedName>
    <definedName name="CP_I10">#REF!</definedName>
    <definedName name="CP_I103">#REF!</definedName>
    <definedName name="CP_I104">#REF!</definedName>
    <definedName name="CP_I105">#REF!</definedName>
    <definedName name="CP_I11">#REF!</definedName>
    <definedName name="CP_I12">#REF!</definedName>
    <definedName name="CP_I13">#REF!</definedName>
    <definedName name="CP_I202">#REF!</definedName>
    <definedName name="CP_I203">#REF!</definedName>
    <definedName name="CP_I302">#REF!</definedName>
    <definedName name="CP_I303">#REF!</definedName>
    <definedName name="CP_I7">#REF!</definedName>
    <definedName name="CP_I8">#REF!</definedName>
    <definedName name="CP_I9">#REF!</definedName>
    <definedName name="CP_R10">#REF!</definedName>
    <definedName name="CP_R103">#REF!</definedName>
    <definedName name="CP_R104">#REF!</definedName>
    <definedName name="CP_R105">#REF!</definedName>
    <definedName name="CP_R11">#REF!</definedName>
    <definedName name="CP_R12">#REF!</definedName>
    <definedName name="CP_R13">#REF!</definedName>
    <definedName name="CP_R202">#REF!</definedName>
    <definedName name="CP_R203">#REF!</definedName>
    <definedName name="CP_R302">#REF!</definedName>
    <definedName name="CP_R303">#REF!</definedName>
    <definedName name="CP_R7">#REF!</definedName>
    <definedName name="CP_R8">#REF!</definedName>
    <definedName name="CP_R9">#REF!</definedName>
    <definedName name="CPI">#REF!</definedName>
    <definedName name="Cpk">#REF!</definedName>
    <definedName name="CpL">#REF!</definedName>
    <definedName name="cplow">#REF!</definedName>
    <definedName name="CpU">#REF!</definedName>
    <definedName name="CR1_3M">SUM(#REF!)</definedName>
    <definedName name="CR1M">SUM(#REF!)</definedName>
    <definedName name="CR1Y">SUM(#REF!)</definedName>
    <definedName name="CR2Y">SUM(#REF!)</definedName>
    <definedName name="CR6M">SUM(#REF!)</definedName>
    <definedName name="crate">#REF!</definedName>
    <definedName name="crazy" hidden="1">{#N/A,#N/A,FALSE,"Title - E";#N/A,#N/A,FALSE,"Insert";#N/A,#N/A,FALSE,"Rpt-98-E PG_1";#N/A,#N/A,FALSE,"Rpt-98-E PG_2f";#N/A,#N/A,FALSE,"Rpt-98-E PG_2";#N/A,#N/A,FALSE,"Insert";#N/A,#N/A,FALSE,"Rpt-98-E PG_3 "}</definedName>
    <definedName name="CreationDate">#REF!</definedName>
    <definedName name="CREDITOR">#REF!</definedName>
    <definedName name="CreditTerm">#REF!</definedName>
    <definedName name="_xlnm.Criteria">#REF!</definedName>
    <definedName name="criticaltorqueindicator">OFFSET(#REF!,0,0,COUNTA(#REF!),1)</definedName>
    <definedName name="CRMT">SUM(#REF!)</definedName>
    <definedName name="CRST">SUM(#REF!)</definedName>
    <definedName name="CS">#REF!</definedName>
    <definedName name="CS760006_DAT">#REF!</definedName>
    <definedName name="csalles" hidden="1">{"A_Summary",#N/A,FALSE,"Arg_Summ";"B_Summary",#N/A,FALSE,"Brz_Summ"}</definedName>
    <definedName name="csC">#REF!</definedName>
    <definedName name="csDesignMode">1</definedName>
    <definedName name="csscc">#REF!</definedName>
    <definedName name="csWCD" hidden="1">#REF!</definedName>
    <definedName name="CT">#REF!</definedName>
    <definedName name="CTT" hidden="1">{"salaried",#N/A,FALSE,"VLD View (2)"}</definedName>
    <definedName name="CTTotals">#REF!</definedName>
    <definedName name="CTTT" hidden="1">{"salaried",#N/A,FALSE,"VLD View (2)"}</definedName>
    <definedName name="cty_code">#REF!</definedName>
    <definedName name="cu">#REF!</definedName>
    <definedName name="cumulativ">#N/A</definedName>
    <definedName name="CURCOST1">#REF!</definedName>
    <definedName name="CURCOST2">#REF!</definedName>
    <definedName name="CURCOST23">#REF!</definedName>
    <definedName name="CURCOST3">#REF!</definedName>
    <definedName name="CURCOST4">#REF!</definedName>
    <definedName name="CURR">#REF!</definedName>
    <definedName name="Currency">#REF!</definedName>
    <definedName name="current">#REF!</definedName>
    <definedName name="CurrentIssue">#REF!</definedName>
    <definedName name="CurrentYA">#REF!</definedName>
    <definedName name="CURRY01">#REF!</definedName>
    <definedName name="CURRY02">#REF!</definedName>
    <definedName name="CURRY03">#REF!</definedName>
    <definedName name="CURRY04">#REF!</definedName>
    <definedName name="CurrYA">#REF!</definedName>
    <definedName name="custnew">#REF!</definedName>
    <definedName name="Customer">#REF!</definedName>
    <definedName name="Customize">#REF!</definedName>
    <definedName name="cvb" hidden="1">{"MaskProfCalc",#N/A,FALSE,"Mask";"MaskTrade",#N/A,FALSE,"Mask"}</definedName>
    <definedName name="CVBCCV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ncn" hidden="1">{#N/A,#N/A,FALSE,"Title - E";#N/A,#N/A,FALSE,"Insert";#N/A,#N/A,FALSE,"Rpt-98-E PG_1";#N/A,#N/A,FALSE,"Rpt-98-E PG_2f";#N/A,#N/A,FALSE,"Rpt-98-E PG_2";#N/A,#N/A,FALSE,"Insert";#N/A,#N/A,FALSE,"Rpt-98-E PG_3 "}</definedName>
    <definedName name="CVCV" hidden="1">{#N/A,#N/A,FALSE,"Sheet1"}</definedName>
    <definedName name="cvn" hidden="1">{"Wk_A_NoAc",#N/A,FALSE,"Wk_Arg_NoAc";"WK_Arg_Act",#N/A,FALSE,"Wk_Arg_Act";"WK_Brz_NoAc",#N/A,FALSE,"Wk_Brz_NoAc";"Wk_Brz_Act",#N/A,FALSE,"Wk_Brz_Act";"Wk_Avg",#N/A,FALSE,"Wk_Arg_Act"}</definedName>
    <definedName name="CvrSmAdmnInCyclFdBck">#REF!</definedName>
    <definedName name="CvrSmAdmnPltFFdbck">#REF!</definedName>
    <definedName name="CvrSmAdmnTpHtFdBck">#REF!</definedName>
    <definedName name="CvrSmGnrlChngRqst">#REF!</definedName>
    <definedName name="CvrSmGnrlCRFNumber">#REF!</definedName>
    <definedName name="CvrSmGnrlCrfSubmsnDt">#REF!</definedName>
    <definedName name="CvrSmGnrlImpctPmt2">#REF!</definedName>
    <definedName name="CvrSmGnrlImpctPmt6">#REF!</definedName>
    <definedName name="CvrSmPtlvTEC">#REF!</definedName>
    <definedName name="CvrSmPtlvTED">#REF!</definedName>
    <definedName name="CvrSmPtlvTEK">#REF!</definedName>
    <definedName name="CvrSmPtlvTGFour">#REF!</definedName>
    <definedName name="CvrSmPtlvTGThree">#REF!</definedName>
    <definedName name="CvrSmPtlvTKF">#REF!</definedName>
    <definedName name="CvrSmPtlvTKG">#REF!</definedName>
    <definedName name="CvrSmPtlvTRC">#REF!</definedName>
    <definedName name="CvrSmPtlvTRD">#REF!</definedName>
    <definedName name="CvrSmPtvlTEB">#REF!</definedName>
    <definedName name="CvrSmPtvlTEC">#REF!</definedName>
    <definedName name="CvrSmPtvlTED">#REF!</definedName>
    <definedName name="CvrSmPtvlTEK">#REF!</definedName>
    <definedName name="CvrSmPtvlTGFour">#REF!</definedName>
    <definedName name="CvrSmPtvlTGThree">#REF!</definedName>
    <definedName name="CvrSmPtvlTKF">#REF!</definedName>
    <definedName name="CvrSmPtvlTKG">#REF!</definedName>
    <definedName name="CvrSmPtvlTRC">#REF!</definedName>
    <definedName name="CvrSmPtvlTRD">#REF!</definedName>
    <definedName name="CvrSmPvltTEB">#REF!</definedName>
    <definedName name="CVT">#REF!</definedName>
    <definedName name="cvzxcv" hidden="1">{#N/A,#N/A,FALSE,"Assumptions";#N/A,#N/A,FALSE,"Volumes";#N/A,#N/A,FALSE,"Pricing";#N/A,#N/A,FALSE,"Variable Cost";#N/A,#N/A,FALSE,"Investment";#N/A,#N/A,FALSE,"Profitability";#N/A,#N/A,FALSE,"Business Comparison"}</definedName>
    <definedName name="cxc" hidden="1">{"Fiesta Facer Page",#N/A,FALSE,"Q_C_S";"Fiesta Main Page",#N/A,FALSE,"V_L";"Fiesta 95BP Struct",#N/A,FALSE,"StructBP";"Fiesta Post 95BP Struct",#N/A,FALSE,"AdjStructBP"}</definedName>
    <definedName name="CY.93">#REF!</definedName>
    <definedName name="CY.94">#REF!</definedName>
    <definedName name="cy_assoc_def">#REF!</definedName>
    <definedName name="cy_assoc_gain">#REF!</definedName>
    <definedName name="cy_ferco_upi">#REF!</definedName>
    <definedName name="cy_fmcc_def">#REF!</definedName>
    <definedName name="cy_fmcc_gain">#REF!</definedName>
    <definedName name="cy_ford_inv">#REF!</definedName>
    <definedName name="cy_hertz_def">#REF!</definedName>
    <definedName name="cy_rcl_def">#REF!</definedName>
    <definedName name="cy_rcl_gain">#REF!</definedName>
    <definedName name="Cycle">#REF!</definedName>
    <definedName name="cz" hidden="1">{"Fiesta Facer Page",#N/A,FALSE,"Q_C_S";"Fiesta Main Page",#N/A,FALSE,"V_L";"Fiesta 95BP Struct",#N/A,FALSE,"StructBP";"Fiesta Post 95BP Struct",#N/A,FALSE,"AdjStructBP"}</definedName>
    <definedName name="czu">#REF!</definedName>
    <definedName name="czx" hidden="1">{"Fiesta Facer Page",#N/A,FALSE,"Q_C_S";"Fiesta Main Page",#N/A,FALSE,"V_L";"Fiesta 95BP Struct",#N/A,FALSE,"StructBP";"Fiesta Post 95BP Struct",#N/A,FALSE,"AdjStructBP"}</definedName>
    <definedName name="ｄ">#N/A</definedName>
    <definedName name="D186W_Crosstab">#REF!</definedName>
    <definedName name="d2c">#REF!</definedName>
    <definedName name="d3c">#REF!</definedName>
    <definedName name="d4c">#REF!</definedName>
    <definedName name="da">#REF!</definedName>
    <definedName name="Daimei">#REF!</definedName>
    <definedName name="ＤＡＩＳＵＵ" hidden="1">{#VALUE!,#N/A,FALSE,0;#N/A,#N/A,FALSE,0;#N/A,#N/A,FALSE,0;#N/A,#N/A,FALSE,0}</definedName>
    <definedName name="dan" hidden="1">{"Presentation",#N/A,FALSE,"Feb96 - ALL"}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 hidden="1">#N/A</definedName>
    <definedName name="data1" hidden="1">#REF!</definedName>
    <definedName name="data10">#REF!</definedName>
    <definedName name="data2" hidden="1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4">#REF!</definedName>
    <definedName name="DataAsOfDate">#REF!</definedName>
    <definedName name="_xlnm.Database">#REF!</definedName>
    <definedName name="Database_MI">#REF!</definedName>
    <definedName name="DataReqDraft" hidden="1">{#N/A,#N/A,FALSE,"Profit Status";#N/A,#N/A,FALSE,"Invest";#N/A,#N/A,FALSE,"Revenue";#N/A,#N/A,FALSE,"Variable Cost";#N/A,#N/A,FALSE,"Options &amp; Series"}</definedName>
    <definedName name="DATE">OFFSET(#REF!,#REF!,1,13,1)</definedName>
    <definedName name="DATENBANK_DB">#REF!</definedName>
    <definedName name="DATENBANK_DF">#REF!</definedName>
    <definedName name="DATENBANK_EM">#REF!</definedName>
    <definedName name="DATENBANK_HP">#REF!</definedName>
    <definedName name="DATENBANK_KR">#REF!</definedName>
    <definedName name="DATENBANK_OB">#REF!</definedName>
    <definedName name="davd" hidden="1">{"Revenue",#N/A,FALSE,"Series";"Ecprofit",#N/A,FALSE,"Series"}</definedName>
    <definedName name="dave" hidden="1">{"",0,0,0;0,0,0,0;0,0,0,0;0,0,0,0}</definedName>
    <definedName name="davi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Wk7">#REF!</definedName>
    <definedName name="DAYS">#NAME?</definedName>
    <definedName name="db_select_Change">#N/A</definedName>
    <definedName name="DB1_3M">#REF!</definedName>
    <definedName name="DB1M">SUM(#REF!)</definedName>
    <definedName name="DB1Y">SUM(#REF!)</definedName>
    <definedName name="DB2Y">SUM(#REF!)</definedName>
    <definedName name="DB3M">SUM(#REF!)</definedName>
    <definedName name="DB6M">SUM(#REF!)</definedName>
    <definedName name="DBASE">#REF!</definedName>
    <definedName name="DBDCM">#REF!</definedName>
    <definedName name="DBDCT">#REF!</definedName>
    <definedName name="DBMT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T">SUM(#REF!)</definedName>
    <definedName name="DCMABNST">SUM(#REF!)</definedName>
    <definedName name="DCMBBL1_3M">SUM(#REF!)</definedName>
    <definedName name="DCMBBLST">#REF!</definedName>
    <definedName name="DCMBOAST">#REF!</definedName>
    <definedName name="DCMBOTMST">SUM(#REF!)</definedName>
    <definedName name="DCMCALYONST">SUM(#REF!)</definedName>
    <definedName name="DCMCITI1Y">SUM(#REF!)</definedName>
    <definedName name="DCMCITIST">#REF!</definedName>
    <definedName name="DCMDBST">SUM(#REF!)</definedName>
    <definedName name="DCMHSBCST">#REF!</definedName>
    <definedName name="DCMSCB1Y">SUM(#REF!)</definedName>
    <definedName name="DCMSTDST">SUM(#REF!)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TABNST">SUM(#REF!)</definedName>
    <definedName name="DCTBBL1_3M">#REF!</definedName>
    <definedName name="DCTBBLST">SUM(#REF!)</definedName>
    <definedName name="DCTBOAST">SUM(#REF!)</definedName>
    <definedName name="DCTCITIST">SUM(#REF!)</definedName>
    <definedName name="DCTDBST">SUM(#REF!)</definedName>
    <definedName name="DCTHSBCST">#REF!</definedName>
    <definedName name="DCTSTDST">SUM(#REF!)</definedName>
    <definedName name="DCTTFB1_3M">SUM(#REF!)</definedName>
    <definedName name="d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c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d" hidden="1">{#VALUE!,#N/A,FALSE,0;#N/A,#N/A,FALSE,0;#N/A,#N/A,FALSE,0;#N/A,#N/A,FALSE,0}</definedName>
    <definedName name="ddd_1" hidden="1">{#N/A,#N/A,FALSE,"COVER SHEET";#N/A,#N/A,FALSE,"iisumary"}</definedName>
    <definedName name="dddd" hidden="1">{"REVISED",#N/A,FALSE,"Sheet1"}</definedName>
    <definedName name="ddddd" hidden="1">{#N/A,#N/A,FALSE,"Sheet1"}</definedName>
    <definedName name="ddddddd" hidden="1">{#N/A,#N/A,FALSE,"Cover";#N/A,#N/A,FALSE,"Profits";#N/A,#N/A,FALSE,"ABS";#N/A,#N/A,FALSE,"TFLE Detail";#N/A,#N/A,FALSE,"TFLE Walk";#N/A,#N/A,FALSE,"Variable Cost";#N/A,#N/A,FALSE,"V.C. Walk"}</definedName>
    <definedName name="ddddddddddddddddddd" hidden="1">{#N/A,#N/A,FALSE,"Title-W";#N/A,#N/A,FALSE,"Insert";#N/A,#N/A,FALSE,"Rpt-98-W PG_1";#N/A,#N/A,FALSE,"Rpt-98-W PG_2f";#N/A,#N/A,FALSE,"Rpt-98-W  PG_2";#N/A,#N/A,FALSE,"Insert";#N/A,#N/A,FALSE,"Rpt-98-W PG_3"}</definedName>
    <definedName name="dddjfjfjdjladfl" hidden="1">{#N/A,#N/A,FALSE,"Chart";#N/A,#N/A,FALSE,"Chart"}</definedName>
    <definedName name="dddjfjfjdjladfl_1" hidden="1">{#N/A,#N/A,FALSE,"Chart";#N/A,#N/A,FALSE,"Chart"}</definedName>
    <definedName name="ddf" hidden="1">{#N/A,#N/A,FALSE,"Assumptions";#N/A,#N/A,FALSE,"Volumes";#N/A,#N/A,FALSE,"Pricing";#N/A,#N/A,FALSE,"Variable Cost";#N/A,#N/A,FALSE,"Investment";#N/A,#N/A,FALSE,"Profitability";#N/A,#N/A,FALSE,"Business Comparison"}</definedName>
    <definedName name="ddog">IF(Loan_Amount*Interest_Rate*Loan_Years*Loan_Start&gt;0,1,0)</definedName>
    <definedName name="de" hidden="1">{#N/A,#N/A,FALSE,"GRAFIK";#N/A,#N/A,FALSE,"TOP30MEM"}</definedName>
    <definedName name="DEALER.INC">#REF!</definedName>
    <definedName name="dealer_inc">#REF!</definedName>
    <definedName name="DEBTOR">#REF!</definedName>
    <definedName name="Dec_PDLG">#REF!</definedName>
    <definedName name="d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f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erreds">#REF!</definedName>
    <definedName name="DelDC">#REF!</definedName>
    <definedName name="DelDm">#REF!</definedName>
    <definedName name="delete">#REF!</definedName>
    <definedName name="delete2">#REF!</definedName>
    <definedName name="deletenam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2" hidden="1">{#N/A,#N/A,FALSE,"Assumptions";#N/A,#N/A,FALSE,"Volumes";#N/A,#N/A,FALSE,"Pricing";#N/A,#N/A,FALSE,"Variable Cost";#N/A,#N/A,FALSE,"Investment";#N/A,#N/A,FALSE,"Profitability";#N/A,#N/A,FALSE,"Business Comparison"}</definedName>
    <definedName name="deletename3" hidden="1">{#N/A,#N/A,FALSE,"Profit Status";#N/A,#N/A,FALSE,"Invest";#N/A,#N/A,FALSE,"Revenue";#N/A,#N/A,FALSE,"Variable Cost";#N/A,#N/A,FALSE,"Options &amp; Series"}</definedName>
    <definedName name="deletme1" hidden="1">{"Fiesta Facer Page",#N/A,FALSE,"Q_C_S";"Fiesta Main Page",#N/A,FALSE,"V_L";"Fiesta 95BP Struct",#N/A,FALSE,"StructBP";"Fiesta Post 95BP Struct",#N/A,FALSE,"AdjStructBP"}</definedName>
    <definedName name="deletme2" hidden="1">{"avrev",#N/A,FALSE,"AVREV";"rates",#N/A,FALSE,"AVREV"}</definedName>
    <definedName name="deletme3" hidden="1">{"Revenue",#N/A,FALSE,"Series";"Ecprofit",#N/A,FALSE,"Series"}</definedName>
    <definedName name="Delivery">#REF!</definedName>
    <definedName name="DelType">#REF!</definedName>
    <definedName name="Denmark">#REF!</definedName>
    <definedName name="dennis" hidden="1">{#N/A,#N/A,FALSE,"TEST HOURS MONTHLY REPORT"}</definedName>
    <definedName name="Department">#REF!</definedName>
    <definedName name="Depre">#REF!</definedName>
    <definedName name="deptLookup">#REF!</definedName>
    <definedName name="DESC">#REF!</definedName>
    <definedName name="description">#REF!</definedName>
    <definedName name="dest" hidden="1">{#N/A,#N/A,FALSE,"GRAFIK";#N/A,#N/A,FALSE,"TOP30MEM"}</definedName>
    <definedName name="desti" hidden="1">{#N/A,#N/A,FALSE,"GRAFIK";#N/A,#N/A,FALSE,"TOP30MEM"}</definedName>
    <definedName name="detailed" hidden="1">{#N/A,#N/A,FALSE,"Cover Page";#N/A,#N/A,FALSE,"Facing Page";#N/A,#N/A,FALSE,"Main Page";#N/A,#N/A,FALSE,"Risk-Adjusted";#N/A,#N/A,FALSE,"Profit Improvement"}</definedName>
    <definedName name="Detail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utsche_Bank">#REF!</definedName>
    <definedName name="df" hidden="1">{#N/A,#N/A,FALSE,"TR_OUT1"}</definedName>
    <definedName name="dfa" hidden="1">{"Avg_Arg_NoAc",#N/A,FALSE,"Wk_Arg_NoAc";"Avg_Arg_Act",#N/A,FALSE,"Wk_Arg_Act";"Avg_Brz_NoAct",#N/A,FALSE,"Wk_Brz_NoAc";"Avg_Brz_Act",#N/A,FALSE,"Wk_Brz_Act"}</definedName>
    <definedName name="dfadfadf" hidden="1">{"Presentation",#N/A,FALSE,"Feb96 - ALL"}</definedName>
    <definedName name="dfadfadsfa" hidden="1">{#VALUE!,#N/A,FALSE,0;#N/A,#N/A,FALSE,0;#N/A,#N/A,FALSE,0;#N/A,#N/A,FALSE,0}</definedName>
    <definedName name="dfawsdf">[0]!kkk</definedName>
    <definedName name="DFDASR" localSheetId="3">[0]!go_START</definedName>
    <definedName name="DFDASR" localSheetId="2">[0]!go_START</definedName>
    <definedName name="DFDASR" localSheetId="8">[0]!go_START</definedName>
    <definedName name="DFDASR" localSheetId="6">[0]!go_START</definedName>
    <definedName name="DFDASR" localSheetId="27">[0]!go_START</definedName>
    <definedName name="DFDASR" localSheetId="54">[0]!go_START</definedName>
    <definedName name="DFDASR" localSheetId="11">[0]!go_START</definedName>
    <definedName name="DFDASR" localSheetId="12">[0]!go_START</definedName>
    <definedName name="DFDASR" localSheetId="16">[0]!go_START</definedName>
    <definedName name="DFDASR" localSheetId="21">[0]!go_START</definedName>
    <definedName name="DFDASR" localSheetId="28">[0]!go_START</definedName>
    <definedName name="DFDASR" localSheetId="31">[0]!go_START</definedName>
    <definedName name="DFDASR" localSheetId="51">[0]!go_START</definedName>
    <definedName name="DFDASR" localSheetId="35">[0]!go_START</definedName>
    <definedName name="DFDASR" localSheetId="53">[0]!go_START</definedName>
    <definedName name="DFDASR" localSheetId="10">[0]!go_START</definedName>
    <definedName name="DFDASR" localSheetId="44">[0]!go_START</definedName>
    <definedName name="DFDASR" localSheetId="13">[0]!go_START</definedName>
    <definedName name="DFDASR" localSheetId="14">[0]!go_START</definedName>
    <definedName name="DFDASR" localSheetId="47">[0]!go_START</definedName>
    <definedName name="DFDASR" localSheetId="42">[0]!go_START</definedName>
    <definedName name="DFDASR" localSheetId="56">[0]!go_START</definedName>
    <definedName name="DFDASR" localSheetId="40">[0]!go_START</definedName>
    <definedName name="DFDASR" localSheetId="38">[0]!go_START</definedName>
    <definedName name="DFDASR" localSheetId="18">[0]!go_START</definedName>
    <definedName name="DFDASR" localSheetId="57">[0]!go_START</definedName>
    <definedName name="DFDASR" localSheetId="46">[0]!go_START</definedName>
    <definedName name="DFDASR" localSheetId="19">[0]!go_START</definedName>
    <definedName name="DFDASR" localSheetId="20">[0]!go_START</definedName>
    <definedName name="DFDASR" localSheetId="15">[0]!go_START</definedName>
    <definedName name="DFDASR" localSheetId="23">[0]!go_START</definedName>
    <definedName name="DFDASR" localSheetId="22">[0]!go_START</definedName>
    <definedName name="DFDASR" localSheetId="7">[0]!go_START</definedName>
    <definedName name="DFDASR" localSheetId="9">[0]!go_START</definedName>
    <definedName name="DFDASR" localSheetId="17">[0]!go_START</definedName>
    <definedName name="DFDASR" localSheetId="25">[0]!go_START</definedName>
    <definedName name="DFDASR" localSheetId="33">[0]!go_START</definedName>
    <definedName name="DFDASR" localSheetId="34">[0]!go_START</definedName>
    <definedName name="DFDASR" localSheetId="39">[0]!go_START</definedName>
    <definedName name="DFDASR" localSheetId="49">[0]!go_START</definedName>
    <definedName name="DFDASR" localSheetId="55">[0]!go_START</definedName>
    <definedName name="DFDASR" localSheetId="41">[0]!go_START</definedName>
    <definedName name="DFDASR" localSheetId="43">[0]!go_START</definedName>
    <definedName name="DFDASR" localSheetId="45">[0]!go_START</definedName>
    <definedName name="DFDASR" localSheetId="29">[0]!go_START</definedName>
    <definedName name="DFDASR" localSheetId="37">[0]!go_START</definedName>
    <definedName name="DFDASR" localSheetId="32">[0]!go_START</definedName>
    <definedName name="DFDASR" localSheetId="52">[0]!go_START</definedName>
    <definedName name="DFDASR" localSheetId="48">[0]!go_START</definedName>
    <definedName name="DFDASR" localSheetId="36">[0]!go_START</definedName>
    <definedName name="DFDASR" localSheetId="30">[0]!go_START</definedName>
    <definedName name="DFDASR" localSheetId="50">[0]!go_START</definedName>
    <definedName name="DFDASR" localSheetId="26">[0]!go_START</definedName>
    <definedName name="DFDASR" localSheetId="4">[0]!go_START</definedName>
    <definedName name="DFDASR" localSheetId="1">[0]!go_START</definedName>
    <definedName name="DFDASR" localSheetId="24">[0]!go_START</definedName>
    <definedName name="DFDASR" localSheetId="5">[0]!go_START</definedName>
    <definedName name="DFDASR">[0]!go_START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fdfdf" hidden="1">{0,0,0,0;0,0,0,0;0,0,0,0;0,0,0,0}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sfsdaf" hidden="1">{"avrev",#N/A,FALSE,"AVREV";"rates",#N/A,FALSE,"AVREV"}</definedName>
    <definedName name="dfdsfsdaf_1" hidden="1">{"avrev",#N/A,FALSE,"AVREV";"rates",#N/A,FALSE,"AVREV"}</definedName>
    <definedName name="dfff" hidden="1">{#N/A,#N/A,FALSE,"Profit Status";#N/A,#N/A,FALSE,"Invest";#N/A,#N/A,FALSE,"Revenue";#N/A,#N/A,FALSE,"Variable Cost";#N/A,#N/A,FALSE,"Options &amp; Series"}</definedName>
    <definedName name="DFG" hidden="1">{"avrev",#N/A,FALSE,"AVREV";"rates",#N/A,FALSE,"AVREV"}</definedName>
    <definedName name="dfgfdg" hidden="1">{"COMPARISON",#N/A,FALSE,"Sheet1"}</definedName>
    <definedName name="dfgfdgfd" hidden="1">{"avrev",#N/A,FALSE,"AVREV";"rates",#N/A,FALSE,"AVREV"}</definedName>
    <definedName name="dfgsf" hidden="1">{"rev",#N/A,FALSE,"ppepsum";"vcost",#N/A,FALSE,"ppepsum";"ecprof",#N/A,FALSE,"ppepsum"}</definedName>
    <definedName name="dfhg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h" hidden="1">{#N/A,#N/A,FALSE,"Title-W";#N/A,#N/A,FALSE,"Insert";#N/A,#N/A,FALSE,"Rpt-98-W PG_1";#N/A,#N/A,FALSE,"Rpt-98-W PG_2f";#N/A,#N/A,FALSE,"Rpt-98-W  PG_2";#N/A,#N/A,FALSE,"Insert";#N/A,#N/A,FALSE,"Rpt-98-W PG_3"}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r" hidden="1">{"Presentation",#N/A,FALSE,"Feb96 - ALL"}</definedName>
    <definedName name="dfsa" hidden="1">{#N/A,#N/A,FALSE,"Assumptions";#N/A,#N/A,FALSE,"Volumes";#N/A,#N/A,FALSE,"Pricing";#N/A,#N/A,FALSE,"Variable Cost";#N/A,#N/A,FALSE,"Investment";#N/A,#N/A,FALSE,"Profitability";#N/A,#N/A,FALSE,"Business Comparison"}</definedName>
    <definedName name="dfsdf" hidden="1">#REF!</definedName>
    <definedName name="dfsdfsaf" hidden="1">{"Presentation",#N/A,FALSE,"Feb96 - ALL"}</definedName>
    <definedName name="dftyh" hidden="1">{#N/A,#N/A,FALSE,"Cover";#N/A,#N/A,FALSE,"Profits";#N/A,#N/A,FALSE,"ABS";#N/A,#N/A,FALSE,"TFLE Detail";#N/A,#N/A,FALSE,"TFLE Walk";#N/A,#N/A,FALSE,"Variable Cost";#N/A,#N/A,FALSE,"V.C. Walk"}</definedName>
    <definedName name="dfvd" hidden="1">{"Fiesta Facer Page",#N/A,FALSE,"Q_C_S";"Fiesta Main Page",#N/A,FALSE,"V_L";"Fiesta 95BP Struct",#N/A,FALSE,"StructBP";"Fiesta Post 95BP Struct",#N/A,FALSE,"AdjStructBP"}</definedName>
    <definedName name="dg">#N/A</definedName>
    <definedName name="ｄｇｄｄｄｈｆ">#N/A</definedName>
    <definedName name="ｄｇｄｇｄｄ">#N/A</definedName>
    <definedName name="dgh" hidden="1">{#N/A,#N/A,FALSE,"Cover";#N/A,#N/A,FALSE,"Profits";#N/A,#N/A,FALSE,"ABS";#N/A,#N/A,FALSE,"TFLE Detail";#N/A,#N/A,FALSE,"TFLE Walk";#N/A,#N/A,FALSE,"Variable Cost";#N/A,#N/A,FALSE,"V.C. Walk"}</definedName>
    <definedName name="dghdgh" hidden="1">{#N/A,#N/A,FALSE,"Chart";#N/A,#N/A,FALSE,"Chart"}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n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i" hidden="1">{#N/A,#N/A,FALSE,"TOP10";#N/A,#N/A,FALSE,"Cover";#N/A,#N/A,FALSE,"MOGRAPH"}</definedName>
    <definedName name="Diagram">#REF!,#REF!</definedName>
    <definedName name="DiaUseridPassword_Show">#N/A</definedName>
    <definedName name="diff">#REF!</definedName>
    <definedName name="din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sc">#REF!</definedName>
    <definedName name="Discount" hidden="1">#REF!</definedName>
    <definedName name="discount4" hidden="1">#REF!</definedName>
    <definedName name="DiscountRate">#REF!</definedName>
    <definedName name="display_area_2" hidden="1">#REF!</definedName>
    <definedName name="Display_Week">#REF!</definedName>
    <definedName name="DisposalTotals">#REF!</definedName>
    <definedName name="div_code">#REF!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dk" hidden="1">{#N/A,#N/A,TRUE,"dew_x200";#N/A,#N/A,TRUE,"cvgm_twncr_must";#N/A,#N/A,TRUE,"x100_x300_falcn";#N/A,#N/A,TRUE,"t_mark_scorp";#N/A,#N/A,TRUE,"VC3GRAF"}</definedName>
    <definedName name="dkdkdk">#REF!</definedName>
    <definedName name="DKK">#REF!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M_KhachHang">#REF!</definedName>
    <definedName name="dna" hidden="1">{#N/A,#N/A,TRUE,"Engine";#N/A,#N/A,TRUE,"Trans 5R55N";#N/A,#N/A,TRUE,"Manual Trans";#N/A,#N/A,TRUE,"DS and Axle";#N/A,#N/A,TRUE,"PTSSE";#N/A,#N/A,TRUE,"Summary"}</definedName>
    <definedName name="dois" hidden="1">{#N/A,#N/A,FALSE,"Assumptions";#N/A,#N/A,FALSE,"Volumes";#N/A,#N/A,FALSE,"Pricing";#N/A,#N/A,FALSE,"Variable Cost";#N/A,#N/A,FALSE,"Investment";#N/A,#N/A,FALSE,"Profitability";#N/A,#N/A,FALSE,"Business Comparison"}</definedName>
    <definedName name="DOP">#REF!</definedName>
    <definedName name="DR">#REF!</definedName>
    <definedName name="DriveCycle" hidden="1">{#N/A,#N/A,FALSE,"prerolls";#N/A,#N/A,FALSE,"prepats";#N/A,#N/A,FALSE,"rolls";#N/A,#N/A,FALSE,"postrolls";#N/A,#N/A,FALSE,"prebce";#N/A,#N/A,FALSE,"postbce"}</definedName>
    <definedName name="DRIVER">#REF!</definedName>
    <definedName name="DRLDETERM">#REF!</definedName>
    <definedName name="DropDown1">"DropDown1"</definedName>
    <definedName name="DROPSHIP">#REF!</definedName>
    <definedName name="DRS2Y">SUM(#REF!)</definedName>
    <definedName name="DRSMT">#REF!</definedName>
    <definedName name="DRSST">#REF!</definedName>
    <definedName name="drtjhydtyjdtyj" hidden="1">{0,0,0,0}</definedName>
    <definedName name="Druck">#N/A</definedName>
    <definedName name="DRUCK_VS">#REF!</definedName>
    <definedName name="ds" hidden="1">{"REVISED",#N/A,FALSE,"Sheet1"}</definedName>
    <definedName name="dsad" hidden="1">{#N/A,#N/A,FALSE,"Cover";#N/A,#N/A,FALSE,"Profits";#N/A,#N/A,FALSE,"ABS";#N/A,#N/A,FALSE,"TFLE Detail";#N/A,#N/A,FALSE,"TFLE Walk";#N/A,#N/A,FALSE,"Variable Cost";#N/A,#N/A,FALSE,"V.C. Walk"}</definedName>
    <definedName name="dsaf" hidden="1">{#N/A,#N/A,FALSE,"TOP10";#N/A,#N/A,FALSE,"Cover";#N/A,#N/A,FALSE,"MOGRAPH"}</definedName>
    <definedName name="dsafadsf" hidden="1">{#N/A,#N/A,FALSE,"SumMonth";#N/A,#N/A,FALSE,"SumMonth"}</definedName>
    <definedName name="dsd" hidden="1">{"Presentation",#N/A,FALSE,"Feb96 - ALL"}</definedName>
    <definedName name="dsdsd" hidden="1">{#N/A,#N/A,FALSE,"Title - E";#N/A,#N/A,FALSE,"Insert";#N/A,#N/A,FALSE,"Rpt-98-E PG_1";#N/A,#N/A,FALSE,"Rpt-98-E PG_2f";#N/A,#N/A,FALSE,"Rpt-98-E PG_2";#N/A,#N/A,FALSE,"Insert";#N/A,#N/A,FALSE,"Rpt-98-E PG_3 "}</definedName>
    <definedName name="dsdsdsd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f">#REF!</definedName>
    <definedName name="dsfafas" hidden="1">{#N/A,#N/A,FALSE,"Profit Status";#N/A,#N/A,FALSE,"Invest";#N/A,#N/A,FALSE,"Revenue";#N/A,#N/A,FALSE,"Variable Cost";#N/A,#N/A,FALSE,"Options &amp; Series"}</definedName>
    <definedName name="dsfas" hidden="1">{#N/A,#N/A,FALSE,"Cover Page";#N/A,#N/A,FALSE,"Facing Page";#N/A,#N/A,FALSE,"Main Page";#N/A,#N/A,FALSE,"Risk-Adjusted";#N/A,#N/A,FALSE,"Profit Improvement"}</definedName>
    <definedName name="dsfasdsa" hidden="1">{#N/A,#N/A,FALSE,"Cover";#N/A,#N/A,FALSE,"Profits";#N/A,#N/A,FALSE,"ABS";#N/A,#N/A,FALSE,"TFLE Detail";#N/A,#N/A,FALSE,"TFLE Walk";#N/A,#N/A,FALSE,"Variable Cost";#N/A,#N/A,FALSE,"V.C. Walk"}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asf_1" hidden="1">{#N/A,#N/A,FALSE,"Cover";#N/A,#N/A,FALSE,"Profits";#N/A,#N/A,FALSE,"ABS";#N/A,#N/A,FALSE,"TFLE Detail";#N/A,#N/A,FALSE,"TFLE Walk";#N/A,#N/A,FALSE,"Variable Cost";#N/A,#N/A,FALSE,"V.C. Walk"}</definedName>
    <definedName name="dsfasf1" hidden="1">{#N/A,#N/A,FALSE,"Cover";#N/A,#N/A,FALSE,"Profits";#N/A,#N/A,FALSE,"ABS";#N/A,#N/A,FALSE,"TFLE Detail";#N/A,#N/A,FALSE,"TFLE Walk";#N/A,#N/A,FALSE,"Variable Cost";#N/A,#N/A,FALSE,"V.C. Walk"}</definedName>
    <definedName name="dsfasf2" hidden="1">{#N/A,#N/A,FALSE,"Cover";#N/A,#N/A,FALSE,"Profits";#N/A,#N/A,FALSE,"ABS";#N/A,#N/A,FALSE,"TFLE Detail";#N/A,#N/A,FALSE,"TFLE Walk";#N/A,#N/A,FALSE,"Variable Cost";#N/A,#N/A,FALSE,"V.C. Walk"}</definedName>
    <definedName name="dsfg" hidden="1">{"2001-02 Summary",#N/A,TRUE,"Summary";"2001-06 Summary",#N/A,TRUE,"Summary"}</definedName>
    <definedName name="dsfrsg" hidden="1">{#VALUE!,#N/A,FALSE,0;#N/A,#N/A,FALSE,0;#N/A,#N/A,FALSE,0;#N/A,#N/A,FALSE,0;#N/A,#N/A,FALSE,0;#N/A,#N/A,FALSE,0;#N/A,#N/A,FALSE,0}</definedName>
    <definedName name="dsfsdafas" hidden="1">{"salaried",#N/A,FALSE,"VLD View (2)"}</definedName>
    <definedName name="dsfsdfds" hidden="1">{#N/A,#N/A,FALSE,"TEST HOURS MONTHLY REPORT"}</definedName>
    <definedName name="dsl" hidden="1">{#N/A,#N/A,FALSE,"expense";#N/A,#N/A,FALSE,"heads"}</definedName>
    <definedName name="DSP">#REF!</definedName>
    <definedName name="DSPIMO">#REF!</definedName>
    <definedName name="DSPMO">#REF!</definedName>
    <definedName name="DSPTLMO">#REF!</definedName>
    <definedName name="DSUSTR" hidden="1">{#N/A,#N/A,FALSE,"Profit Status";#N/A,#N/A,FALSE,"Invest";#N/A,#N/A,FALSE,"Revenue";#N/A,#N/A,FALSE,"Variable Cost";#N/A,#N/A,FALSE,"Options &amp; Series"}</definedName>
    <definedName name="dtyr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UA">#REF!</definedName>
    <definedName name="DUEDATE">#REF!</definedName>
    <definedName name="duh" hidden="1">{"'Highlights'!$A$1:$M$123"}</definedName>
    <definedName name="dummy" hidden="1">{#N/A,#N/A,FALSE,"Cover";#N/A,#N/A,FALSE,"Profits";#N/A,#N/A,FALSE,"ABS";#N/A,#N/A,FALSE,"TFLE Detail";#N/A,#N/A,FALSE,"TFLE Walk";#N/A,#N/A,FALSE,"Variable Cost";#N/A,#N/A,FALSE,"V.C. Walk"}</definedName>
    <definedName name="dummy2" hidden="1">{"REVISED",#N/A,FALSE,"Sheet1"}</definedName>
    <definedName name="dummy21" hidden="1">{"REVISED",#N/A,FALSE,"Sheet1"}</definedName>
    <definedName name="dummy3" hidden="1">{"REVISED",#N/A,FALSE,"Sheet1"}</definedName>
    <definedName name="dummy31" hidden="1">{"REVISED",#N/A,FALSE,"Sheet1"}</definedName>
    <definedName name="dummy4" hidden="1">{"REVISED",#N/A,FALSE,"Sheet1"}</definedName>
    <definedName name="dumppr">#REF!</definedName>
    <definedName name="DUYDTY" hidden="1">{#N/A,#N/A,FALSE,"Profit Status";#N/A,#N/A,FALSE,"Invest";#N/A,#N/A,FALSE,"Revenue";#N/A,#N/A,FALSE,"Variable Cost";#N/A,#N/A,FALSE,"Options &amp; Series"}</definedName>
    <definedName name="dv" hidden="1">{#N/A,#N/A,FALSE,"TOP10";#N/A,#N/A,FALSE,"Cover";#N/A,#N/A,FALSE,"MOGRAPH"}</definedName>
    <definedName name="dwcxs" hidden="1">#REF!</definedName>
    <definedName name="dws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x" hidden="1">{"'Highlights'!$A$1:$M$123"}</definedName>
    <definedName name="dz" hidden="1">{#N/A,#N/A,FALSE,"TR_OUT1"}</definedName>
    <definedName name="e" hidden="1">{#N/A,#N/A,FALSE,"Profit Status";#N/A,#N/A,FALSE,"Invest";#N/A,#N/A,FALSE,"Revenue";#N/A,#N/A,FALSE,"Variable Cost";#N/A,#N/A,FALSE,"Options &amp; Series"}</definedName>
    <definedName name="E_NO.">#REF!</definedName>
    <definedName name="E4S1200長安" hidden="1">#REF!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BITMO">#REF!</definedName>
    <definedName name="EBITYR">#REF!</definedName>
    <definedName name="Ec.Profit">#REF!</definedName>
    <definedName name="ED">#REF!</definedName>
    <definedName name="e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it_Area">#REF!</definedName>
    <definedName name="Edit_Comp_1">#REF!</definedName>
    <definedName name="Edit_Comp_2">#REF!</definedName>
    <definedName name="Edit_Title_C1">#REF!</definedName>
    <definedName name="Edit_Title_C2">#REF!</definedName>
    <definedName name="Edit_Title_EA">#REF!</definedName>
    <definedName name="edu" hidden="1">{"salaried",#N/A,FALSE,"VLD View (2)"}</definedName>
    <definedName name="EE">#REF!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a1" hidden="1">{#N/A,#N/A,FALSE,"Profit Status";#N/A,#N/A,FALSE,"Invest";#N/A,#N/A,FALSE,"Revenue";#N/A,#N/A,FALSE,"Variable Cost";#N/A,#N/A,FALSE,"Options &amp; Series"}</definedName>
    <definedName name="eeee" hidden="1">{"EXPORT",#N/A,FALSE,"A8CONTENT"}</definedName>
    <definedName name="eeeee" hidden="1">{#N/A,#N/A,FALSE,"Assumptions";#N/A,#N/A,FALSE,"Volumes";#N/A,#N/A,FALSE,"Pricing";#N/A,#N/A,FALSE,"Variable Cost";#N/A,#N/A,FALSE,"Investment";#N/A,#N/A,FALSE,"Profitability";#N/A,#N/A,FALSE,"Business Comparison"}</definedName>
    <definedName name="eeeeeee" hidden="1">{0,#N/A,FALSE,0;0,#N/A,FALSE,0}</definedName>
    <definedName name="eeeeeeee">#REF!</definedName>
    <definedName name="eeeeeeeeeeee" hidden="1">{"rev",#N/A,FALSE,"ppepsum";"vcost",#N/A,FALSE,"ppepsum";"ecprof",#N/A,FALSE,"ppepsum"}</definedName>
    <definedName name="ef" hidden="1">{"'Highlights'!$A$1:$M$123"}</definedName>
    <definedName name="efedf" hidden="1">{"Fiesta Facer Page",#N/A,FALSE,"Q_C_S";"Fiesta Main Page",#N/A,FALSE,"V_L";"Fiesta 95BP Struct",#N/A,FALSE,"StructBP";"Fiesta Post 95BP Struct",#N/A,FALSE,"AdjStructBP"}</definedName>
    <definedName name="efg" hidden="1">{"rates",#N/A,FALSE,"saltavg";"rev",#N/A,FALSE,"saltavg"}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hg" hidden="1">{"Fiesta Facer Page",#N/A,FALSE,"Q_C_S";"Fiesta Main Page",#N/A,FALSE,"V_L";"Fiesta 95BP Struct",#N/A,FALSE,"StructBP";"Fiesta Post 95BP Struct",#N/A,FALSE,"AdjStructBP"}</definedName>
    <definedName name="EI">#REF!</definedName>
    <definedName name="ein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L">#REF!</definedName>
    <definedName name="Email">#REF!</definedName>
    <definedName name="emissionindicator">OFFSET(#REF!,0,0,COUNTA(#REF!),1)</definedName>
    <definedName name="emp">#REF!</definedName>
    <definedName name="EMPRUNT">#REF!</definedName>
    <definedName name="End_Bal">#REF!</definedName>
    <definedName name="Engine" hidden="1">#REF!</definedName>
    <definedName name="engineerin" hidden="1">{"REVISED",#N/A,FALSE,"Sheet1"}</definedName>
    <definedName name="Engines">OFFSET(#REF!,0,0,COUNTA(#REF!),1)</definedName>
    <definedName name="enough" hidden="1">{#N/A,#N/A,FALSE,"Title-W";#N/A,#N/A,FALSE,"Insert";#N/A,#N/A,FALSE,"Rpt-98-W PG_1";#N/A,#N/A,FALSE,"Rpt-98-W PG_2f";#N/A,#N/A,FALSE,"Rpt-98-W  PG_2";#N/A,#N/A,FALSE,"Insert";#N/A,#N/A,FALSE,"Rpt-98-W PG_3"}</definedName>
    <definedName name="Entered_Pmt">#REF!</definedName>
    <definedName name="Entity">#REF!</definedName>
    <definedName name="EntityCell">#REF!</definedName>
    <definedName name="EO">#REF!</definedName>
    <definedName name="eq" hidden="1">{#N/A,#N/A,FALSE,"GRAFIK";#N/A,#N/A,FALSE,"TOP30MEM"}</definedName>
    <definedName name="eqos" hidden="1">{#N/A,#N/A,FALSE,"Assumptions";#N/A,#N/A,FALSE,"Volumes";#N/A,#N/A,FALSE,"Pricing";#N/A,#N/A,FALSE,"Variable Cost";#N/A,#N/A,FALSE,"Investment";#N/A,#N/A,FALSE,"Profitability";#N/A,#N/A,FALSE,"Business Comparison"}</definedName>
    <definedName name="eqtz" hidden="1">{0,0,FALSE,0}</definedName>
    <definedName name="er" hidden="1">{#N/A,#N/A,FALSE,"Cover Page";#N/A,#N/A,FALSE,"Facing Page";#N/A,#N/A,FALSE,"Main Page";#N/A,#N/A,FALSE,"Risk-Adjusted";#N/A,#N/A,FALSE,"Profit Improvement"}</definedName>
    <definedName name="ere" hidden="1">{#N/A,#N/A,FALSE,"Title - E";#N/A,#N/A,FALSE,"Insert";#N/A,#N/A,FALSE,"Rpt-98-E PG_1";#N/A,#N/A,FALSE,"Rpt-98-E PG_2f";#N/A,#N/A,FALSE,"Rpt-98-E PG_2";#N/A,#N/A,FALSE,"Insert";#N/A,#N/A,FALSE,"Rpt-98-E PG_3 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fd" hidden="1">{#N/A,#N/A,FALSE,"Chart";#N/A,#N/A,FALSE,"Overview";#N/A,#N/A,FALSE,"Overview_Acty";#N/A,#N/A,FALSE,"Inc97D";#N/A,#N/A,FALSE,"Rel_Inc97TD";#N/A,#N/A,FALSE,"Rel_Inc_97_NTD";#N/A,#N/A,FALSE,"Marketing";#N/A,#N/A,FALSE,"Pot_97"}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qaerrereq" hidden="1">{"REVISED",#N/A,FALSE,"Sheet1"}</definedName>
    <definedName name="ERGT" hidden="1">{#N/A,#N/A,FALSE,"Chart";#N/A,#N/A,FALSE,"Chart"}</definedName>
    <definedName name="eric" hidden="1">{#N/A,#N/A,FALSE,"Profit Status";#N/A,#N/A,FALSE,"Invest";#N/A,#N/A,FALSE,"Revenue";#N/A,#N/A,FALSE,"Variable Cost";#N/A,#N/A,FALSE,"Options &amp; Series"}</definedName>
    <definedName name="Ermua" hidden="1">{#N/A,#N/A,TRUE,"MetFinStat";#N/A,#N/A,TRUE,"BalSht";#N/A,#N/A,TRUE,"ConSchedBal";#N/A,#N/A,TRUE,"IncStat";#N/A,#N/A,TRUE,"ConSchedInc"}</definedName>
    <definedName name="eror">#REF!</definedName>
    <definedName name="error12" hidden="1">{#N/A,#N/A,FALSE,"Chart";#N/A,#N/A,FALSE,"Chart"}</definedName>
    <definedName name="error12_1" hidden="1">{#N/A,#N/A,FALSE,"Chart";#N/A,#N/A,FALSE,"Chart"}</definedName>
    <definedName name="error13" hidden="1">{#N/A,#N/A,FALSE,"Chart";#N/A,#N/A,FALSE,"Chart"}</definedName>
    <definedName name="error13_1" hidden="1">{#N/A,#N/A,FALSE,"Chart";#N/A,#N/A,FALSE,"Chart"}</definedName>
    <definedName name="ert" hidden="1">{#N/A,#N/A,FALSE,"Chart";#N/A,#N/A,FALSE,"Overview";#N/A,#N/A,FALSE,"Overview_Acty";#N/A,#N/A,FALSE,"Inc97D";#N/A,#N/A,FALSE,"Rel_Inc97TD";#N/A,#N/A,FALSE,"Rel_Inc_97_NTD";#N/A,#N/A,FALSE,"Marketing";#N/A,#N/A,FALSE,"Pot_97"}</definedName>
    <definedName name="erte" hidden="1">{0,0,0,0;0,0,0,0;0,0,0,0;0,0,FALSE,0}</definedName>
    <definedName name="ertye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ye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ty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hidden="1">{#N/A,#N/A,FALSE,"Assumptions";#N/A,#N/A,FALSE,"Volumes";#N/A,#N/A,FALSE,"Pricing";#N/A,#N/A,FALSE,"Variable Cost";#N/A,#N/A,FALSE,"Investment";#N/A,#N/A,FALSE,"Profitability";#N/A,#N/A,FALSE,"Business Comparison"}</definedName>
    <definedName name="ertyertyyy" hidden="1">{#N/A,#N/A,FALSE,"Assumptions";#N/A,#N/A,FALSE,"Volumes";#N/A,#N/A,FALSE,"Pricing";#N/A,#N/A,FALSE,"Variable Cost";#N/A,#N/A,FALSE,"Investment";#N/A,#N/A,FALSE,"Profitability";#N/A,#N/A,FALSE,"Business Comparison"}</definedName>
    <definedName name="ertyetryetye" hidden="1">{#N/A,#N/A,FALSE,"Assumptions";#N/A,#N/A,FALSE,"Volumes";#N/A,#N/A,FALSE,"Pricing";#N/A,#N/A,FALSE,"Variable Cost";#N/A,#N/A,FALSE,"Investment";#N/A,#N/A,FALSE,"Profitability";#N/A,#N/A,FALSE,"Business Comparison"}</definedName>
    <definedName name="erw" hidden="1">{0,0,0,TRUE}</definedName>
    <definedName name="ES">#REF!</definedName>
    <definedName name="Ess_Car_Sh">#REF!</definedName>
    <definedName name="Ess_Car_Share">#REF!</definedName>
    <definedName name="Ess_Comm_Share">#REF!</definedName>
    <definedName name="Ess_SAAR_Cars">#REF!</definedName>
    <definedName name="Ess_SAAR_Cars_Budget">#REF!</definedName>
    <definedName name="Ess_SAAR_Cars_Current">#REF!</definedName>
    <definedName name="Ess_SAAR_Cars_Prior">#REF!</definedName>
    <definedName name="Ess_SAAR_Comm">#REF!</definedName>
    <definedName name="Ess_SAAR_Comms_Budget">#REF!</definedName>
    <definedName name="Ess_SAAR_Comms_Current">#REF!</definedName>
    <definedName name="Ess_SAAR_Comms_Prior">#REF!</definedName>
    <definedName name="Ess_SAAR_Summ">#REF!</definedName>
    <definedName name="Ess_Stocks">#REF!</definedName>
    <definedName name="EssAliasTable">"Default"</definedName>
    <definedName name="EssfHasNonUnique">FALSE</definedName>
    <definedName name="EssLatest">"Jan"</definedName>
    <definedName name="EssOptions">"3000000000011000_01000"</definedName>
    <definedName name="e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e" hidden="1">{#N/A,#N/A,FALSE,"TOP10";#N/A,#N/A,FALSE,"Cover";#N/A,#N/A,FALSE,"MOGRAPH"}</definedName>
    <definedName name="et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eytueu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yet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U">#REF!</definedName>
    <definedName name="eurapoapbt">#REF!</definedName>
    <definedName name="eurapoastat">#REF!</definedName>
    <definedName name="eureurpbt">#REF!</definedName>
    <definedName name="eureurstat">#REF!</definedName>
    <definedName name="EV__LASTREFTIME__" hidden="1">40122.4474768518</definedName>
    <definedName name="EVOL">#REF!</definedName>
    <definedName name="ew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e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w" hidden="1">{#N/A,#N/A,FALSE,"Assumptions";#N/A,#N/A,FALSE,"Volumes";#N/A,#N/A,FALSE,"Pricing";#N/A,#N/A,FALSE,"Variable Cost";#N/A,#N/A,FALSE,"Investment";#N/A,#N/A,FALSE,"Profitability";#N/A,#N/A,FALSE,"Business Comparison"}</definedName>
    <definedName name="ewf" hidden="1">{0,0,0,0;#VALUE!,#N/A,0,0;#N/A,#N/A,FALSE,0;0,#N/A,FALSE,0;#N/A,0,TRUE,0;#N/A,#N/A,0,0;0,0,0,0}</definedName>
    <definedName name="ewfewr" hidden="1">{"Fiesta Facer Page",#N/A,FALSE,"Q_C_S";"Fiesta Main Page",#N/A,FALSE,"V_L";"Fiesta 95BP Struct",#N/A,FALSE,"StructBP";"Fiesta Post 95BP Struct",#N/A,FALSE,"AdjStructBP"}</definedName>
    <definedName name="ewr" hidden="1">{#N/A,#N/A,FALSE,"Title - E";#N/A,#N/A,FALSE,"Insert";#N/A,#N/A,FALSE,"Rpt-98-E PG_1";#N/A,#N/A,FALSE,"Rpt-98-E PG_2f";#N/A,#N/A,FALSE,"Rpt-98-E PG_2";#N/A,#N/A,FALSE,"Insert";#N/A,#N/A,FALSE,"Rpt-98-E PG_3 "}</definedName>
    <definedName name="EX">#REF!</definedName>
    <definedName name="Excel_BuiltIn__FilterDatabase_1">#REF!</definedName>
    <definedName name="Excel_BuiltIn_Print_Titles_1">#REF!</definedName>
    <definedName name="Exch">#REF!</definedName>
    <definedName name="Exchange">#REF!</definedName>
    <definedName name="ExchSA">#REF!</definedName>
    <definedName name="ExchTH">#REF!</definedName>
    <definedName name="Exclusions">#REF!</definedName>
    <definedName name="EXcom">OFFSET(#REF!,0,0,COUNTA(#REF!),COUNTA(#REF!))</definedName>
    <definedName name="Exec4">#REF!</definedName>
    <definedName name="exit" hidden="1">{"Presentation",#N/A,FALSE,"Feb96 - ALL"}</definedName>
    <definedName name="exp5.1">#REF!</definedName>
    <definedName name="expense">#REF!</definedName>
    <definedName name="explanation" hidden="1">{#N/A,#N/A,FALSE,"Assumptions";#N/A,#N/A,FALSE,"Volumes";#N/A,#N/A,FALSE,"Pricing";#N/A,#N/A,FALSE,"Variable Cost";#N/A,#N/A,FALSE,"Investment";#N/A,#N/A,FALSE,"Profitability";#N/A,#N/A,FALSE,"Business Comparison"}</definedName>
    <definedName name="extra" hidden="1">{"salaried",#N/A,FALSE,"VLD View (2)"}</definedName>
    <definedName name="Extra_Pay">#REF!</definedName>
    <definedName name="_xlnm.Extract">#REF!</definedName>
    <definedName name="eyt" hidden="1">{#N/A,#N/A,FALSE,"Assumptions";#N/A,#N/A,FALSE,"Volumes";#N/A,#N/A,FALSE,"Pricing";#N/A,#N/A,FALSE,"Variable Cost";#N/A,#N/A,FALSE,"Investment";#N/A,#N/A,FALSE,"Profitability";#N/A,#N/A,FALSE,"Business Comparison"}</definedName>
    <definedName name="eytueu" hidden="1">{#N/A,#N/A,FALSE,"Assumptions";#N/A,#N/A,FALSE,"Volumes";#N/A,#N/A,FALSE,"Pricing";#N/A,#N/A,FALSE,"Variable Cost";#N/A,#N/A,FALSE,"Investment";#N/A,#N/A,FALSE,"Profitability";#N/A,#N/A,FALSE,"Business Comparison"}</definedName>
    <definedName name="eytueyu" hidden="1">{"Fiesta Facer Page",#N/A,FALSE,"Q_C_S";"Fiesta Main Page",#N/A,FALSE,"V_L";"Fiesta 95BP Struct",#N/A,FALSE,"StructBP";"Fiesta Post 95BP Struct",#N/A,FALSE,"AdjStructBP"}</definedName>
    <definedName name="eyuerre" hidden="1">{#N/A,#N/A,FALSE,"Assumptions";#N/A,#N/A,FALSE,"Volumes";#N/A,#N/A,FALSE,"Pricing";#N/A,#N/A,FALSE,"Variable Cost";#N/A,#N/A,FALSE,"Investment";#N/A,#N/A,FALSE,"Profitability";#N/A,#N/A,FALSE,"Business Comparison"}</definedName>
    <definedName name="eyuuyeuyeyr" hidden="1">{"Presentation",#N/A,FALSE,"Feb96 - ALL"}</definedName>
    <definedName name="EZE" hidden="1">{#N/A,#N/A,FALSE,"Profit Status";#N/A,#N/A,FALSE,"Invest";#N/A,#N/A,FALSE,"Revenue";#N/A,#N/A,FALSE,"Variable Cost";#N/A,#N/A,FALSE,"Options &amp; Series"}</definedName>
    <definedName name="f" hidden="1">{#N/A,#N/A,FALSE,"UW152PPL"}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1" hidden="1">{"avrev",#N/A,FALSE,"AVREV";"rates",#N/A,FALSE,"AVREV"}</definedName>
    <definedName name="FA">#REF!</definedName>
    <definedName name="faa">#REF!</definedName>
    <definedName name="facer" hidden="1">{#N/A,#N/A,FALSE,"Assumptions";#N/A,#N/A,FALSE,"Volumes";#N/A,#N/A,FALSE,"Pricing";#N/A,#N/A,FALSE,"Variable Cost";#N/A,#N/A,FALSE,"Investment";#N/A,#N/A,FALSE,"Profitability";#N/A,#N/A,FALSE,"Business Comparison"}</definedName>
    <definedName name="Factor">#REF!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f" hidden="1">{#N/A,#N/A,FALSE,"Assumptions";#N/A,#N/A,FALSE,"Volumes";#N/A,#N/A,FALSE,"Pricing";#N/A,#N/A,FALSE,"Variable Cost";#N/A,#N/A,FALSE,"Investment";#N/A,#N/A,FALSE,"Profitability";#N/A,#N/A,FALSE,"Business Comparison"}</definedName>
    <definedName name="Fairlane" hidden="1">{"2001-02 Summary",#N/A,TRUE,"Summary";"2001-06 Summary",#N/A,TRUE,"Summary"}</definedName>
    <definedName name="FAMILY_MODEL_list">#REF!</definedName>
    <definedName name="farago" hidden="1">{#N/A,#N/A,FALSE,"Profit Status";#N/A,#N/A,FALSE,"Invest";#N/A,#N/A,FALSE,"Revenue";#N/A,#N/A,FALSE,"Variable Cost";#N/A,#N/A,FALSE,"Options &amp; Series"}</definedName>
    <definedName name="fas" hidden="1">#REF!</definedName>
    <definedName name="fasdf" hidden="1">{#N/A,#N/A,FALSE,"Graphs_Retail (2)";#N/A,#N/A,FALSE,"Graphs_RCL (2)";#N/A,#N/A,FALSE,"Graphs_WHSL (2)"}</definedName>
    <definedName name="fasdfas" hidden="1">{#N/A,#N/A,FALSE,"Assumptions";#N/A,#N/A,FALSE,"Volumes";#N/A,#N/A,FALSE,"Pricing";#N/A,#N/A,FALSE,"Variable Cost";#N/A,#N/A,FALSE,"Investment";#N/A,#N/A,FALSE,"Profitability";#N/A,#N/A,FALSE,"Business Comparison"}</definedName>
    <definedName name="fasfdasfas" hidden="1">{"Summary View",#N/A,TRUE,"Summary";"Exception Analysis",#N/A,TRUE,"Summary"}</definedName>
    <definedName name="Fax">#REF!</definedName>
    <definedName name="FB">#REF!</definedName>
    <definedName name="fc" hidden="1">{#N/A,#N/A,FALSE,"TOP10";#N/A,#N/A,FALSE,"Cover";#N/A,#N/A,FALSE,"MOGRAPH"}</definedName>
    <definedName name="FCode" hidden="1">#REF!</definedName>
    <definedName name="fd" hidden="1">{#VALUE!,#N/A,FALSE,0;#N/A,#N/A,FALSE,0;#N/A,#N/A,FALSE,0;#N/A,#N/A,FALSE,0}</definedName>
    <definedName name="fda" hidden="1">{#N/A,#N/A,TRUE,"dew_x200";#N/A,#N/A,TRUE,"cvgm_twncr_must";#N/A,#N/A,TRUE,"x100_x300_falcn";#N/A,#N/A,TRUE,"t_mark_scorp";#N/A,#N/A,TRUE,"VC3GRAF"}</definedName>
    <definedName name="fdd" hidden="1">{#N/A,#N/A,FALSE,"626 DX";#N/A,#N/A,FALSE,"626 LX";#N/A,#N/A,FALSE,"626 LX-V6";#N/A,#N/A,FALSE,"626 ES-V6"}</definedName>
    <definedName name="fd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efdf" hidden="1">{#N/A,#N/A,FALSE,"Cover";#N/A,#N/A,FALSE,"Profits";#N/A,#N/A,FALSE,"ABS";#N/A,#N/A,FALSE,"TFLE Detail";#N/A,#N/A,FALSE,"TFLE Walk";#N/A,#N/A,FALSE,"Variable Cost";#N/A,#N/A,FALSE,"V.C. Walk"}</definedName>
    <definedName name="fdf" hidden="1">{"Fiesta Facer Page",#N/A,FALSE,"Q_C_S";"Fiesta Main Page",#N/A,FALSE,"V_L";"Fiesta 95BP Struct",#N/A,FALSE,"StructBP";"Fiesta Post 95BP Struct",#N/A,FALSE,"AdjStructBP"}</definedName>
    <definedName name="fdfd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g" hidden="1">{"2001-02 Summary",#N/A,TRUE,"Summary";"2001-06 Summary",#N/A,TRUE,"Summary"}</definedName>
    <definedName name="fdgf" hidden="1">{"REVISED",#N/A,FALSE,"Sheet1"}</definedName>
    <definedName name="fdgfdg" hidden="1">{"avrev",#N/A,FALSE,"AVREV";"rates",#N/A,FALSE,"AVREV"}</definedName>
    <definedName name="fdgju" hidden="1">{#VALUE!,#N/A,FALSE,0;#N/A,#N/A,FALSE,0;#N/A,#N/A,FALSE,0;#N/A,#N/A,FALSE,0;#N/A,#N/A,FALSE,0;#N/A,#N/A,FALSE,0;#N/A,#N/A,FALSE,0;#N/A,#N/A,FALSE,0}</definedName>
    <definedName name="fd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a" hidden="1">{"rates",#N/A,FALSE,"tavg4a";"rev",#N/A,FALSE,"tavg4a"}</definedName>
    <definedName name="fdsfa">#REF!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e" hidden="1">{#N/A,#N/A,FALSE,"Profit Status";#N/A,#N/A,FALSE,"Invest";#N/A,#N/A,FALSE,"Revenue";#N/A,#N/A,FALSE,"Variable Cost";#N/A,#N/A,FALSE,"Options &amp; Series"}</definedName>
    <definedName name="FEB" hidden="1">{"2001 actual",#N/A,FALSE,"Raw Data month";"2002actual",#N/A,FALSE,"Raw Data month";"2002 plan",#N/A,FALSE,"Raw Data month"}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gh" hidden="1">{#N/A,#N/A,FALSE,"TOP10";#N/A,#N/A,FALSE,"Cover";#N/A,#N/A,FALSE,"MOGRAPH"}</definedName>
    <definedName name="feliz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r" hidden="1">{"REVISED",#N/A,FALSE,"Sheet1"}</definedName>
    <definedName name="ferco_fracs">#REF!</definedName>
    <definedName name="ferco_whsl">#REF!</definedName>
    <definedName name="ferf" hidden="1">{"REVISED",#N/A,FALSE,"Sheet1"}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wewg" hidden="1">{0,0,0,0}</definedName>
    <definedName name="ff" hidden="1">{#N/A,#N/A,FALSE,"TEST HOURS MONTHLY REPORT"}</definedName>
    <definedName name="ffbvb" hidden="1">{0,#N/A,FALSE,0}</definedName>
    <definedName name="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ww" hidden="1">{#N/A,#N/A,FALSE,"Profit Status";#N/A,#N/A,FALSE,"Invest";#N/A,#N/A,FALSE,"Revenue";#N/A,#N/A,FALSE,"Variable Cost";#N/A,#N/A,FALSE,"Options &amp; Series"}</definedName>
    <definedName name="fff" hidden="1">{#N/A,#N/A,FALSE,"UW152PPL"}</definedName>
    <definedName name="f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f" hidden="1">{#VALUE!,#N/A,FALSE,0;#N/A,#N/A,FALSE,0;#N/A,#N/A,FALSE,0;#N/A,#N/A,FALSE,0}</definedName>
    <definedName name="FFFFF" hidden="1">{#VALUE!,#N/A,FALSE,0;#N/A,#N/A,FALSE,0;#N/A,#N/A,FALSE,0;#N/A,#N/A,FALSE,0}</definedName>
    <definedName name="ffffff" hidden="1">{"Revenue",#N/A,FALSE,"Series";"Ecprofit",#N/A,FALSE,"Series"}</definedName>
    <definedName name="fffffff" hidden="1">{"Fiesta Facer Page",#N/A,FALSE,"Q_C_S";"Fiesta Main Page",#N/A,FALSE,"V_L";"Fiesta 95BP Struct",#N/A,FALSE,"StructBP";"Fiesta Post 95BP Struct",#N/A,FALSE,"AdjStructBP"}</definedName>
    <definedName name="ffgnc" hidden="1">{"T_NA_Dom",#N/A,FALSE,"TB_NoAc";"TB_Summ",#N/A,FALSE,"TB_Action";"T_NA_Exp",#N/A,FALSE,"TB_NoAc";"T_Ac_Dom",#N/A,FALSE,"TB_Action";"TB_Ac_Exp",#N/A,FALSE,"TB_Action"}</definedName>
    <definedName name="ffsas">#REF!</definedName>
    <definedName name="ffx" hidden="1">{#N/A,#N/A,FALSE,"TOP10";#N/A,#N/A,FALSE,"Cover";#N/A,#N/A,FALSE,"MOGRAPH"}</definedName>
    <definedName name="fg" hidden="1">{#N/A,#N/A,FALSE,"Cover";#N/A,#N/A,FALSE,"Profits";#N/A,#N/A,FALSE,"ABS";#N/A,#N/A,FALSE,"TFLE Detail";#N/A,#N/A,FALSE,"TFLE Walk";#N/A,#N/A,FALSE,"Variable Cost";#N/A,#N/A,FALSE,"V.C. Walk"}</definedName>
    <definedName name="FGDFG">[0]!kkk</definedName>
    <definedName name="fgfg" hidden="1">{#N/A,#N/A,FALSE,"expense";#N/A,#N/A,FALSE,"heads"}</definedName>
    <definedName name="fgg" hidden="1">{#N/A,#N/A,FALSE,"Graphs_Retail_Historical_US";#N/A,#N/A,FALSE,"Graphs_RCL_Historical_US";#N/A,#N/A,FALSE,"Graphs_WHSL_Historical_US";#N/A,#N/A,FALSE,"Graphs_ComLend_Historical_US";#N/A,#N/A,FALSE,"Graphs_Intra_Historical_US"}</definedName>
    <definedName name="fgh" hidden="1">{#N/A,#N/A,FALSE,"Cover";#N/A,#N/A,FALSE,"Profits";#N/A,#N/A,FALSE,"ABS";#N/A,#N/A,FALSE,"TFLE Detail";#N/A,#N/A,FALSE,"TFLE Walk";#N/A,#N/A,FALSE,"Variable Cost";#N/A,#N/A,FALSE,"V.C. Walk"}</definedName>
    <definedName name="fghfd" hidden="1">{#VALUE!,#N/A,FALSE,0;#N/A,#N/A,FALSE,0;#N/A,#N/A,FALSE,0;#N/A,#N/A,FALSE,0;#N/A,#N/A,FALSE,0}</definedName>
    <definedName name="FGHFGH" hidden="1">{#N/A,#N/A,FALSE,"Assumptions";#N/A,#N/A,FALSE,"Volumes";#N/A,#N/A,FALSE,"Pricing";#N/A,#N/A,FALSE,"Variable Cost";#N/A,#N/A,FALSE,"Investment";#N/A,#N/A,FALSE,"Profitability";#N/A,#N/A,FALSE,"Business Comparison"}</definedName>
    <definedName name="fghjfgj" hidden="1">{"rev",#N/A,FALSE,"ppepsum";"vcost",#N/A,FALSE,"ppepsum";"ecprof",#N/A,FALSE,"ppepsum"}</definedName>
    <definedName name="fgj" hidden="1">{#N/A,#N/A,FALSE,"Title - E";#N/A,#N/A,FALSE,"Insert";#N/A,#N/A,FALSE,"Rpt-98-E PG_1";#N/A,#N/A,FALSE,"Rpt-98-E PG_2f";#N/A,#N/A,FALSE,"Rpt-98-E PG_2";#N/A,#N/A,FALSE,"Insert";#N/A,#N/A,FALSE,"Rpt-98-E PG_3 "}</definedName>
    <definedName name="fgjfg" hidden="1">{"pep204a",#N/A,FALSE,"tpepsum4a";"pep205a",#N/A,FALSE,"tpepsum4a";"wpep204a",#N/A,FALSE,"tpepsum4a";"wpep205a",#N/A,FALSE,"tpepsum4a"}</definedName>
    <definedName name="fgjj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ng" hidden="1">{#N/A,#N/A,FALSE,"Chart";#N/A,#N/A,FALSE,"Chart"}</definedName>
    <definedName name="fgsd" hidden="1">{"avrev",#N/A,FALSE,"AVREV";"rates",#N/A,FALSE,"AVREV"}</definedName>
    <definedName name="fgsdfs" hidden="1">#REF!</definedName>
    <definedName name="fgsg" hidden="1">{#N/A,#N/A,FALSE,"Chart";#N/A,#N/A,FALSE,"Chart"}</definedName>
    <definedName name="FHFGH" hidden="1">{#N/A,#N/A,FALSE,"Chart";#N/A,#N/A,FALSE,"Overview";#N/A,#N/A,FALSE,"Overview_Acty";#N/A,#N/A,FALSE,"Inc97D";#N/A,#N/A,FALSE,"Rel_Inc97TD";#N/A,#N/A,FALSE,"Rel_Inc_97_NTD";#N/A,#N/A,FALSE,"Marketing";#N/A,#N/A,FALSE,"Pot_97"}</definedName>
    <definedName name="fhiu" hidden="1">{#N/A,#N/A,FALSE,"GRAFIK";#N/A,#N/A,FALSE,"TOP30MEM"}</definedName>
    <definedName name="fhkk" hidden="1">{#N/A,#N/A,FALSE,"Title - E";#N/A,#N/A,FALSE,"Insert";#N/A,#N/A,FALSE,"Rpt-98-E PG_1";#N/A,#N/A,FALSE,"Rpt-98-E PG_2f";#N/A,#N/A,FALSE,"Rpt-98-E PG_2";#N/A,#N/A,FALSE,"Insert";#N/A,#N/A,FALSE,"Rpt-98-E PG_3 "}</definedName>
    <definedName name="FILE">#REF!</definedName>
    <definedName name="FileName">#REF!</definedName>
    <definedName name="fill" hidden="1">#REF!</definedName>
    <definedName name="filna" hidden="1">{"'OBT_6M_30_6'!$S$1:$AE$53"}</definedName>
    <definedName name="Filter1">#REF!</definedName>
    <definedName name="Filter2">#REF!</definedName>
    <definedName name="final" hidden="1">{#N/A,#N/A,FALSE,"Cover";#N/A,#N/A,FALSE,"Profits";#N/A,#N/A,FALSE,"ABS";#N/A,#N/A,FALSE,"TFLE Detail";#N/A,#N/A,FALSE,"TFLE Walk";#N/A,#N/A,FALSE,"Variable Cost";#N/A,#N/A,FALSE,"V.C. Walk"}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DataEntry">#REF!,#REF!,#REF!,#REF!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nePrint">#REF!</definedName>
    <definedName name="Finland">#REF!</definedName>
    <definedName name="FIRST_QUARTER_AND_SECOND_QUARTER_1999_FIXED_ASSETS">#REF!</definedName>
    <definedName name="fjfg" hidden="1">{"Revenue",#N/A,FALSE,"Series";"Ecprofit",#N/A,FALSE,"Series"}</definedName>
    <definedName name="fjfj" hidden="1">{#N/A,#N/A,FALSE,"Chart";#N/A,#N/A,FALSE,"Chart"}</definedName>
    <definedName name="fjfjf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HM" hidden="1">{"avrev",#N/A,FALSE,"AVREV";"rates",#N/A,FALSE,"AVREV"}</definedName>
    <definedName name="fjwhf" hidden="1">{#N/A,#N/A,FALSE,"Profit Status";#N/A,#N/A,FALSE,"Invest";#N/A,#N/A,FALSE,"Revenue";#N/A,#N/A,FALSE,"Variable Cost";#N/A,#N/A,FALSE,"Options &amp; Series"}</definedName>
    <definedName name="fjwhf1" hidden="1">{#N/A,#N/A,FALSE,"Profit Status";#N/A,#N/A,FALSE,"Invest";#N/A,#N/A,FALSE,"Revenue";#N/A,#N/A,FALSE,"Variable Cost";#N/A,#N/A,FALSE,"Options &amp; Series"}</definedName>
    <definedName name="flammabilityindicator">OFFSET(#REF!,0,0,COUNTA(#REF!),1)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ocus" hidden="1">{"Wk_A_NoAc",#N/A,FALSE,"Wk_Arg_NoAc";"WK_Arg_Act",#N/A,FALSE,"Wk_Arg_Act";"WK_Brz_NoAc",#N/A,FALSE,"Wk_Brz_NoAc";"Wk_Brz_Act",#N/A,FALSE,"Wk_Brz_Act";"Wk_Avg",#N/A,FALSE,"Wk_Arg_Act"}</definedName>
    <definedName name="FocusMCA_Market">#REF!</definedName>
    <definedName name="Folgeseiten">#REF!</definedName>
    <definedName name="Fomular">#REF!</definedName>
    <definedName name="forcryingoutloud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D_E_SERIES">#REF!</definedName>
    <definedName name="FORD_EVEREST">#REF!</definedName>
    <definedName name="FORD_F_SERIES">#REF!</definedName>
    <definedName name="ford_fracs">#REF!</definedName>
    <definedName name="FORD_OTHERS">#REF!</definedName>
    <definedName name="FORD_RANGER_DC">#REF!</definedName>
    <definedName name="FORD_RANGER_SC">#REF!</definedName>
    <definedName name="FORD_TRANSIT">#REF!</definedName>
    <definedName name="ford_whsl">#REF!</definedName>
    <definedName name="fordFamily" hidden="1">{#N/A,#N/A,FALSE,"GRAFIK";#N/A,#N/A,FALSE,"TOP30MEM"}</definedName>
    <definedName name="fordspider" hidden="1">{"sedan",#N/A,FALSE,"spepalt";"wgs",#N/A,FALSE,"spepalt"}</definedName>
    <definedName name="FOREX">#REF!</definedName>
    <definedName name="FORK">#REF!</definedName>
    <definedName name="fr" hidden="1">{#N/A,#N/A,FALSE,"Chart";#N/A,#N/A,FALSE,"Chart"}</definedName>
    <definedName name="France">#REF!</definedName>
    <definedName name="fre" hidden="1">{"REVISED",#N/A,FALSE,"Sheet1"}</definedName>
    <definedName name="fref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ightCategory">#REF!</definedName>
    <definedName name="Frequency">#REF!</definedName>
    <definedName name="frpi">OFFSET(#REF!,0,0,COUNTA(#REF!),1)</definedName>
    <definedName name="fs">#REF!</definedName>
    <definedName name="FS_Month">#REF!</definedName>
    <definedName name="FS_Year">#REF!</definedName>
    <definedName name="fsa" hidden="1">{#N/A,#N/A,FALSE,"Title - E";#N/A,#N/A,FALSE,"Insert";#N/A,#N/A,FALSE,"Rpt-98-E PG_1";#N/A,#N/A,FALSE,"Rpt-98-E PG_2f";#N/A,#N/A,FALSE,"Rpt-98-E PG_2";#N/A,#N/A,FALSE,"Insert";#N/A,#N/A,FALSE,"Rpt-98-E PG_3 "}</definedName>
    <definedName name="fsdf" hidden="1">{"Revenue",#N/A,FALSE,"Series";"Ecprofit",#N/A,FALSE,"Series"}</definedName>
    <definedName name="fsdfsdf" hidden="1">{"avrev",#N/A,FALSE,"AVREV";"rates",#N/A,FALSE,"AVREV"}</definedName>
    <definedName name="fsgh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M" hidden="1">#REF!</definedName>
    <definedName name="FSM_solver_adj" hidden="1">#REF!,#REF!</definedName>
    <definedName name="ft" hidden="1">{#N/A,#N/A,FALSE,"TOP10";#N/A,#N/A,FALSE,"Cover";#N/A,#N/A,FALSE,"MOGRAPH"}</definedName>
    <definedName name="fte" hidden="1">{#N/A,#N/A,FALSE,"GRAFIK";#N/A,#N/A,FALSE,"TOP30MEM"}</definedName>
    <definedName name="ftgefaewt" hidden="1">{#N/A,#N/A,FALSE,"Profit Status";#N/A,#N/A,FALSE,"Invest";#N/A,#N/A,FALSE,"Revenue";#N/A,#N/A,FALSE,"Variable Cost";#N/A,#N/A,FALSE,"Options &amp; Series"}</definedName>
    <definedName name="fu" hidden="1">{"avrev",#N/A,FALSE,"AVREV";"rates",#N/A,FALSE,"AVREV"}</definedName>
    <definedName name="fu_1" hidden="1">{"avrev",#N/A,FALSE,"AVREV";"rates",#N/A,FALSE,"AVREV"}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eurpbt">#REF!</definedName>
    <definedName name="fueurstat">#REF!</definedName>
    <definedName name="fujimoto" hidden="1">{#N/A,"VA",FALSE,"output";#N/A,"VB",FALSE,"output";#N/A,"VS",FALSE,"output";#N/A,"VC",FALSE,"output";#N/A,"VG",FALSE,"output";#N/A,"J1",FALSE,"output";#N/A,"J2",FALSE,"output";#N/A,"PT",FALSE,"output"}</definedName>
    <definedName name="Full_Print">#REF!</definedName>
    <definedName name="Functional" hidden="1">{#N/A,#N/A,FALSE,"Assumptions";#N/A,#N/A,FALSE,"Volumes";#N/A,#N/A,FALSE,"Pricing";#N/A,#N/A,FALSE,"Variable Cost";#N/A,#N/A,FALSE,"Investment";#N/A,#N/A,FALSE,"Profitability";#N/A,#N/A,FALSE,"Business Comparison"}</definedName>
    <definedName name="FVCOMP">#N/A</definedName>
    <definedName name="fvdfd" hidden="1">{#N/A,#N/A,FALSE,"Cover";#N/A,#N/A,FALSE,"Profits";#N/A,#N/A,FALSE,"ABS";#N/A,#N/A,FALSE,"TFLE Detail";#N/A,#N/A,FALSE,"TFLE Walk";#N/A,#N/A,FALSE,"Variable Cost";#N/A,#N/A,FALSE,"V.C. Walk"}</definedName>
    <definedName name="fvvv" hidden="1">{"avrev",#N/A,FALSE,"AVREV";"rates",#N/A,FALSE,"AVREV"}</definedName>
    <definedName name="fwef" hidden="1">{"REVISED",#N/A,FALSE,"Sheet1"}</definedName>
    <definedName name="fwfeewf" hidden="1">{#N/A,#N/A,FALSE,"Assumptions";#N/A,#N/A,FALSE,"Volumes";#N/A,#N/A,FALSE,"Pricing";#N/A,#N/A,FALSE,"Variable Cost";#N/A,#N/A,FALSE,"Investment";#N/A,#N/A,FALSE,"Profitability";#N/A,#N/A,FALSE,"Business Comparison"}</definedName>
    <definedName name="fxjdhjdghj" hidden="1">{#N/A,#N/A,FALSE,"Assumptions";#N/A,#N/A,FALSE,"Volumes";#N/A,#N/A,FALSE,"Pricing";#N/A,#N/A,FALSE,"Variable Cost";#N/A,#N/A,FALSE,"Investment";#N/A,#N/A,FALSE,"Profitability";#N/A,#N/A,FALSE,"Business Comparison"}</definedName>
    <definedName name="fy" hidden="1">{#N/A,#N/A,FALSE,"BackUp";#N/A,#N/A,FALSE,"FOps-Cal";#N/A,#N/A,FALSE,"COps-Cal";#N/A,#N/A,FALSE,"GPM-Cal";#N/A,#N/A,FALSE,"ITO-Cal";#N/A,#N/A,FALSE,"ITO (2)"}</definedName>
    <definedName name="FY00cri">#REF!</definedName>
    <definedName name="FY00exch">#REF!</definedName>
    <definedName name="FY00findex">#REF!</definedName>
    <definedName name="FY00usindex">#REF!</definedName>
    <definedName name="FY01cri">#REF!</definedName>
    <definedName name="FY01exch">#REF!</definedName>
    <definedName name="FY01findex">#REF!</definedName>
    <definedName name="FY01usindex">#REF!</definedName>
    <definedName name="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_1" hidden="1">{"salaried",#N/A,FALSE,"VLD View (2)"}</definedName>
    <definedName name="G_S">#REF!</definedName>
    <definedName name="G_S_Summary">#REF!</definedName>
    <definedName name="GAlaxy">36382.5372453704</definedName>
    <definedName name="galo" hidden="1">{#N/A,#N/A,FALSE,"Aging Summary";#N/A,#N/A,FALSE,"Ratio Analysis";#N/A,#N/A,FALSE,"Test 120 Day Accts";#N/A,#N/A,FALSE,"Tickmarks"}</definedName>
    <definedName name="gasdf" hidden="1">{#N/A,#N/A,FALSE,"Title-W";#N/A,#N/A,FALSE,"Insert";#N/A,#N/A,FALSE,"Rpt-98-W PG_1";#N/A,#N/A,FALSE,"Rpt-98-W PG_2f";#N/A,#N/A,FALSE,"Rpt-98-W  PG_2";#N/A,#N/A,FALSE,"Insert";#N/A,#N/A,FALSE,"Rpt-98-W PG_3"}</definedName>
    <definedName name="g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TR" hidden="1">{#N/A,#N/A,FALSE,"Chart";#N/A,#N/A,FALSE,"Chart"}</definedName>
    <definedName name="gch" hidden="1">{#N/A,#N/A,FALSE,"Assumptions";#N/A,#N/A,FALSE,"Volumes";#N/A,#N/A,FALSE,"Pricing";#N/A,#N/A,FALSE,"Variable Cost";#N/A,#N/A,FALSE,"Investment";#N/A,#N/A,FALSE,"Profitability";#N/A,#N/A,FALSE,"Business Comparison"}</definedName>
    <definedName name="GCS_2002_Business_Plan_Summary">#REF!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FGS" hidden="1">{"REVISED",#N/A,FALSE,"Sheet1"}</definedName>
    <definedName name="GDP">#REF!</definedName>
    <definedName name="gdsdsfgs3" hidden="1">{0,#N/A,FALSE,0;0,#N/A,FALSE,0;0,#N/A,FALSE,0;0,#N/A,FALSE,0}</definedName>
    <definedName name="ge" hidden="1">{#N/A,#N/A,FALSE,"Profit Status";#N/A,#N/A,FALSE,"Invest";#N/A,#N/A,FALSE,"Revenue";#N/A,#N/A,FALSE,"Variable Cost";#N/A,#N/A,FALSE,"Options &amp; Series"}</definedName>
    <definedName name="geez" hidden="1">{#N/A,#N/A,FALSE,"Title - E";#N/A,#N/A,FALSE,"Insert";#N/A,#N/A,FALSE,"Rpt-98-E PG_1";#N/A,#N/A,FALSE,"Rpt-98-E PG_2f";#N/A,#N/A,FALSE,"Rpt-98-E PG_2";#N/A,#N/A,FALSE,"Insert";#N/A,#N/A,FALSE,"Rpt-98-E PG_3 "}</definedName>
    <definedName name="geg" hidden="1">{#N/A,#N/A,FALSE,"Assumptions";#N/A,#N/A,FALSE,"Volumes";#N/A,#N/A,FALSE,"Pricing";#N/A,#N/A,FALSE,"Variable Cost";#N/A,#N/A,FALSE,"Investment";#N/A,#N/A,FALSE,"Profitability";#N/A,#N/A,FALSE,"Business Comparison"}</definedName>
    <definedName name="geit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n_DLHR_P2">#REF!</definedName>
    <definedName name="Gen_Index">#REF!</definedName>
    <definedName name="general2" hidden="1">{#N/A,#N/A,FALSE,"TOP10";#N/A,#N/A,FALSE,"Cover";#N/A,#N/A,FALSE,"MOGRAPH"}</definedName>
    <definedName name="general3" hidden="1">{#N/A,#N/A,FALSE,"TOP10";#N/A,#N/A,FALSE,"Cover";#N/A,#N/A,FALSE,"MOGRAPH"}</definedName>
    <definedName name="GeneralLedger" hidden="1">#REF!</definedName>
    <definedName name="GenInfo">#REF!</definedName>
    <definedName name="Germany">#REF!</definedName>
    <definedName name="germany_">#REF!</definedName>
    <definedName name="get_data">#N/A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B" hidden="1">{"Revenue",#N/A,FALSE,"Series";"Ecprofit",#N/A,FALSE,"Series"}</definedName>
    <definedName name="gfdg" hidden="1">#REF!</definedName>
    <definedName name="gfdged1" hidden="1">{"REVISED",#N/A,FALSE,"Sheet1"}</definedName>
    <definedName name="gfdhh" hidden="1">{"Revenue",#N/A,FALSE,"Series";"Ecprofit",#N/A,FALSE,"Series"}</definedName>
    <definedName name="gfdsged" hidden="1">{"REVISED",#N/A,FALSE,"Sheet1"}</definedName>
    <definedName name="gfdsged1" hidden="1">{"REVISED",#N/A,FALSE,"Sheet1"}</definedName>
    <definedName name="gffdsg" hidden="1">{"Revenue",#N/A,FALSE,"Series";"Ecprofit",#N/A,FALSE,"Series"}</definedName>
    <definedName name="gffdsg_1" hidden="1">{"Revenue",#N/A,FALSE,"Series";"Ecprofit",#N/A,FALSE,"Series"}</definedName>
    <definedName name="gffdsget" hidden="1">{"Revenue",#N/A,FALSE,"Series";"Ecprofit",#N/A,FALSE,"Series"}</definedName>
    <definedName name="gffsd" hidden="1">{#VALUE!,#N/A,FALSE,0;#N/A,#N/A,FALSE,0;#N/A,#N/A,FALSE,0;#N/A,#N/A,FALSE,0;#N/A,#N/A,FALSE,0;#N/A,#N/A,FALSE,0;#N/A,#N/A,FALSE,0;#N/A,#N/A,FALSE,0;#N/A,#N/A,FALSE,0}</definedName>
    <definedName name="gf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h" hidden="1">{"Calendar",#N/A,FALSE,"Calendar";"Profitab",#N/A,FALSE,"Summary";"Cashflow",#N/A,FALSE,"Cashflow";"ROS",#N/A,FALSE,"Summary"}</definedName>
    <definedName name="gfhdhd" hidden="1">{"avrev",#N/A,FALSE,"AVREV";"rates",#N/A,FALSE,"AVREV"}</definedName>
    <definedName name="gfhrh" hidden="1">{#N/A,#N/A,FALSE,"Profit Status";#N/A,#N/A,FALSE,"Invest";#N/A,#N/A,FALSE,"Revenue";#N/A,#N/A,FALSE,"Variable Cost";#N/A,#N/A,FALSE,"Options &amp; Series"}</definedName>
    <definedName name="gfs" hidden="1">#REF!</definedName>
    <definedName name="gfsdg" hidden="1">{0,0,0,0;0,0,0,0;0,0,0,0;0,0,0,0}</definedName>
    <definedName name="gfsfd" hidden="1">{#N/A,#N/A,FALSE,"Cover";#N/A,#N/A,FALSE,"Profits";#N/A,#N/A,FALSE,"ABS";#N/A,#N/A,FALSE,"TFLE Detail";#N/A,#N/A,FALSE,"TFLE Walk";#N/A,#N/A,FALSE,"Variable Cost";#N/A,#N/A,FALSE,"V.C. Walk"}</definedName>
    <definedName name="gg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G" hidden="1">{"COMPARISON",#N/A,FALSE,"Sheet1"}</definedName>
    <definedName name="ggg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d" hidden="1">{#N/A,#N/A,FALSE,"TOP10";#N/A,#N/A,FALSE,"Cover";#N/A,#N/A,FALSE,"MOGRAPH"}</definedName>
    <definedName name="gggg" hidden="1">{#N/A,#N/A,FALSE,"Cover";#N/A,#N/A,FALSE,"Profits";#N/A,#N/A,FALSE,"ABS";#N/A,#N/A,FALSE,"TFLE Detail";#N/A,#N/A,FALSE,"TFLE Walk";#N/A,#N/A,FALSE,"Variable Cost";#N/A,#N/A,FALSE,"V.C. Walk"}</definedName>
    <definedName name="ggggg">#REF!</definedName>
    <definedName name="gggggg" hidden="1">{#N/A,#N/A,FALSE,"Assumptions";#N/A,#N/A,FALSE,"Volumes";#N/A,#N/A,FALSE,"Pricing";#N/A,#N/A,FALSE,"Variable Cost";#N/A,#N/A,FALSE,"Investment";#N/A,#N/A,FALSE,"Profitability";#N/A,#N/A,FALSE,"Business Comparison"}</definedName>
    <definedName name="ggghh" hidden="1">{"REVISED",#N/A,FALSE,"Sheet1"}</definedName>
    <definedName name="gggu" hidden="1">{#N/A,#N/A,FALSE,"TOP10";#N/A,#N/A,FALSE,"Cover";#N/A,#N/A,FALSE,"MOGRAPH"}</definedName>
    <definedName name="gh" hidden="1">{"'Highlights'!$A$1:$M$123"}</definedName>
    <definedName name="gh_1" hidden="1">{#N/A,#N/A,FALSE,"Back-Up Cover";#N/A,#N/A,FALSE,"CM1";#N/A,#N/A,FALSE,"CM3";#N/A,#N/A,FALSE,"CM4"}</definedName>
    <definedName name="ghdg" hidden="1">{#N/A,#N/A,FALSE,"Chart";#N/A,#N/A,FALSE,"Chart"}</definedName>
    <definedName name="GHG" hidden="1">{"sedan",#N/A,FALSE,"tpepsum4a";"wag",#N/A,FALSE,"tpepsum4a"}</definedName>
    <definedName name="GHGH" hidden="1">{"rates",#N/A,FALSE,"tavgcs#2";"rev",#N/A,FALSE,"tavgcs#2"}</definedName>
    <definedName name="ghgh_1" hidden="1">{#N/A,#N/A,FALSE,"Cover";#N/A,#N/A,FALSE,"VarCost Graph";#N/A,#N/A,FALSE,"VarCost Sum";#N/A,#N/A,FALSE,"Roadmap_Sum";#N/A,#N/A,FALSE,"VarCost";#N/A,#N/A,FALSE,"i-to-i, 06-01-98 [All_CMs]";#N/A,#N/A,FALSE,"VarCost I-2-I"}</definedName>
    <definedName name="ghhfdhg" hidden="1">{"Fcst II",#N/A,FALSE,"(1)-PROFIT SUM.";"Risk_Adj._Fcst.",#N/A,FALSE,"(2)-Risk Adj. Fcst.";"Fcst._to_Budget",#N/A,FALSE,"(3)-Fcst. to Bdgt.";"Yr._O_Yr",#N/A,FALSE,"(4)-Yr.-O-Yr."}</definedName>
    <definedName name="ghi" hidden="1">{"Presentation",#N/A,FALSE,"Feb96 - ALL"}</definedName>
    <definedName name="GHJHGJ" hidden="1">{"Revenue",#N/A,FALSE,"Series";"Ecprofit",#N/A,FALSE,"Series"}</definedName>
    <definedName name="ghjk" hidden="1">{#N/A,#N/A,FALSE,"UW152PPL"}</definedName>
    <definedName name="ghk" hidden="1">{#N/A,#N/A,FALSE,"Graphs_Retail (2)";#N/A,#N/A,FALSE,"Graphs_RCL (2)";#N/A,#N/A,FALSE,"Graphs_WHSL (2)"}</definedName>
    <definedName name="ghkghk" hidden="1">{#N/A,#N/A,FALSE,"Graphs_Retail";#N/A,#N/A,FALSE,"Physicals_Graphs"}</definedName>
    <definedName name="ghlk" hidden="1">{#N/A,#N/A,FALSE,"Title - E";#N/A,#N/A,FALSE,"Insert";#N/A,#N/A,FALSE,"Rpt-98-E PG_1";#N/A,#N/A,FALSE,"Rpt-98-E PG_2f";#N/A,#N/A,FALSE,"Rpt-98-E PG_2";#N/A,#N/A,FALSE,"Insert";#N/A,#N/A,FALSE,"Rpt-98-E PG_3 "}</definedName>
    <definedName name="ghn" hidden="1">{#N/A,#N/A,FALSE,"Profit Status";#N/A,#N/A,FALSE,"Invest";#N/A,#N/A,FALSE,"Revenue";#N/A,#N/A,FALSE,"Variable Cost";#N/A,#N/A,FALSE,"Options &amp; Series"}</definedName>
    <definedName name="GIFS_DATA">#REF!</definedName>
    <definedName name="GIFS_DATA_OLD">#REF!</definedName>
    <definedName name="GIG" hidden="1">{#N/A,#N/A,FALSE,"Sheet1"}</definedName>
    <definedName name="gii" hidden="1">{"'OBT_6M_30_6'!$S$1:$AE$53"}</definedName>
    <definedName name="gina" hidden="1">{#N/A,#N/A,FALSE,"Assumptions";#N/A,#N/A,FALSE,"Volumes";#N/A,#N/A,FALSE,"Pricing";#N/A,#N/A,FALSE,"Variable Cost";#N/A,#N/A,FALSE,"Investment";#N/A,#N/A,FALSE,"Profitability";#N/A,#N/A,FALSE,"Business Comparison"}</definedName>
    <definedName name="gj" hidden="1">{#N/A,#N/A,FALSE,"Chart";#N/A,#N/A,FALSE,"Overview";#N/A,#N/A,FALSE,"Overview_Acty";#N/A,#N/A,FALSE,"Inc97D";#N/A,#N/A,FALSE,"Rel_Inc97TD";#N/A,#N/A,FALSE,"Rel_Inc_97_NTD";#N/A,#N/A,FALSE,"Marketing";#N/A,#N/A,FALSE,"Pot_97"}</definedName>
    <definedName name="gja" hidden="1">{#N/A,#N/A,FALSE,"Assumptions";#N/A,#N/A,FALSE,"Volumes";#N/A,#N/A,FALSE,"Pricing";#N/A,#N/A,FALSE,"Variable Cost";#N/A,#N/A,FALSE,"Investment";#N/A,#N/A,FALSE,"Profitability";#N/A,#N/A,FALSE,"Business Comparison"}</definedName>
    <definedName name="gjiop" hidden="1">{#N/A,#N/A,FALSE,"GRAFIK";#N/A,#N/A,FALSE,"TOP30MEM"}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l" hidden="1">{"REVISED",#N/A,FALSE,"Sheet1"}</definedName>
    <definedName name="gl" hidden="1">{"Presentation",#N/A,FALSE,"Feb96 - ALL"}</definedName>
    <definedName name="GLACCT">#REF!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M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Def">OFFSET(RefDef,0,Wk,10,1)</definedName>
    <definedName name="GoIncomeChart">#REF!</definedName>
    <definedName name="GoN">OFFSET(RefN,0,Wk,10,1)</definedName>
    <definedName name="goodness" hidden="1">{#N/A,#N/A,FALSE,"Cover Page";#N/A,#N/A,FALSE,"Facing Page";#N/A,#N/A,FALSE,"Main Page";#N/A,#N/A,FALSE,"Risk-Adjusted";#N/A,#N/A,FALSE,"Profit Improvement"}</definedName>
    <definedName name="GOP" hidden="1">{#N/A,#N/A,FALSE,"Sheet1"}</definedName>
    <definedName name="GOT" hidden="1">{#N/A,#N/A,FALSE,"Sheet1"}</definedName>
    <definedName name="gr" hidden="1">{#N/A,#N/A,FALSE,"TOP10";#N/A,#N/A,FALSE,"Cover";#N/A,#N/A,FALSE,"MOGRAPH"}</definedName>
    <definedName name="GRAPH" hidden="1">"Chart 2"</definedName>
    <definedName name="GRAPHDCM">#REF!</definedName>
    <definedName name="GRAPHDCT">#REF!</definedName>
    <definedName name="GRCASH_Q1">#N/A</definedName>
    <definedName name="GRCASH_Q2">#N/A</definedName>
    <definedName name="GRCASH_Q3">#N/A</definedName>
    <definedName name="GRCASH_Q4">#N/A</definedName>
    <definedName name="GreenBelts">#REF!</definedName>
    <definedName name="grefre" hidden="1">{"Presentation",#N/A,FALSE,"Feb96 - ALL"}</definedName>
    <definedName name="grerf" hidden="1">{"Fiesta Facer Page",#N/A,FALSE,"Q_C_S";"Fiesta Main Page",#N/A,FALSE,"V_L";"Fiesta 95BP Struct",#N/A,FALSE,"StructBP";"Fiesta Post 95BP Struct",#N/A,FALSE,"AdjStructBP"}</definedName>
    <definedName name="grf" hidden="1">{"Fiesta Facer Page",#N/A,FALSE,"Q_C_S";"Fiesta Main Page",#N/A,FALSE,"V_L";"Fiesta 95BP Struct",#N/A,FALSE,"StructBP";"Fiesta Post 95BP Struct",#N/A,FALSE,"AdjStructBP"}</definedName>
    <definedName name="grfg" hidden="1">{"COMPARISON",#N/A,FALSE,"Sheet1"}</definedName>
    <definedName name="GROOM">#REF!</definedName>
    <definedName name="GROUP">#REF!</definedName>
    <definedName name="GRP">#REF!</definedName>
    <definedName name="GrphActSales">#REF!</definedName>
    <definedName name="GrphActStk">#REF!</definedName>
    <definedName name="GrphPlanSales">#REF!</definedName>
    <definedName name="GrphTgtStk">#REF!</definedName>
    <definedName name="gsdgsgsg" hidden="1">{"Revenue",#N/A,FALSE,"Series";"Ecprofit",#N/A,FALSE,"Series"}</definedName>
    <definedName name="gsgsfd" hidden="1">{#N/A,#N/A,FALSE,"Chart";#N/A,#N/A,FALSE,"Chart"}</definedName>
    <definedName name="gt" hidden="1">{#N/A,#N/A,FALSE,"Chart";#N/A,#N/A,FALSE,"Overview";#N/A,#N/A,FALSE,"Overview_Acty";#N/A,#N/A,FALSE,"Inc97D";#N/A,#N/A,FALSE,"Rel_Inc97TD";#N/A,#N/A,FALSE,"Rel_Inc_97_NTD";#N/A,#N/A,FALSE,"Marketing";#N/A,#N/A,FALSE,"Pot_97"}</definedName>
    <definedName name="gtet" hidden="1">{#N/A,#N/A,FALSE,"Title - E";#N/A,#N/A,FALSE,"Insert";#N/A,#N/A,FALSE,"Rpt-98-E PG_1";#N/A,#N/A,FALSE,"Rpt-98-E PG_2f";#N/A,#N/A,FALSE,"Rpt-98-E PG_2";#N/A,#N/A,FALSE,"Insert";#N/A,#N/A,FALSE,"Rpt-98-E PG_3 "}</definedName>
    <definedName name="gthth" hidden="1">{"All Pages",#N/A,FALSE,"Plant 1 Exp";"All Pages",#N/A,FALSE,"Plant 2 Exp";"All Pages",#N/A,FALSE,"Plant 3 Exp";"All Pages",#N/A,FALSE,"Plant 4 Exp";"All Pages",#N/A,FALSE,"Total Vehicle"}</definedName>
    <definedName name="gty" hidden="1">{#N/A,#N/A,FALSE,"Assumptions";#N/A,#N/A,FALSE,"Volumes";#N/A,#N/A,FALSE,"Pricing";#N/A,#N/A,FALSE,"Variable Cost";#N/A,#N/A,FALSE,"Investment";#N/A,#N/A,FALSE,"Profitability";#N/A,#N/A,FALSE,"Business Comparison"}</definedName>
    <definedName name="gtyju" hidden="1">{#N/A,#N/A,FALSE,"Assumptions";#N/A,#N/A,FALSE,"Volumes";#N/A,#N/A,FALSE,"Pricing";#N/A,#N/A,FALSE,"Variable Cost";#N/A,#N/A,FALSE,"Investment";#N/A,#N/A,FALSE,"Profitability";#N/A,#N/A,FALSE,"Business Comparison"}</definedName>
    <definedName name="gvv" hidden="1">{"Revenue",#N/A,FALSE,"Series";"Ecprofit",#N/A,FALSE,"Series"}</definedName>
    <definedName name="gyjh" hidden="1">{"rates",#N/A,FALSE,"tavg4a";"rev",#N/A,FALSE,"tavg4a"}</definedName>
    <definedName name="gz" hidden="1">{#N/A,#N/A,FALSE,"TOP10";#N/A,#N/A,FALSE,"Cover";#N/A,#N/A,FALSE,"MOGRAPH"}</definedName>
    <definedName name="ｇらえあえｇｒ" hidden="1">{#N/A,"VB",FALSE,"output";#N/A,"VS",FALSE,"output";#N/A,"VC",FALSE,"output";#N/A,"VG",FALSE,"output";#N/A,"J1",FALSE,"output";#N/A,"PT",FALSE,"output"}</definedName>
    <definedName name="h" hidden="1">{#N/A,#N/A,FALSE,"TEST HOURS MONTHLY REPORT"}</definedName>
    <definedName name="H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135_SYA_9810">#REF!</definedName>
    <definedName name="haksh">#REF!</definedName>
    <definedName name="Halewood" hidden="1">{"Fiesta Facer Page",#N/A,FALSE,"Q_C_S";"Fiesta Main Page",#N/A,FALSE,"V_L";"Fiesta 95BP Struct",#N/A,FALSE,"StructBP";"Fiesta Post 95BP Struct",#N/A,FALSE,"AdjStructBP"}</definedName>
    <definedName name="has" hidden="1">{"REVISED",#N/A,FALSE,"Sheet1"}</definedName>
    <definedName name="hbv" hidden="1">{"Revenue",#N/A,FALSE,"Series";"Ecprofit",#N/A,FALSE,"Series"}</definedName>
    <definedName name="HD_Vinyl__40_20_40_Split_Bench">#REF!</definedName>
    <definedName name="Head_Amount">#REF!</definedName>
    <definedName name="Head_Company">#REF!</definedName>
    <definedName name="Head_Country">#REF!</definedName>
    <definedName name="Head_Period">#REF!</definedName>
    <definedName name="Head_Schedule_No">#REF!</definedName>
    <definedName name="Head_Title">#REF!</definedName>
    <definedName name="Head_Valid">#REF!</definedName>
    <definedName name="Head_Version">#REF!</definedName>
    <definedName name="headcount" hidden="1">{#N/A,#N/A,FALSE,"expense";#N/A,#N/A,FALSE,"heads"}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er_Row">ROW(#REF!)</definedName>
    <definedName name="Header1">#REF!</definedName>
    <definedName name="heading">#N/A</definedName>
    <definedName name="Heatmap">"Heatmap"</definedName>
    <definedName name="Hell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p" hidden="1">{#N/A,#N/A,FALSE,"Cover";#N/A,#N/A,FALSE,"Profits";#N/A,#N/A,FALSE,"ABS";#N/A,#N/A,FALSE,"TFLE Detail";#N/A,#N/A,FALSE,"TFLE Walk";#N/A,#N/A,FALSE,"Variable Cost";#N/A,#N/A,FALSE,"V.C. Walk"}</definedName>
    <definedName name="help1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hidden="1">{#N/A,#N/A,FALSE,"Chart";#N/A,#N/A,FALSE,"Overview";#N/A,#N/A,FALSE,"Overview_Acty";#N/A,#N/A,FALSE,"Inc97D";#N/A,#N/A,FALSE,"Rel_Inc97TD";#N/A,#N/A,FALSE,"Rel_Inc_97_NTD";#N/A,#N/A,FALSE,"Marketing";#N/A,#N/A,FALSE,"Pot_97"}</definedName>
    <definedName name="HER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tz_Asia_Pacific">#REF!</definedName>
    <definedName name="hertz_cy">#REF!</definedName>
    <definedName name="hertz_py">#REF!</definedName>
    <definedName name="hfgh" hidden="1">{#N/A,#N/A,FALSE,"Assumptions";#N/A,#N/A,FALSE,"Volumes";#N/A,#N/A,FALSE,"Pricing";#N/A,#N/A,FALSE,"Variable Cost";#N/A,#N/A,FALSE,"Investment";#N/A,#N/A,FALSE,"Profitability";#N/A,#N/A,FALSE,"Business Comparison"}</definedName>
    <definedName name="hfjgj" hidden="1">{"avrev",#N/A,FALSE,"AVREV";"rates",#N/A,FALSE,"AVREV"}</definedName>
    <definedName name="hfk" hidden="1">{#N/A,#N/A,FALSE,"TOP10";#N/A,#N/A,FALSE,"Cover";#N/A,#N/A,FALSE,"MOGRAPH"}</definedName>
    <definedName name="hg" hidden="1">{#N/A,#N/A,FALSE,"Assumptions";#N/A,#N/A,FALSE,"Volumes";#N/A,#N/A,FALSE,"Pricing";#N/A,#N/A,FALSE,"Variable Cost";#N/A,#N/A,FALSE,"Investment";#N/A,#N/A,FALSE,"Profitability";#N/A,#N/A,FALSE,"Business Comparison"}</definedName>
    <definedName name="HGBLogCalcName">MID(CELL("filename"),FIND("[",CELL("filename"),1)+1,(FIND("]",CELL("filename"),1)-FIND("[",CELL("filename"),1)-1))</definedName>
    <definedName name="hgd" hidden="1">{"Revenue",#N/A,FALSE,"Series";"Ecprofit",#N/A,FALSE,"Series"}</definedName>
    <definedName name="hgfhd" hidden="1">{"Revenue",#N/A,FALSE,"Series";"Ecprofit",#N/A,FALSE,"Series"}</definedName>
    <definedName name="hgfkg" hidden="1">{#N/A,#N/A,FALSE,"Profit Status";#N/A,#N/A,FALSE,"Invest";#N/A,#N/A,FALSE,"Revenue";#N/A,#N/A,FALSE,"Variable Cost";#N/A,#N/A,FALSE,"Options &amp; Series"}</definedName>
    <definedName name="hgh" hidden="1">{#N/A,#N/A,FALSE,"Assumptions";#N/A,#N/A,FALSE,"Volumes";#N/A,#N/A,FALSE,"Pricing";#N/A,#N/A,FALSE,"Variable Cost";#N/A,#N/A,FALSE,"Investment";#N/A,#N/A,FALSE,"Profitability";#N/A,#N/A,FALSE,"Business Comparison"}</definedName>
    <definedName name="hghg" hidden="1">{"'Highlights'!$A$1:$M$123"}</definedName>
    <definedName name="hghg_1" hidden="1">{#N/A,#N/A,FALSE,"Back-Up Cover";#N/A,#N/A,FALSE,"CM1";#N/A,#N/A,FALSE,"CM3";#N/A,#N/A,FALSE,"CM4"}</definedName>
    <definedName name="hghgh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h" hidden="1">{#N/A,#N/A,FALSE,"Back-Up Cover";#N/A,#N/A,FALSE,"CM1";#N/A,#N/A,FALSE,"CM3";#N/A,#N/A,FALSE,"CM4"}</definedName>
    <definedName name="hghh_1" hidden="1">{#N/A,#N/A,FALSE,"Back-Up Cover";#N/A,#N/A,FALSE,"CM1";#N/A,#N/A,FALSE,"CM3";#N/A,#N/A,FALSE,"CM4"}</definedName>
    <definedName name="HGJ" hidden="1">{"Revenue",#N/A,FALSE,"Series";"Ecprofit",#N/A,FALSE,"Series"}</definedName>
    <definedName name="hgsgdhs" hidden="1">{#N/A,#N/A,FALSE,"Title - E";#N/A,#N/A,FALSE,"Insert";#N/A,#N/A,FALSE,"Rpt-98-E PG_1";#N/A,#N/A,FALSE,"Rpt-98-E PG_2f";#N/A,#N/A,FALSE,"Rpt-98-E PG_2";#N/A,#N/A,FALSE,"Insert";#N/A,#N/A,FALSE,"Rpt-98-E PG_3 "}</definedName>
    <definedName name="hgyt" hidden="1">#REF!</definedName>
    <definedName name="hh" hidden="1">{"'Highlights'!$A$1:$M$123"}</definedName>
    <definedName name="HH?GH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g" hidden="1">{#N/A,#N/A,TRUE,"GPH_OVERALL";#N/A,#N/A,TRUE,"GPH_SUPPLR";#N/A,#N/A,TRUE,"GPH_RTNS"}</definedName>
    <definedName name="hh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H">#N/A</definedName>
    <definedName name="HHHHHHH" hidden="1">{"COMPARISON",#N/A,FALSE,"Sheet1"}</definedName>
    <definedName name="hi" hidden="1">{#N/A,#N/A,FALSE,"TOP10";#N/A,#N/A,FALSE,"Cover";#N/A,#N/A,FALSE,"MOGRAPH"}</definedName>
    <definedName name="HiddenRows" hidden="1">#REF!</definedName>
    <definedName name="high" hidden="1">{0,#N/A,FALSE,0;0,#N/A,FALSE,0}</definedName>
    <definedName name="hij" hidden="1">{"sedan",#N/A,FALSE,"spepalt";"wgs",#N/A,FALSE,"spepalt"}</definedName>
    <definedName name="HINO">#N/A</definedName>
    <definedName name="HIP" hidden="1">{#N/A,#N/A,FALSE,"Sheet1"}</definedName>
    <definedName name="Histogram">"Histogram"</definedName>
    <definedName name="histoqtr" hidden="1">{#N/A,#N/A,FALSE,"Sheet1";#N/A,#N/A,FALSE,"Sheet1"}</definedName>
    <definedName name="hitech" hidden="1">#REF!</definedName>
    <definedName name="HJ" hidden="1">{"avrev",#N/A,FALSE,"AVREV";"rates",#N/A,FALSE,"AVREV"}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J">#N/A</definedName>
    <definedName name="hjjd">#REF!</definedName>
    <definedName name="ｈｊｋｈｊｋ">#N/A</definedName>
    <definedName name="ｈｊｋｈｋｈｊ">#N/A</definedName>
    <definedName name="ｈｊｋｈｋｈｊｋ">#N/A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lk" hidden="1">{#N/A,#N/A,FALSE,"Graphs_Retail_US";#N/A,#N/A,FALSE,"Graphs_RCL_US";#N/A,#N/A,FALSE,"Graphs_WSHL_US";#N/A,#N/A,FALSE,"Graphs_ComLend_US";#N/A,#N/A,FALSE,"Graphs_Intra_US"}</definedName>
    <definedName name="hjlkhjlk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nyytj" hidden="1">{#N/A,#N/A,FALSE,"Chart";#N/A,#N/A,FALSE,"Overview";#N/A,#N/A,FALSE,"Overview_Acty";#N/A,#N/A,FALSE,"Inc97D";#N/A,#N/A,FALSE,"Rel_Inc97TD";#N/A,#N/A,FALSE,"Rel_Inc_97_NTD";#N/A,#N/A,FALSE,"Marketing";#N/A,#N/A,FALSE,"Pot_97"}</definedName>
    <definedName name="ｈｋ">#N/A</definedName>
    <definedName name="HKH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ｈｋｈｊｋ">#N/A</definedName>
    <definedName name="ｈｋｈｊｋｈｊ">#N/A</definedName>
    <definedName name="ｈｋｈｊｋｈｊｋ">#N/A</definedName>
    <definedName name="ｈｋｈｊｋｈｋ">#N/A</definedName>
    <definedName name="ｈｋｈｊｋｈｋｈｊ">#N/A</definedName>
    <definedName name="ｈｋｈｋｈｊｋ">#N/A</definedName>
    <definedName name="hla" hidden="1">{#N/A,#N/A,FALSE,"Assumptions";#N/A,#N/A,FALSE,"Volumes";#N/A,#N/A,FALSE,"Pricing";#N/A,#N/A,FALSE,"Variable Cost";#N/A,#N/A,FALSE,"Investment";#N/A,#N/A,FALSE,"Profitability";#N/A,#N/A,FALSE,"Business Comparison"}</definedName>
    <definedName name="HNKG" hidden="1">{"All Pages",#N/A,FALSE,"Plant 1 Exp";"All Pages",#N/A,FALSE,"Plant 2 Exp";"All Pages",#N/A,FALSE,"Plant 3 Exp";"All Pages",#N/A,FALSE,"Plant 4 Exp";"All Pages",#N/A,FALSE,"Total Vehicle"}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idays">OFFSET(#REF!,1,0,COUNTA(#REF!),1)</definedName>
    <definedName name="holycrap" hidden="1">{#N/A,#N/A,FALSE,"Graphs_Retail (2)";#N/A,#N/A,FALSE,"Graphs_RCL (2)";#N/A,#N/A,FALSE,"Graphs_WHSL (2)"}</definedName>
    <definedName name="HomeSheet">#REF!</definedName>
    <definedName name="homologationaffected">OFFSET(#REF!,0,0,COUNTA(#REF!),1)</definedName>
    <definedName name="Hook">#REF!</definedName>
    <definedName name="HOP" hidden="1">{#N/A,#N/A,FALSE,"Sheet1"}</definedName>
    <definedName name="hOU" localSheetId="3">Scheduled_Payment+Extra_Payment</definedName>
    <definedName name="hOU" localSheetId="2">Scheduled_Payment+Extra_Payment</definedName>
    <definedName name="hOU" localSheetId="8">Scheduled_Payment+Extra_Payment</definedName>
    <definedName name="hOU" localSheetId="6">Scheduled_Payment+Extra_Payment</definedName>
    <definedName name="hOU" localSheetId="27">Scheduled_Payment+Extra_Payment</definedName>
    <definedName name="hOU" localSheetId="54">Scheduled_Payment+Extra_Payment</definedName>
    <definedName name="hOU" localSheetId="11">Scheduled_Payment+Extra_Payment</definedName>
    <definedName name="hOU" localSheetId="12">Scheduled_Payment+Extra_Payment</definedName>
    <definedName name="hOU" localSheetId="16">Scheduled_Payment+Extra_Payment</definedName>
    <definedName name="hOU" localSheetId="21">Scheduled_Payment+Extra_Payment</definedName>
    <definedName name="hOU" localSheetId="28">Scheduled_Payment+Extra_Payment</definedName>
    <definedName name="hOU" localSheetId="31">Scheduled_Payment+Extra_Payment</definedName>
    <definedName name="hOU" localSheetId="51">Scheduled_Payment+Extra_Payment</definedName>
    <definedName name="hOU" localSheetId="35">Scheduled_Payment+Extra_Payment</definedName>
    <definedName name="hOU" localSheetId="53">Scheduled_Payment+Extra_Payment</definedName>
    <definedName name="hOU" localSheetId="10">Scheduled_Payment+Extra_Payment</definedName>
    <definedName name="hOU" localSheetId="44">Scheduled_Payment+Extra_Payment</definedName>
    <definedName name="hOU" localSheetId="13">Scheduled_Payment+Extra_Payment</definedName>
    <definedName name="hOU" localSheetId="14">Scheduled_Payment+Extra_Payment</definedName>
    <definedName name="hOU" localSheetId="47">Scheduled_Payment+Extra_Payment</definedName>
    <definedName name="hOU" localSheetId="42">Scheduled_Payment+Extra_Payment</definedName>
    <definedName name="hOU" localSheetId="56">Scheduled_Payment+Extra_Payment</definedName>
    <definedName name="hOU" localSheetId="40">Scheduled_Payment+Extra_Payment</definedName>
    <definedName name="hOU" localSheetId="38">Scheduled_Payment+Extra_Payment</definedName>
    <definedName name="hOU" localSheetId="18">Scheduled_Payment+Extra_Payment</definedName>
    <definedName name="hOU" localSheetId="57">Scheduled_Payment+Extra_Payment</definedName>
    <definedName name="hOU" localSheetId="46">Scheduled_Payment+Extra_Payment</definedName>
    <definedName name="hOU" localSheetId="19">Scheduled_Payment+Extra_Payment</definedName>
    <definedName name="hOU" localSheetId="20">Scheduled_Payment+Extra_Payment</definedName>
    <definedName name="hOU" localSheetId="15">Scheduled_Payment+Extra_Payment</definedName>
    <definedName name="hOU" localSheetId="23">Scheduled_Payment+Extra_Payment</definedName>
    <definedName name="hOU" localSheetId="22">Scheduled_Payment+Extra_Payment</definedName>
    <definedName name="hOU" localSheetId="7">Scheduled_Payment+Extra_Payment</definedName>
    <definedName name="hOU" localSheetId="9">Scheduled_Payment+Extra_Payment</definedName>
    <definedName name="hOU" localSheetId="17">Scheduled_Payment+Extra_Payment</definedName>
    <definedName name="hOU" localSheetId="25">Scheduled_Payment+Extra_Payment</definedName>
    <definedName name="hOU" localSheetId="33">Scheduled_Payment+Extra_Payment</definedName>
    <definedName name="hOU" localSheetId="34">Scheduled_Payment+Extra_Payment</definedName>
    <definedName name="hOU" localSheetId="39">Scheduled_Payment+Extra_Payment</definedName>
    <definedName name="hOU" localSheetId="49">Scheduled_Payment+Extra_Payment</definedName>
    <definedName name="hOU" localSheetId="55">Scheduled_Payment+Extra_Payment</definedName>
    <definedName name="hOU" localSheetId="41">Scheduled_Payment+Extra_Payment</definedName>
    <definedName name="hOU" localSheetId="43">Scheduled_Payment+Extra_Payment</definedName>
    <definedName name="hOU" localSheetId="45">Scheduled_Payment+Extra_Payment</definedName>
    <definedName name="hOU" localSheetId="29">Scheduled_Payment+Extra_Payment</definedName>
    <definedName name="hOU" localSheetId="37">Scheduled_Payment+Extra_Payment</definedName>
    <definedName name="hOU" localSheetId="32">Scheduled_Payment+Extra_Payment</definedName>
    <definedName name="hOU" localSheetId="52">Scheduled_Payment+Extra_Payment</definedName>
    <definedName name="hOU" localSheetId="48">Scheduled_Payment+Extra_Payment</definedName>
    <definedName name="hOU" localSheetId="36">Scheduled_Payment+Extra_Payment</definedName>
    <definedName name="hOU" localSheetId="30">Scheduled_Payment+Extra_Payment</definedName>
    <definedName name="hOU" localSheetId="50">Scheduled_Payment+Extra_Payment</definedName>
    <definedName name="hOU" localSheetId="26">Scheduled_Payment+Extra_Payment</definedName>
    <definedName name="hOU" localSheetId="4">Scheduled_Payment+Extra_Payment</definedName>
    <definedName name="hOU" localSheetId="1">Scheduled_Payment+Extra_Payment</definedName>
    <definedName name="hOU" localSheetId="24">Scheduled_Payment+Extra_Payment</definedName>
    <definedName name="hOU" localSheetId="5">Scheduled_Payment+Extra_Payment</definedName>
    <definedName name="hOU">Scheduled_Payment+Extra_Payment</definedName>
    <definedName name="hous">IF(Loan_Amount*Interest_Rate*Loan_Years*Loan_Start&gt;0,1,0)</definedName>
    <definedName name="hp">#REF!</definedName>
    <definedName name="hr">#REF!</definedName>
    <definedName name="hrjt" hidden="1">{#N/A,#N/A,FALSE,"Chart";#N/A,#N/A,FALSE,"Overview";#N/A,#N/A,FALSE,"Overview_Acty";#N/A,#N/A,FALSE,"Inc97D";#N/A,#N/A,FALSE,"Rel_Inc97TD";#N/A,#N/A,FALSE,"Rel_Inc_97_NTD";#N/A,#N/A,FALSE,"Marketing";#N/A,#N/A,FALSE,"Pot_97"}</definedName>
    <definedName name="hrwth" hidden="1">#N/A</definedName>
    <definedName name="HSBC1Y">SUM(#REF!)</definedName>
    <definedName name="HSBC2Y">SUM(#REF!)</definedName>
    <definedName name="HSBC3Y">SUM(#REF!)</definedName>
    <definedName name="HSBCDCT">#REF!</definedName>
    <definedName name="HSBCMT">#REF!</definedName>
    <definedName name="HSBCST">SUM(#REF!)</definedName>
    <definedName name="HSCB">#REF!</definedName>
    <definedName name="ht">#REF!</definedName>
    <definedName name="HTML_CodePage" hidden="1">932</definedName>
    <definedName name="HTML_Control" hidden="1">{"'和文'!$Q$45:$AP$71"}</definedName>
    <definedName name="HTML_Control_SharedTech" hidden="1">{"'??'!$Q$45:$AP$71"}</definedName>
    <definedName name="HTML_Control_ST" hidden="1">{"'??'!$Q$45:$AP$71"}</definedName>
    <definedName name="HTML_Description" hidden="1">""</definedName>
    <definedName name="HTML_Email" hidden="1">""</definedName>
    <definedName name="HTML_Header" hidden="1">"和文"</definedName>
    <definedName name="HTML_LastUpdate" hidden="1">"00/06/01"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"E:\f5.ﾌﾟﾛｾｽｼｰﾄ作成\Web Trial\TOP Page.htm"</definedName>
    <definedName name="HTML_PathTemplate" hidden="1">"D:\Intranet\Titolo_Stock_Anziano_mensile.htm"</definedName>
    <definedName name="HTML_Title" hidden="1">"V1 Map(Test Version)"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HTTIMV27_DAT">#REF!</definedName>
    <definedName name="huhh">#N/A</definedName>
    <definedName name="huu">#REF!</definedName>
    <definedName name="hy" hidden="1">{"Fiesta Facer Page",#N/A,FALSE,"Q_C_S";"Fiesta Main Page",#N/A,FALSE,"V_L";"Fiesta 95BP Struct",#N/A,FALSE,"StructBP";"Fiesta Post 95BP Struct",#N/A,FALSE,"AdjStructBP"}</definedName>
    <definedName name="hyg" hidden="1">{"2001-02 Summary",#N/A,TRUE,"Summary";"2001-06 Summary",#N/A,TRUE,"Summary"}</definedName>
    <definedName name="hz" hidden="1">{#N/A,#N/A,FALSE,"TOP10";#N/A,#N/A,FALSE,"Cover";#N/A,#N/A,FALSE,"MOGRAPH"}</definedName>
    <definedName name="hzghhjk" hidden="1">{"REVISED",#N/A,FALSE,"Sheet1"}</definedName>
    <definedName name="i" hidden="1">{#N/A,#N/A,FALSE,"TEST HOURS MONTHLY REPORT"}</definedName>
    <definedName name="I060k" hidden="1">#REF!</definedName>
    <definedName name="IA">#REF!</definedName>
    <definedName name="IAClaim">#REF!</definedName>
    <definedName name="ib" hidden="1">{"'Verr-enseig-ex'!$M$22:$M$23"}</definedName>
    <definedName name="ic" hidden="1">{"'Verr-enseig-ex'!$M$22:$M$23"}</definedName>
    <definedName name="IDRATE">#REF!</definedName>
    <definedName name="IELWSALES">#REF!</definedName>
    <definedName name="IELYSALES">#REF!</definedName>
    <definedName name="IEPLANSALES">#REF!</definedName>
    <definedName name="IESP">#REF!</definedName>
    <definedName name="ieyra">#REF!</definedName>
    <definedName name="IFERROR">#NAME?</definedName>
    <definedName name="IFNA">#NAME?</definedName>
    <definedName name="ignore">#REF!</definedName>
    <definedName name="ii" hidden="1">{"Fiesta Facer Page",#N/A,FALSE,"Q_C_S";"Fiesta Main Page",#N/A,FALSE,"V_L";"Fiesta 95BP Struct",#N/A,FALSE,"StructBP";"Fiesta Post 95BP Struct",#N/A,FALSE,"AdjStructBP"}</definedName>
    <definedName name="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i" hidden="1">{#N/A,#N/A,FALSE,"Cover";#N/A,#N/A,FALSE,"Profits";#N/A,#N/A,FALSE,"ABS";#N/A,#N/A,FALSE,"TFLE Detail";#N/A,#N/A,FALSE,"TFLE Walk";#N/A,#N/A,FALSE,"Variable Cost";#N/A,#N/A,FALSE,"V.C. Walk"}</definedName>
    <definedName name="iiiiiiiiiiiiiii" hidden="1">{#N/A,#N/A,FALSE,"TOP10";#N/A,#N/A,FALSE,"Cover";#N/A,#N/A,FALSE,"MOGRAPH"}</definedName>
    <definedName name="iiiiiiiiiiiiiiiiiiiiiiiii" hidden="1">{#N/A,#N/A,FALSE,"TOP10";#N/A,#N/A,FALSE,"Cover";#N/A,#N/A,FALSE,"MOGRAPH"}</definedName>
    <definedName name="iio" hidden="1">{"Presentation",#N/A,FALSE,"Feb96 - ALL"}</definedName>
    <definedName name="ij" hidden="1">{#N/A,#N/A,FALSE,"BackUp";#N/A,#N/A,FALSE,"FOps-Cal";#N/A,#N/A,FALSE,"COps-Cal";#N/A,#N/A,FALSE,"GPM-Cal";#N/A,#N/A,FALSE,"ITO-Cal";#N/A,#N/A,FALSE,"ITO (2)"}</definedName>
    <definedName name="ijh" hidden="1">{"avrev",#N/A,FALSE,"AVREV";"rates",#N/A,FALSE,"AVREV"}</definedName>
    <definedName name="ijjhn" hidden="1">{"Revenue",#N/A,FALSE,"Series";"Ecprofit",#N/A,FALSE,"Series"}</definedName>
    <definedName name="ik" hidden="1">{"'Highlights'!$A$1:$M$123"}</definedName>
    <definedName name="il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N">#REF!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DEX">#REF!</definedName>
    <definedName name="innehåll">#REF!</definedName>
    <definedName name="Input">OFFSET(_Ref1,0,Wk,29,1)</definedName>
    <definedName name="Input_Range_BrokenDates">#REF!</definedName>
    <definedName name="Input_Range_Forwards">#REF!</definedName>
    <definedName name="Input_Range_Swaps">#REF!</definedName>
    <definedName name="Input_Source_BrokenDates">#REF!</definedName>
    <definedName name="Input_Source_Forwards">#REF!</definedName>
    <definedName name="INPUT1">#REF!</definedName>
    <definedName name="INPUT2">#REF!</definedName>
    <definedName name="INPUT3">#REF!</definedName>
    <definedName name="INPUT4">#REF!</definedName>
    <definedName name="INPUTGRID">#REF!</definedName>
    <definedName name="Inquirytype">#REF!</definedName>
    <definedName name="InsertCASum">#REF!</definedName>
    <definedName name="Insp_Date">#REF!</definedName>
    <definedName name="Insurance">#REF!</definedName>
    <definedName name="Int">#REF!</definedName>
    <definedName name="Inter">#REF!</definedName>
    <definedName name="INTER_CO">#N/A</definedName>
    <definedName name="INTER_CO_INTEREST">#REF!</definedName>
    <definedName name="Interest_Rate">#REF!</definedName>
    <definedName name="iNTERIOR">#REF!</definedName>
    <definedName name="InteriorColor">INDIRECT(#REF!)</definedName>
    <definedName name="IntFreeCred">#REF!</definedName>
    <definedName name="IntroPrintArea" hidden="1">#REF!</definedName>
    <definedName name="InventoryAnalysis">#REF!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11" hidden="1">{#N/A,#N/A,FALSE,"Cover";#N/A,#N/A,FALSE,"Profits";#N/A,#N/A,FALSE,"ABS";#N/A,#N/A,FALSE,"TFLE Detail";#N/A,#N/A,FALSE,"TFLE Walk";#N/A,#N/A,FALSE,"Variable Cost";#N/A,#N/A,FALSE,"V.C. Walk"}</definedName>
    <definedName name="Inves1a" hidden="1">{#N/A,#N/A,FALSE,"Cover";#N/A,#N/A,FALSE,"Profits";#N/A,#N/A,FALSE,"ABS";#N/A,#N/A,FALSE,"TFLE Detail";#N/A,#N/A,FALSE,"TFLE Walk";#N/A,#N/A,FALSE,"Variable Cost";#N/A,#N/A,FALSE,"V.C. Walk"}</definedName>
    <definedName name="invest">#REF!</definedName>
    <definedName name="investment" hidden="1">{#N/A,#N/A,FALSE,"Profit Status";#N/A,#N/A,FALSE,"Invest";#N/A,#N/A,FALSE,"Revenue";#N/A,#N/A,FALSE,"Variable Cost";#N/A,#N/A,FALSE,"Options &amp; Series"}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hidden="1">#REF!</definedName>
    <definedName name="ioc">#REF!</definedName>
    <definedName name="ioio" hidden="1">{"avrev",#N/A,FALSE,"AVREV";"rates",#N/A,FALSE,"AVREV"}</definedName>
    <definedName name="IPISTOCK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RINT_GENKA">#N/A</definedName>
    <definedName name="IPRINT_KOUSUU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ROK_COMMISSION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>"c6796"</definedName>
    <definedName name="IQ_CAL_Q_EST_REUT">"c6800"</definedName>
    <definedName name="IQ_CAL_Y" hidden="1">"c102"</definedName>
    <definedName name="IQ_CAL_Y_EST">"c6797"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>"c4154"</definedName>
    <definedName name="IQ_CASH_IN_PROCESS_FDIC" hidden="1">"c6386"</definedName>
    <definedName name="IQ_CASH_INTEREST" hidden="1">"c120"</definedName>
    <definedName name="IQ_CASH_INTEREST_FINAN">"c6295"</definedName>
    <definedName name="IQ_CASH_INTEREST_INVEST">"c6294"</definedName>
    <definedName name="IQ_CASH_INTEREST_NET" hidden="1">"c12753"</definedName>
    <definedName name="IQ_CASH_INTEREST_OPER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>"c6292"</definedName>
    <definedName name="IQ_CASH_TAXES_INVEST">"c6291"</definedName>
    <definedName name="IQ_CASH_TAXES_OPER">"c6290"</definedName>
    <definedName name="IQ_CCE_FDIC" hidden="1">"c6296"</definedName>
    <definedName name="IQ_CDS_5YR_CIQID" hidden="1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>"c3592"</definedName>
    <definedName name="IQ_CHANGE_NET_WORKING_CAPITAL" hidden="1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>"c3513"</definedName>
    <definedName name="IQ_COMPANY_NAME" hidden="1">"c215"</definedName>
    <definedName name="IQ_COMPANY_NAME_LONG" hidden="1">"c1585"</definedName>
    <definedName name="IQ_COMPANY_NOTE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 hidden="1">"c2536"</definedName>
    <definedName name="IQ_CONVERT_PCT" hidden="1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BENCHMARK">"c6780"</definedName>
    <definedName name="IQ_CURRENT_BENCHMARK_CIQID">"c6781"</definedName>
    <definedName name="IQ_CURRENT_BENCHMARK_MATURITY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EQ_INC">"c3498"</definedName>
    <definedName name="IQ_EBIT_EQ_INC_EXCL_SBC">"c3502"</definedName>
    <definedName name="IQ_EBIT_EXCL_SBC">"c3082"</definedName>
    <definedName name="IQ_EBIT_GW_ACT_OR_EST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>"c4316"</definedName>
    <definedName name="IQ_EBIT_SBC_GW_ACT_OR_EST">"c4320"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>"c3497"</definedName>
    <definedName name="IQ_EBITA_EQ_INC_EXCL_SBC">"c3501"</definedName>
    <definedName name="IQ_EBITA_EXCL_SBC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HIGH_EST">"c370"</definedName>
    <definedName name="IQ_EBITDA_HIGH_EST_REUT">"c3642"</definedName>
    <definedName name="IQ_EBITDA_INT" hidden="1">"c373"</definedName>
    <definedName name="IQ_EBITDA_LOW_EST">"c371"</definedName>
    <definedName name="IQ_EBITDA_LOW_EST_REUT">"c3643"</definedName>
    <definedName name="IQ_EBITDA_MARGIN" hidden="1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>"c375"</definedName>
    <definedName name="IQ_EBITDA_STDDEV_EST_REUT">"c3645"</definedName>
    <definedName name="IQ_EBITDAR" hidden="1">"c2989"</definedName>
    <definedName name="IQ_EBITDAR_EQ_INC">"c3499"</definedName>
    <definedName name="IQ_EBITDAR_EQ_INC_EXCL_SBC">"c3503"</definedName>
    <definedName name="IQ_EBITDAR_EXCL_SBC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P" hidden="1">"c8880"</definedName>
    <definedName name="IQ_EPS_AP_ABS" hidden="1">"c8899"</definedName>
    <definedName name="IQ_EPS_EST" hidden="1">"c399"</definedName>
    <definedName name="IQ_EPS_EST_REUT">"c5453"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EPS_GROWTH_1YR" hidden="1">"c1636"</definedName>
    <definedName name="IQ_EST_EPS_GROWTH_1YR_REUT">"c3646"</definedName>
    <definedName name="IQ_EST_EPS_GROWTH_5YR" hidden="1">"c1655"</definedName>
    <definedName name="IQ_EST_EPS_GROWTH_5YR_REUT">"c3633"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VENDOR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>"c4435"</definedName>
    <definedName name="IQ_FFO_PAYOUT_RATIO">"c3492"</definedName>
    <definedName name="IQ_FFO_PER_SHARE_BASIC" hidden="1">"c8867"</definedName>
    <definedName name="IQ_FFO_PER_SHARE_DILUTED" hidden="1">"c8868"</definedName>
    <definedName name="IQ_FFO_SHARE_ACT_OR_EST">"c4446"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>"c6289"</definedName>
    <definedName name="IQ_FIN_DIV_DEBT_CURRENT" hidden="1">"c429"</definedName>
    <definedName name="IQ_FIN_DIV_DEBT_LT" hidden="1">"c430"</definedName>
    <definedName name="IQ_FIN_DIV_DEBT_TOTAL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REV" hidden="1">"c437"</definedName>
    <definedName name="IQ_FIN_DIV_ST_DEBT_TOTAL">"c5527"</definedName>
    <definedName name="IQ_FIN_DIV_ST_INVEST">"c6288"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>"c6794"</definedName>
    <definedName name="IQ_FISCAL_Q_EST_REUT">"c6798"</definedName>
    <definedName name="IQ_FISCAL_Y" hidden="1">"c441"</definedName>
    <definedName name="IQ_FISCAL_Y_EST">"c6795"</definedName>
    <definedName name="IQ_FISCAL_Y_EST_REUT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>"c6789"</definedName>
    <definedName name="IQ_GAAP_CF">"c6790"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 hidden="1">"c9982"</definedName>
    <definedName name="IQ_HC_ASO_MEMBERSHIP" hidden="1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 hidden="1">"c9978"</definedName>
    <definedName name="IQ_HC_CLAIMS_RESERVES" hidden="1">"c9989"</definedName>
    <definedName name="IQ_HC_DAYS_REV_OUT">"c5993"</definedName>
    <definedName name="IQ_HC_DISCHARGES" hidden="1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 hidden="1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 hidden="1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 hidden="1">"c9979"</definedName>
    <definedName name="IQ_HC_REV_PER_DISCHARGE" hidden="1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 hidden="1">"c9981"</definedName>
    <definedName name="IQ_HC_RISK_MEMBERSHIP" hidden="1">"c9984"</definedName>
    <definedName name="IQ_HC_SALARIES_PCT_REV">"c5970"</definedName>
    <definedName name="IQ_HC_SGA_MARGIN" hidden="1">"c9988"</definedName>
    <definedName name="IQ_HC_SUPPLIES_PCT_REV">"c5971"</definedName>
    <definedName name="IQ_HC_TOTAL_COVERED_LIVES" hidden="1">"c9983"</definedName>
    <definedName name="IQ_HC_TOTAL_MEMBERSHIP" hidden="1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>"c3601"</definedName>
    <definedName name="IQ_INDUSTRY_GROUP">"c3602"</definedName>
    <definedName name="IQ_INDUSTRY_SECTOR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>"c742"</definedName>
    <definedName name="IQ_MKTCAP_TOTAL_REV_FWD_REUT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41380.1499305556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>"c3493"</definedName>
    <definedName name="IQ_NET_WRITTEN" hidden="1">"c2728"</definedName>
    <definedName name="IQ_NEW_PREM" hidden="1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SBC_ACT_OR_EST">"c4474"</definedName>
    <definedName name="IQ_NI_SBC_GW_ACT_OR_EST">"c4478"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>"c1124"</definedName>
    <definedName name="IQ_REV_STDDEV_EST_REUT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>"c1126"</definedName>
    <definedName name="IQ_REVENUE_EST_REUT">"c3634"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 hidden="1">39113.4951041667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>"c3512"</definedName>
    <definedName name="IQ_STOCK_BASED_COMP_PRETAX">"c3510"</definedName>
    <definedName name="IQ_STOCK_BASED_COMP_TAX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>"c1228"</definedName>
    <definedName name="IQ_TEV_TOTAL_REV_FWD_REUT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>"c3611"</definedName>
    <definedName name="IQ_TR_ACQ_EBITDA" hidden="1">"c2381"</definedName>
    <definedName name="IQ_TR_ACQ_EBITDA_EQ_INC">"c3610"</definedName>
    <definedName name="IQ_TR_ACQ_FILING_CURRENCY" hidden="1">"c3033"</definedName>
    <definedName name="IQ_TR_ACQ_FILINGDATE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>"c3609"</definedName>
    <definedName name="IQ_TR_TARGET_EBITDA" hidden="1">"c2334"</definedName>
    <definedName name="IQ_TR_TARGET_EBITDA_EQ_INC">"c3608"</definedName>
    <definedName name="IQ_TR_TARGET_FILING_CURRENCY" hidden="1">"c3034"</definedName>
    <definedName name="IQ_TR_TARGET_FILINGDATE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>"c3037"</definedName>
    <definedName name="IQ_ULT_PARENT_CIQID">"c3039"</definedName>
    <definedName name="IQ_ULT_PARENT_TICKER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namesrvdate" hidden="1">40956.7215162037</definedName>
    <definedName name="IRELAND">#REF!</definedName>
    <definedName name="Ireland__ECU">#REF!</definedName>
    <definedName name="is" hidden="1">{"rev",#N/A,FALSE,"ppepsum";"vcost",#N/A,FALSE,"ppepsum";"ecprof",#N/A,FALSE,"ppepsum"}</definedName>
    <definedName name="ISPK1ACCOUNT">#REF!</definedName>
    <definedName name="ISPK1CATEGORY">#REF!</definedName>
    <definedName name="ISR_No.">#REF!</definedName>
    <definedName name="ISSUE_DESC">#REF!</definedName>
    <definedName name="issues" hidden="1">{"Revenue",#N/A,FALSE,"Series";"Ecprofit",#N/A,FALSE,"Series"}</definedName>
    <definedName name="Italy">#REF!</definedName>
    <definedName name="ITALY_">#REF!</definedName>
    <definedName name="ITEM">IF(#REF!&lt;&gt;""," ","ITEM")</definedName>
    <definedName name="iu" hidden="1">{#N/A,#N/A,FALSE,"Cover";#N/A,#N/A,FALSE,"Profits";#N/A,#N/A,FALSE,"ABS";#N/A,#N/A,FALSE,"TFLE Detail";#N/A,#N/A,FALSE,"TFLE Walk";#N/A,#N/A,FALSE,"Variable Cost";#N/A,#N/A,FALSE,"V.C. Walk"}</definedName>
    <definedName name="iveco" hidden="1">{#N/A,#N/A,FALSE,"Assumptions";#N/A,#N/A,FALSE,"Volumes";#N/A,#N/A,FALSE,"Pricing";#N/A,#N/A,FALSE,"Variable Cost";#N/A,#N/A,FALSE,"Investment";#N/A,#N/A,FALSE,"Profitability";#N/A,#N/A,FALSE,"Business Comparison"}</definedName>
    <definedName name="iya">#REF!</definedName>
    <definedName name="iyuyi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" hidden="1">{#N/A,#N/A,FALSE,"Cover";#N/A,#N/A,FALSE,"Profits";#N/A,#N/A,FALSE,"ABS";#N/A,#N/A,FALSE,"TFLE Detail";#N/A,#N/A,FALSE,"TFLE Walk";#N/A,#N/A,FALSE,"Variable Cost";#N/A,#N/A,FALSE,"V.C. Walk"}</definedName>
    <definedName name="J_2000">#REF!</definedName>
    <definedName name="J_2001">#REF!</definedName>
    <definedName name="J_2002">#REF!</definedName>
    <definedName name="J_2003">#REF!</definedName>
    <definedName name="J1_TO_QTRS">#REF!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gapoapbt">#REF!</definedName>
    <definedName name="jagapoastat">#REF!</definedName>
    <definedName name="jageurpbt">#REF!</definedName>
    <definedName name="jageurstat">#REF!</definedName>
    <definedName name="jagnapbt">#REF!</definedName>
    <definedName name="jagnastat">#REF!</definedName>
    <definedName name="jagpfxsawwl">#REF!</definedName>
    <definedName name="jagpfxsawwlstat">#REF!</definedName>
    <definedName name="Jan">#REF!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pan">#REF!</definedName>
    <definedName name="japanapoapbt">#REF!</definedName>
    <definedName name="japanapoastat">#REF!</definedName>
    <definedName name="japannapbt">#REF!</definedName>
    <definedName name="japannastat">#REF!</definedName>
    <definedName name="java" hidden="1">{#N/A,#N/A,FALSE,"Assumptions";#N/A,#N/A,FALSE,"Volumes";#N/A,#N/A,FALSE,"Pricing";#N/A,#N/A,FALSE,"Variable Cost";#N/A,#N/A,FALSE,"Investment";#N/A,#N/A,FALSE,"Profitability";#N/A,#N/A,FALSE,"Business Comparison"}</definedName>
    <definedName name="jb">#REF!</definedName>
    <definedName name="jbujbj" hidden="1">{"REVISED",#N/A,FALSE,"Sheet1"}</definedName>
    <definedName name="jef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n">#REF!</definedName>
    <definedName name="jenni">#REF!</definedName>
    <definedName name="jg">#N/A</definedName>
    <definedName name="ｊｇｈｊｇｋｈｈｊｋｈｇｋｇｆ">#N/A</definedName>
    <definedName name="jgkk" hidden="1">{"Revenue",#N/A,FALSE,"Series";"Ecprofit",#N/A,FALSE,"Series"}</definedName>
    <definedName name="jh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fj" hidden="1">{"avrev",#N/A,FALSE,"AVREV";"rates",#N/A,FALSE,"AVREV"}</definedName>
    <definedName name="jhgjgjg" hidden="1">#REF!</definedName>
    <definedName name="jhk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hgjk" hidden="1">{"avrev",#N/A,FALSE,"AVREV";"rates",#N/A,FALSE,"AVREV"}</definedName>
    <definedName name="JHKJ">#N/A</definedName>
    <definedName name="jhwty" hidden="1">{"'和文'!$Q$45:$AP$71"}</definedName>
    <definedName name="jik">#REF!</definedName>
    <definedName name="Jim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J" hidden="1">{"'Highlights'!$A$1:$M$123"}</definedName>
    <definedName name="jjj" hidden="1">{#N/A,#N/A,FALSE,"Title - E";#N/A,#N/A,FALSE,"Insert";#N/A,#N/A,FALSE,"Rpt-98-E PG_1";#N/A,#N/A,FALSE,"Rpt-98-E PG_2f";#N/A,#N/A,FALSE,"Rpt-98-E PG_2";#N/A,#N/A,FALSE,"Insert";#N/A,#N/A,FALSE,"Rpt-98-E PG_3 "}</definedName>
    <definedName name="jjjj" hidden="1">{#N/A,#N/A,FALSE,"TOP10";#N/A,#N/A,FALSE,"Cover";#N/A,#N/A,FALSE,"MOGRAPH"}</definedName>
    <definedName name="JJJJJ" hidden="1">{"COMPARISON",#N/A,FALSE,"Sheet1"}</definedName>
    <definedName name="jjjjjj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l" hidden="1">{"'Highlights'!$A$1:$M$123"}</definedName>
    <definedName name="jjn" hidden="1">{"COMPARISON",#N/A,FALSE,"Sheet1"}</definedName>
    <definedName name="jjo">#N/A</definedName>
    <definedName name="JJTY" hidden="1">{#N/A,#N/A,FALSE,"TRANSNEW"}</definedName>
    <definedName name="jk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cvls">#REF!</definedName>
    <definedName name="JKJ" hidden="1">{"'Verr-enseig-ex'!$M$22:$M$23"}</definedName>
    <definedName name="jkjlj" hidden="1">{"current deposit",#N/A,FALSE,"Sheet1"}</definedName>
    <definedName name="JKK" hidden="1">{"'Verr-enseig-ex'!$M$22:$M$23"}</definedName>
    <definedName name="JKK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l" hidden="1">{"Presentation",#N/A,FALSE,"Feb96 - ALL"}</definedName>
    <definedName name="JKT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lj" hidden="1">{"Presentation",#N/A,FALSE,"Feb96 - ALL"}</definedName>
    <definedName name="jmz">#REF!</definedName>
    <definedName name="jnj" hidden="1">{"'Highlights'!$A$1:$M$123"}</definedName>
    <definedName name="JNLTYPE">#REF!</definedName>
    <definedName name="jodie" hidden="1">{"avrev",#N/A,FALSE,"AVREV";"rates",#N/A,FALSE,"AVREV"}</definedName>
    <definedName name="Joe" hidden="1">{#N/A,#N/A,FALSE,"Cover Page";#N/A,#N/A,FALSE,"Facing Page";#N/A,#N/A,FALSE,"Main Page";#N/A,#N/A,FALSE,"Risk-Adjusted";#N/A,#N/A,FALSE,"Profit Improvement"}</definedName>
    <definedName name="joel1" hidden="1">{0,#N/A,FALSE,0;0,#N/A,FALSE,0;0,#N/A,FALSE,0;0,#N/A,FALSE,0}</definedName>
    <definedName name="joel15" hidden="1">{0,#N/A,FALSE,0;0,#N/A,FALSE,0}</definedName>
    <definedName name="joel2" hidden="1">{#VALUE!,#N/A,FALSE,0;#N/A,#N/A,FALSE,0;#N/A,#N/A,FALSE,0;#N/A,#N/A,FALSE,0;#N/A,#N/A,FALSE,0;#N/A,#N/A,FALSE,0;#N/A,#N/A,FALSE,0;#N/A,#N/A,FALSE,0}</definedName>
    <definedName name="john" hidden="1">{#N/A,#N/A,FALSE,"Assumptions";#N/A,#N/A,FALSE,"Volumes";#N/A,#N/A,FALSE,"Pricing";#N/A,#N/A,FALSE,"Variable Cost";#N/A,#N/A,FALSE,"Investment";#N/A,#N/A,FALSE,"Profitability";#N/A,#N/A,FALSE,"Business Comparison"}</definedName>
    <definedName name="john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ID">#REF!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r.low" hidden="1">{"Leq97",#N/A,FALSE,"97 L Model";"Low97",#N/A,FALSE,"97 L Model"}</definedName>
    <definedName name="JSJDS" hidden="1">{#N/A,#N/A,FALSE,"Assumptions";#N/A,#N/A,FALSE,"Volumes";#N/A,#N/A,FALSE,"Pricing";#N/A,#N/A,FALSE,"Variable Cost";#N/A,#N/A,FALSE,"Investment";#N/A,#N/A,FALSE,"Profitability";#N/A,#N/A,FALSE,"Business Comparison"}</definedName>
    <definedName name="JSRCE">#REF!</definedName>
    <definedName name="jt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u" hidden="1">{"'Highlights'!$A$1:$M$123"}</definedName>
    <definedName name="juhmnjhu" hidden="1">{"Fiesta Facer Page",#N/A,FALSE,"Q_C_S";"Fiesta Main Page",#N/A,FALSE,"V_L";"Fiesta 95BP Struct",#N/A,FALSE,"StructBP";"Fiesta Post 95BP Struct",#N/A,FALSE,"AdjStructBP"}</definedName>
    <definedName name="Jui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ly" hidden="1">{#N/A,#N/A,FALSE,"Cost Centre Detail"}</definedName>
    <definedName name="JULY_04" hidden="1">{"current deposit",#N/A,FALSE,"Sheet1"}</definedName>
    <definedName name="JUN">#REF!</definedName>
    <definedName name="June" hidden="1">{"REVISED",#N/A,FALSE,"Sheet1"}</definedName>
    <definedName name="junk" hidden="1">#REF!</definedName>
    <definedName name="JUNLY07" hidden="1">{#N/A,#N/A,FALSE,"Sheet1";"current deposit",#N/A,FALSE,"Sheet1";"current deposit",#N/A,FALSE,"Sheet1"}</definedName>
    <definedName name="JV06_01">#REF!</definedName>
    <definedName name="jx">#REF!</definedName>
    <definedName name="jyj" hidden="1">{"REVISED",#N/A,FALSE,"Sheet1"}</definedName>
    <definedName name="JYT" hidden="1">{"Revenue",#N/A,FALSE,"Series";"Ecprofit",#N/A,FALSE,"Series"}</definedName>
    <definedName name="jyyj" hidden="1">{"Presentation",#N/A,FALSE,"Feb96 - ALL"}</definedName>
    <definedName name="k" hidden="1">{#N/A,#N/A,FALSE,"Profit Status";#N/A,#N/A,FALSE,"Invest";#N/A,#N/A,FALSE,"Revenue";#N/A,#N/A,FALSE,"Variable Cost";#N/A,#N/A,FALSE,"Options &amp; Series"}</definedName>
    <definedName name="K_1" hidden="1">{"pep204a",#N/A,FALSE,"tpepsum4a";"pep205a",#N/A,FALSE,"tpepsum4a";"wpep204a",#N/A,FALSE,"tpepsum4a";"wpep205a",#N/A,FALSE,"tpepsum4a"}</definedName>
    <definedName name="k_3">#REF!</definedName>
    <definedName name="K_LZ">#REF!</definedName>
    <definedName name="K_P">#REF!</definedName>
    <definedName name="K2a" hidden="1">{#N/A,#N/A,FALSE,"Sheet1"}</definedName>
    <definedName name="KAA" hidden="1">{#N/A,#N/A,FALSE,"Sheet1"}</definedName>
    <definedName name="Kamimura" hidden="1">{#VALUE!,#N/A,FALSE,0;#N/A,#N/A,FALSE,0;#N/A,#N/A,FALSE,0;#N/A,#N/A,FALSE,0}</definedName>
    <definedName name="Kanri">#REF!</definedName>
    <definedName name="KanriNo">#REF!</definedName>
    <definedName name="kararaer" hidden="1">{#VALUE!,#N/A,FALSE,0;#N/A,#N/A,FALSE,0;#N/A,#N/A,FALSE,0;#N/A,#N/A,FALSE,0}</definedName>
    <definedName name="Katashiki">#REF!</definedName>
    <definedName name="KB" hidden="1">{#N/A,#N/A,FALSE,"Sheet1"}</definedName>
    <definedName name="KBC1Y">#REF!</definedName>
    <definedName name="KBC2Y">SUM(#REF!)</definedName>
    <definedName name="KBC3Y">SUM(#REF!)</definedName>
    <definedName name="KBCMT">#REF!</definedName>
    <definedName name="KC">#REF!</definedName>
    <definedName name="KCC">#REF!</definedName>
    <definedName name="kdj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lpwyu" hidden="1">{#N/A,#N/A,FALSE,"UW152PPL"}</definedName>
    <definedName name="ke" hidden="1">#REF!</definedName>
    <definedName name="kelvchrome">OFFSET(#REF!,#REF!,0,13,1)</definedName>
    <definedName name="Kelvdia">OFFSET(#REF!,#REF!,0,13,1)</definedName>
    <definedName name="KELVLSL">OFFSET(#REF!,#REF!,0,13,1)</definedName>
    <definedName name="KELVMONTH">OFFSET(#REF!,#REF!,0,13,1)</definedName>
    <definedName name="kelvUCL">OFFSET(#REF!,#REF!,0,13,1)</definedName>
    <definedName name="KG">#REF!</definedName>
    <definedName name="khhkjh" hidden="1">{#N/A,#N/A,FALSE,"Profit Status";#N/A,#N/A,FALSE,"Invest";#N/A,#N/A,FALSE,"Revenue";#N/A,#N/A,FALSE,"Variable Cost";#N/A,#N/A,FALSE,"Options &amp; Series"}</definedName>
    <definedName name="KHJG" hidden="1">{#N/A,#N/A,FALSE,"Cover";#N/A,#N/A,FALSE,"Profits";#N/A,#N/A,FALSE,"ABS";#N/A,#N/A,FALSE,"TFLE Detail";#N/A,#N/A,FALSE,"TFLE Walk";#N/A,#N/A,FALSE,"Variable Cost";#N/A,#N/A,FALSE,"V.C. Walk"}</definedName>
    <definedName name="KICK" hidden="1">{#N/A,#N/A,FALSE,"Sheet1"}</definedName>
    <definedName name="kiippr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llme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o" hidden="1">{#N/A,#N/A,FALSE,"TOP10";#N/A,#N/A,FALSE,"Cover";#N/A,#N/A,FALSE,"MOGRAPH"}</definedName>
    <definedName name="kjas" hidden="1">{#N/A,#N/A,FALSE,"Cover Page";#N/A,#N/A,FALSE,"Facing Page";#N/A,#N/A,FALSE,"Main Page";#N/A,#N/A,FALSE,"Risk-Adjusted";#N/A,#N/A,FALSE,"Profit Improvement"}</definedName>
    <definedName name="kjas1" hidden="1">{#N/A,#N/A,FALSE,"Cover Page";#N/A,#N/A,FALSE,"Facing Page";#N/A,#N/A,FALSE,"Main Page";#N/A,#N/A,FALSE,"Risk-Adjusted";#N/A,#N/A,FALSE,"Profit Improvement"}</definedName>
    <definedName name="kjetui" hidden="1">{#N/A,#N/A,FALSE,"Profit Status";#N/A,#N/A,FALSE,"Invest";#N/A,#N/A,FALSE,"Revenue";#N/A,#N/A,FALSE,"Variable Cost";#N/A,#N/A,FALSE,"Options &amp; Series"}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ghj" hidden="1">{"Fiesta Facer Page",#N/A,FALSE,"Q_C_S";"Fiesta Main Page",#N/A,FALSE,"V_L";"Fiesta 95BP Struct",#N/A,FALSE,"StructBP";"Fiesta Post 95BP Struct",#N/A,FALSE,"AdjStructBP"}</definedName>
    <definedName name="kjgkgk" hidden="1">{"avrev",#N/A,FALSE,"AVREV";"rates",#N/A,FALSE,"AVREV"}</definedName>
    <definedName name="KJGT" hidden="1">{"Presentation",#N/A,FALSE,"Feb96 - ALL"}</definedName>
    <definedName name="kjhdrt" hidden="1">{#N/A,#N/A,FALSE,"UW152PPL"}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LJH" hidden="1">{"avrev",#N/A,FALSE,"AVREV";"rates",#N/A,FALSE,"AVREV"}</definedName>
    <definedName name="kk" hidden="1">{"'Highlights'!$A$1:$M$123"}</definedName>
    <definedName name="kkk">#N/A</definedName>
    <definedName name="KKKK" hidden="1">{"REVISED",#N/A,FALSE,"Sheet1"}</definedName>
    <definedName name="kkkkk" hidden="1">{#N/A,#N/A,FALSE,"Cover Page";#N/A,#N/A,FALSE,"Facing Page";#N/A,#N/A,FALSE,"Main Page";#N/A,#N/A,FALSE,"Risk-Adjusted";#N/A,#N/A,FALSE,"Profit Improvement"}</definedName>
    <definedName name="kkkkkk">#REF!</definedName>
    <definedName name="kkkkkkkkkk" hidden="1">{"Functional Average Annual",#N/A,FALSE,"Total NAC Functional Summary"}</definedName>
    <definedName name="kkkkkkkkkkkkk" hidden="1">{0,0,0,0;0,0,0,0;0,0,0,0;0,0,0,0;0,0,0,0}</definedName>
    <definedName name="kl" hidden="1">#REF!</definedName>
    <definedName name="kldf" hidden="1">{#N/A,#N/A,FALSE,"Cover";#N/A,#N/A,FALSE,"Profits";#N/A,#N/A,FALSE,"ABS";#N/A,#N/A,FALSE,"TFLE Detail";#N/A,#N/A,FALSE,"TFLE Walk";#N/A,#N/A,FALSE,"Variable Cost";#N/A,#N/A,FALSE,"V.C. Walk"}</definedName>
    <definedName name="klkj" hidden="1">{#N/A,#N/A,FALSE,"Assumptions";#N/A,#N/A,FALSE,"Volumes";#N/A,#N/A,FALSE,"Pricing";#N/A,#N/A,FALSE,"Variable Cost";#N/A,#N/A,FALSE,"Investment";#N/A,#N/A,FALSE,"Profitability";#N/A,#N/A,FALSE,"Business Comparison"}</definedName>
    <definedName name="KLP" hidden="1">{#N/A,#N/A,FALSE,"Sheet1"}</definedName>
    <definedName name="klujk" hidden="1">{#N/A,#N/A,FALSE,"Assumptions";#N/A,#N/A,FALSE,"Volumes";#N/A,#N/A,FALSE,"Pricing";#N/A,#N/A,FALSE,"Variable Cost";#N/A,#N/A,FALSE,"Investment";#N/A,#N/A,FALSE,"Profitability";#N/A,#N/A,FALSE,"Business Comparison"}</definedName>
    <definedName name="KNOWN">#REF!</definedName>
    <definedName name="KOMPENI">#REF!</definedName>
    <definedName name="KP" hidden="1">{"pep204a",#N/A,FALSE,"tpepsum4a";"pep205a",#N/A,FALSE,"tpepsum4a";"wpep204a",#N/A,FALSE,"tpepsum4a";"wpep205a",#N/A,FALSE,"tpepsum4a"}</definedName>
    <definedName name="KP_1" hidden="1">{"pep204a",#N/A,FALSE,"tpepsum4a";"pep205a",#N/A,FALSE,"tpepsum4a";"wpep204a",#N/A,FALSE,"tpepsum4a";"wpep205a",#N/A,FALSE,"tpepsum4a"}</definedName>
    <definedName name="KPI" hidden="1">{"'OBT_6M_30_6'!$S$1:$AE$53"}</definedName>
    <definedName name="ksdjgoiejrejgndlkn" hidden="1">{#N/A,#N/A,FALSE,"Cover";#N/A,#N/A,FALSE,"Profits";#N/A,#N/A,FALSE,"ABS";#N/A,#N/A,FALSE,"TFLE Detail";#N/A,#N/A,FALSE,"TFLE Walk";#N/A,#N/A,FALSE,"Variable Cost";#N/A,#N/A,FALSE,"V.C. Walk"}</definedName>
    <definedName name="KTH" hidden="1">{"COMPARISON",#N/A,FALSE,"Sheet1"}</definedName>
    <definedName name="Kuga_Market">#REF!</definedName>
    <definedName name="kuk" hidden="1">{"REVISED",#N/A,FALSE,"Sheet1"}</definedName>
    <definedName name="kw" hidden="1">{#N/A,#N/A,TRUE,"RIDE";#N/A,#N/A,TRUE,"STEERING";#N/A,#N/A,TRUE,"HANDLING";#N/A,#N/A,TRUE,"BRAKING"}</definedName>
    <definedName name="KYU" hidden="1">{#N/A,#N/A,FALSE,"Chart";#N/A,#N/A,FALSE,"Chart"}</definedName>
    <definedName name="l" hidden="1">{#N/A,#N/A,FALSE,"Profit Status";#N/A,#N/A,FALSE,"Invest";#N/A,#N/A,FALSE,"Revenue";#N/A,#N/A,FALSE,"Variable Cost";#N/A,#N/A,FALSE,"Options &amp; Series"}</definedName>
    <definedName name="L_1" hidden="1">{"rates",#N/A,FALSE,"tavg4a";"rev",#N/A,FALSE,"tavg4a"}</definedName>
    <definedName name="L_Adjust">#REF!</definedName>
    <definedName name="L_AJE_Tot">#REF!</definedName>
    <definedName name="L_CY_Beg">#REF!</definedName>
    <definedName name="L_CY_End">#REF!</definedName>
    <definedName name="L_RJE_Tot">#REF!</definedName>
    <definedName name="L5（小分類）">#REF!</definedName>
    <definedName name="L5（計画機種）">#REF!</definedName>
    <definedName name="L7RECLAS">#REF!</definedName>
    <definedName name="LABEL">#REF!</definedName>
    <definedName name="Labour">#REF!</definedName>
    <definedName name="LANDIMP">#REF!</definedName>
    <definedName name="LANDREV">#REF!</definedName>
    <definedName name="Last_Row">IF([0]!Values_Entered,Header_Row+[0]!Number_of_Payments,Header_Row)</definedName>
    <definedName name="LASTCOLUMNCELL">#REF!</definedName>
    <definedName name="LastQry">#NAME?</definedName>
    <definedName name="LastSource">"DLORS_QE"</definedName>
    <definedName name="LB">#REF!</definedName>
    <definedName name="LC">#REF!</definedName>
    <definedName name="LC__">#REF!</definedName>
    <definedName name="LC_DB">#REF!</definedName>
    <definedName name="LC_DF">#REF!</definedName>
    <definedName name="LC_EM">#REF!</definedName>
    <definedName name="LC_HP">#REF!</definedName>
    <definedName name="LC_KR">#REF!</definedName>
    <definedName name="LC_OB">#REF!</definedName>
    <definedName name="lda" hidden="1">{#N/A,#N/A,FALSE,"F.F.+D.L.";#N/A,#N/A,FALSE,"P.C.+S.F.";#N/A,#N/A,FALSE,"G.H.";#N/A,#N/A,FALSE,"F.L.+S.C.";#N/A,#N/A,FALSE,"M.M.";#N/A,#N/A,FALSE,"J.M.T."}</definedName>
    <definedName name="leader" hidden="1">{#N/A,#N/A,FALSE,"QS9000";#N/A,#N/A,FALSE,"Initial APQP Timing"}</definedName>
    <definedName name="LEASE">#REF!</definedName>
    <definedName name="Leasing">#REF!</definedName>
    <definedName name="lessonsLogEarlywarning">#REF!</definedName>
    <definedName name="LessonsLogPreviousRisk">#REF!</definedName>
    <definedName name="lessonsLogPriority">#REF!</definedName>
    <definedName name="LessonsLogType">#REF!</definedName>
    <definedName name="letzte" hidden="1">{#N/A,#N/A,FALSE,"QS9000";#N/A,#N/A,FALSE,"Initial APQP Timing"}</definedName>
    <definedName name="lf">#REF!</definedName>
    <definedName name="lfix">#REF!</definedName>
    <definedName name="LGDCM">#REF!</definedName>
    <definedName name="LGDCT">#REF!</definedName>
    <definedName name="LGFUSO">#REF!</definedName>
    <definedName name="lgl" hidden="1">{#N/A,#N/A,FALSE,"UW152PPL"}</definedName>
    <definedName name="LGN">#REF!</definedName>
    <definedName name="LGX">#REF!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EW">#REF!</definedName>
    <definedName name="Lighting" hidden="1">{#N/A,#N/A,FALSE,"Profit Status";#N/A,#N/A,FALSE,"Invest";#N/A,#N/A,FALSE,"Revenue";#N/A,#N/A,FALSE,"Variable Cost";#N/A,#N/A,FALSE,"Options &amp; Series"}</definedName>
    <definedName name="LIK" hidden="1">{#N/A,#N/A,FALSE,"Sheet1"}</definedName>
    <definedName name="lim" hidden="1">{"'Verr-enseig-ex'!$M$22:$M$23"}</definedName>
    <definedName name="lincoln">0.12</definedName>
    <definedName name="lINE3">#REF!</definedName>
    <definedName name="LIST">#REF!</definedName>
    <definedName name="list_1">#REF!</definedName>
    <definedName name="LIT">#REF!</definedName>
    <definedName name="liyen">#REF!</definedName>
    <definedName name="ljljd" hidden="1">{#N/A,#N/A,FALSE,"BackUp";#N/A,#N/A,FALSE,"FOps-Cal";#N/A,#N/A,FALSE,"COps-Cal";#N/A,#N/A,FALSE,"GPM-Cal";#N/A,#N/A,FALSE,"ITO-Cal";#N/A,#N/A,FALSE,"ITO (2)"}</definedName>
    <definedName name="lk" hidden="1">{"'Highlights'!$A$1:$M$123"}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iuy" hidden="1">{#N/A,#N/A,FALSE,"Cover";#N/A,#N/A,FALSE,"Profits";#N/A,#N/A,FALSE,"ABS";#N/A,#N/A,FALSE,"TFLE Detail";#N/A,#N/A,FALSE,"TFLE Walk";#N/A,#N/A,FALSE,"Variable Cost";#N/A,#N/A,FALSE,"V.C. Walk"}</definedName>
    <definedName name="lkje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hg" hidden="1">{#N/A,#N/A,FALSE,"Profit Status";#N/A,#N/A,FALSE,"Invest";#N/A,#N/A,FALSE,"Revenue";#N/A,#N/A,FALSE,"Variable Cost";#N/A,#N/A,FALSE,"Options &amp; Series"}</definedName>
    <definedName name="lkjhyt" hidden="1">{#N/A,#N/A,FALSE,"Cover";#N/A,#N/A,FALSE,"Profits";#N/A,#N/A,FALSE,"ABS";#N/A,#N/A,FALSE,"TFLE Detail";#N/A,#N/A,FALSE,"TFLE Walk";#N/A,#N/A,FALSE,"Variable Cost";#N/A,#N/A,FALSE,"V.C. Walk"}</definedName>
    <definedName name="lkkhhj" hidden="1">{#N/A,#N/A,FALSE,"Profit Status";#N/A,#N/A,FALSE,"Invest";#N/A,#N/A,FALSE,"Revenue";#N/A,#N/A,FALSE,"Variable Cost";#N/A,#N/A,FALSE,"Options &amp; Series"}</definedName>
    <definedName name="lklklklk" hidden="1">{"Presentation",#N/A,FALSE,"Feb96 - ALL"}</definedName>
    <definedName name="lkngdskjzbgl">#REF!</definedName>
    <definedName name="lkok">#REF!</definedName>
    <definedName name="ll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L">#N/A</definedName>
    <definedName name="LLLL" hidden="1">{"current deposit",#N/A,FALSE,"Sheet1"}</definedName>
    <definedName name="lllll" hidden="1">{#N/A,#N/A,FALSE,"Assumptions";#N/A,#N/A,FALSE,"Volumes";#N/A,#N/A,FALSE,"Pricing";#N/A,#N/A,FALSE,"Variable Cost";#N/A,#N/A,FALSE,"Investment";#N/A,#N/A,FALSE,"Profitability";#N/A,#N/A,FALSE,"Business Comparison"}</definedName>
    <definedName name="llllllll" hidden="1">{#N/A,#N/A,FALSE,"Assumptions";#N/A,#N/A,FALSE,"Volumes";#N/A,#N/A,FALSE,"Pricing";#N/A,#N/A,FALSE,"Variable Cost";#N/A,#N/A,FALSE,"Investment";#N/A,#N/A,FALSE,"Profitability";#N/A,#N/A,FALSE,"Business Comparison"}</definedName>
    <definedName name="llllllllllll" hidden="1">{#N/A,#N/A,FALSE,"SumMonth"}</definedName>
    <definedName name="lllllllllllllll" hidden="1">#REF!</definedName>
    <definedName name="llllllllllllllllllllllllllllll" hidden="1">{#N/A,#N/A,FALSE,"Assumptions";#N/A,#N/A,FALSE,"Volumes";#N/A,#N/A,FALSE,"Pricing";#N/A,#N/A,FALSE,"Variable Cost";#N/A,#N/A,FALSE,"Investment";#N/A,#N/A,FALSE,"Profitability";#N/A,#N/A,FALSE,"Business Comparison"}</definedName>
    <definedName name="LM">#REF!</definedName>
    <definedName name="lmek">#REF!</definedName>
    <definedName name="lmekplp">#REF!</definedName>
    <definedName name="lmem">#REF!</definedName>
    <definedName name="lmemplp">#REF!</definedName>
    <definedName name="lmot">#REF!</definedName>
    <definedName name="lmotplp">#REF!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c">#REF!</definedName>
    <definedName name="LOC.SUPPLIER_NO">#REF!</definedName>
    <definedName name="loc_cur">#REF!</definedName>
    <definedName name="local">#REF!</definedName>
    <definedName name="LOCATION">#REF!</definedName>
    <definedName name="locaux">#REF!</definedName>
    <definedName name="loh" hidden="1">{#N/A,#N/A,FALSE,"Cover";#N/A,#N/A,FALSE,"Profits";#N/A,#N/A,FALSE,"ABS";#N/A,#N/A,FALSE,"TFLE Detail";#N/A,#N/A,FALSE,"TFLE Walk";#N/A,#N/A,FALSE,"Variable Cost";#N/A,#N/A,FALSE,"V.C. Walk"}</definedName>
    <definedName name="lohne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k" hidden="1">{#N/A,#N/A,FALSE,"TOP10";#N/A,#N/A,FALSE,"Cover";#N/A,#N/A,FALSE,"MOGRAPH"}</definedName>
    <definedName name="loks" hidden="1">{#N/A,#N/A,FALSE,"TOP10";#N/A,#N/A,FALSE,"Cover";#N/A,#N/A,FALSE,"MOGRAPH"}</definedName>
    <definedName name="Long">#REF!</definedName>
    <definedName name="Long1">#REF!</definedName>
    <definedName name="LOOK">#REF!</definedName>
    <definedName name="LOP" hidden="1">{#N/A,#N/A,FALSE,"Sheet1"}</definedName>
    <definedName name="low" hidden="1">#REF!</definedName>
    <definedName name="lpo" hidden="1">{#N/A,#N/A,FALSE,"GRAFIK";#N/A,#N/A,FALSE,"TOP30MEM"}</definedName>
    <definedName name="lrapoapbt">#REF!</definedName>
    <definedName name="lrapoastat">#REF!</definedName>
    <definedName name="ls" hidden="1">{0,#N/A,FALSE,0;0,#N/A,FALSE,0}</definedName>
    <definedName name="LSL">#REF!</definedName>
    <definedName name="lstOrganization">"List Box 4"</definedName>
    <definedName name="lstRegion">"List Box 5"</definedName>
    <definedName name="LT">#REF!</definedName>
    <definedName name="LUCK" hidden="1">{#N/A,#N/A,FALSE,"Sheet1"}</definedName>
    <definedName name="Luong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hidden="1">{#N/A,#N/A,FALSE,"Assumptions";#N/A,#N/A,FALSE,"Volumes";#N/A,#N/A,FALSE,"Pricing";#N/A,#N/A,FALSE,"Variable Cost";#N/A,#N/A,FALSE,"Investment";#N/A,#N/A,FALSE,"Profitability";#N/A,#N/A,FALSE,"Business Comparison"}</definedName>
    <definedName name="ma" hidden="1">{#N/A,#N/A,FALSE,"Assumptions";#N/A,#N/A,FALSE,"Volumes";#N/A,#N/A,FALSE,"Pricing";#N/A,#N/A,FALSE,"Variable Cost";#N/A,#N/A,FALSE,"Investment";#N/A,#N/A,FALSE,"Profitability";#N/A,#N/A,FALSE,"Business Comparison"}</definedName>
    <definedName name="MACRO">#REF!</definedName>
    <definedName name="Macro8">#N/A</definedName>
    <definedName name="MACROS">#REF!</definedName>
    <definedName name="majed" hidden="1">{#N/A,#N/A,FALSE,"Cover Page";#N/A,#N/A,FALSE,"Facing Page";#N/A,#N/A,FALSE,"Main Page";#N/A,#N/A,FALSE,"Risk-Adjusted";#N/A,#N/A,FALSE,"Profit Improvement"}</definedName>
    <definedName name="major" hidden="1">{"rev",#N/A,FALSE,"ppepsum";"vcost",#N/A,FALSE,"ppepsum";"ecprof",#N/A,FALSE,"ppepsum"}</definedName>
    <definedName name="MakeBuyList">#REF!</definedName>
    <definedName name="maniwan">OFFSET(_Ref1,0,Wk,29,1)</definedName>
    <definedName name="Map">#REF!</definedName>
    <definedName name="Marché">#REF!</definedName>
    <definedName name="MARD">#REF!</definedName>
    <definedName name="MARGINPLAN">#REF!</definedName>
    <definedName name="MARGINPROJ">#REF!</definedName>
    <definedName name="Market">#REF!</definedName>
    <definedName name="MARKET_DATA">#REF!</definedName>
    <definedName name="marty" hidden="1">{#N/A,#N/A,TRUE,"Engine";#N/A,#N/A,TRUE,"Trans 5R55N";#N/A,#N/A,TRUE,"Manual Trans";#N/A,#N/A,TRUE,"DS and Axle";#N/A,#N/A,TRUE,"PTSSE";#N/A,#N/A,TRUE,"Summary"}</definedName>
    <definedName name="Master">#REF!</definedName>
    <definedName name="MASTER231W_Crosstab">#REF!</definedName>
    <definedName name="MASTERAPRIL">#REF!</definedName>
    <definedName name="MASTERDIVISION">#REF!</definedName>
    <definedName name="MASTERFEB">#REF!</definedName>
    <definedName name="MASTERJAN">#REF!</definedName>
    <definedName name="MASTERMAR">#REF!</definedName>
    <definedName name="MASTERMAY">#REF!</definedName>
    <definedName name="Mat_Ext">#REF!</definedName>
    <definedName name="MATERAILS">OFFSET(RefN,0,Wk,10,1)</definedName>
    <definedName name="Material">#REF!</definedName>
    <definedName name="MATERIALS">OFFSET(RefN,0,Wk,10,1)</definedName>
    <definedName name="maurice" hidden="1">{"avrev",#N/A,FALSE,"AVREV";"rates",#N/A,FALSE,"AVREV"}</definedName>
    <definedName name="MAVT">#REF!</definedName>
    <definedName name="mazdaapoapbt">#REF!</definedName>
    <definedName name="mazdaapoastat">#REF!</definedName>
    <definedName name="mazdanapbt">#REF!</definedName>
    <definedName name="mazdanastat">#REF!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Select_Change">#N/A</definedName>
    <definedName name="Mbr_Select_lgl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E">#REF!</definedName>
    <definedName name="megamist">#REF!</definedName>
    <definedName name="memo1">#REF!</definedName>
    <definedName name="memo2">#REF!</definedName>
    <definedName name="Metrics" hidden="1">{#N/A,#N/A,FALSE,"TOP10";#N/A,#N/A,FALSE,"Cover";#N/A,#N/A,FALSE,"MOGRAPH"}</definedName>
    <definedName name="metrics1" hidden="1">{#N/A,#N/A,FALSE,"TOP10";#N/A,#N/A,FALSE,"Cover";#N/A,#N/A,FALSE,"MOGRAPH"}</definedName>
    <definedName name="Metrics10kp" hidden="1">{#N/A,#N/A,FALSE,"TOP10";#N/A,#N/A,FALSE,"Cover";#N/A,#N/A,FALSE,"MOGRAPH"}</definedName>
    <definedName name="mexApril653" hidden="1">{#N/A,#N/A,FALSE,"Chart";#N/A,#N/A,FALSE,"Chart"}</definedName>
    <definedName name="mfg" hidden="1">{"COMPARISON",#N/A,FALSE,"Sheet1"}</definedName>
    <definedName name="MFTTDB2M">SUM(#REF!)</definedName>
    <definedName name="MFTTDB6M">SUM(#REF!)</definedName>
    <definedName name="MFTTDBST">SUM(#REF!)</definedName>
    <definedName name="MFTTHSBC2M">SUM(#REF!)</definedName>
    <definedName name="MFTTHSBC6M">SUM(#REF!)</definedName>
    <definedName name="MFTTHSBCST">SUM(#REF!+#REF!)</definedName>
    <definedName name="MFTTSTANCH6M">SUM(#REF!)</definedName>
    <definedName name="MFTTSTANCHST">SUM(#REF!)</definedName>
    <definedName name="Michael" hidden="1">{#N/A,#N/A,FALSE,"Profit Status";#N/A,#N/A,FALSE,"Invest";#N/A,#N/A,FALSE,"Revenue";#N/A,#N/A,FALSE,"Variable Cost";#N/A,#N/A,FALSE,"Options &amp; Series"}</definedName>
    <definedName name="Michael1" hidden="1">{#N/A,#N/A,FALSE,"Profit Status";#N/A,#N/A,FALSE,"Invest";#N/A,#N/A,FALSE,"Revenue";#N/A,#N/A,FALSE,"Variable Cost";#N/A,#N/A,FALSE,"Options &amp; Series"}</definedName>
    <definedName name="Michaela" hidden="1">{#N/A,#N/A,FALSE,"Profit Status";#N/A,#N/A,FALSE,"Invest";#N/A,#N/A,FALSE,"Revenue";#N/A,#N/A,FALSE,"Variable Cost";#N/A,#N/A,FALSE,"Options &amp; Series"}</definedName>
    <definedName name="mik" hidden="1">{#N/A,#N/A,FALSE,"GRAFIK";#N/A,#N/A,FALSE,"TOP30MEM"}</definedName>
    <definedName name="mike" hidden="1">{#N/A,#N/A,FALSE,"Cover Page";#N/A,#N/A,FALSE,"Facing Page";#N/A,#N/A,FALSE,"Main Page";#N/A,#N/A,FALSE,"Risk-Adjusted";#N/A,#N/A,FALSE,"Profit Improvement"}</definedName>
    <definedName name="Mikes" hidden="1">{#N/A,#N/A,FALSE,"GRAFIK";#N/A,#N/A,FALSE,"TOP30MEM"}</definedName>
    <definedName name="mile3">"indirect(Pictures!$O$6)"</definedName>
    <definedName name="Milestone_Marker">#REF!</definedName>
    <definedName name="MINA">#REF!</definedName>
    <definedName name="ming" hidden="1">{"Fiesta Facer Page",#N/A,FALSE,"Q_C_S";"Fiesta Main Page",#N/A,FALSE,"V_L";"Fiesta 95BP Struct",#N/A,FALSE,"StructBP";"Fiesta Post 95BP Struct",#N/A,FALSE,"AdjStructBP"}</definedName>
    <definedName name="minglee" hidden="1">{"Presentation",#N/A,FALSE,"Feb96 - ALL"}</definedName>
    <definedName name="minglee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utes" hidden="1">{"pep204a",#N/A,FALSE,"tpepsum4a";"pep205a",#N/A,FALSE,"tpepsum4a";"wpep204a",#N/A,FALSE,"tpepsum4a";"wpep205a",#N/A,FALSE,"tpepsum4a"}</definedName>
    <definedName name="MIO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S">#REF!</definedName>
    <definedName name="Misc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SCVv" hidden="1">{#N/A,#N/A,TRUE,"Engine";#N/A,#N/A,TRUE,"Trans 5R55N";#N/A,#N/A,TRUE,"Manual Trans";#N/A,#N/A,TRUE,"DS and Axle";#N/A,#N/A,TRUE,"PTSSE";#N/A,#N/A,TRUE,"Summary"}</definedName>
    <definedName name="mito" hidden="1">{#N/A,#N/A,FALSE,"India - 3f";#N/A,#N/A,FALSE,"India - 3";#N/A,#N/A,FALSE,"India - 4f";#N/A,#N/A,FALSE,"India - 4";#N/A,#N/A,FALSE,"Retail Spider"}</definedName>
    <definedName name="MIZU1Y">#REF!</definedName>
    <definedName name="MIZU6M">#REF!</definedName>
    <definedName name="MIZUST">#REF!</definedName>
    <definedName name="MJ">#REF!</definedName>
    <definedName name="MJU" hidden="1">{#N/A,#N/A,FALSE,"Chart";#N/A,#N/A,FALSE,"Chart"}</definedName>
    <definedName name="Mknfknds" hidden="1">{#N/A,#N/A,FALSE,"Cover Page";#N/A,#N/A,FALSE,"Facing Page";#N/A,#N/A,FALSE,"Main Page";#N/A,#N/A,FALSE,"Risk-Adjusted";#N/A,#N/A,FALSE,"Profit Improvement"}</definedName>
    <definedName name="ml" hidden="1">{"Revenue",#N/A,FALSE,"Series";"Ecprofit",#N/A,FALSE,"Series"}</definedName>
    <definedName name="mm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BC">#REF!</definedName>
    <definedName name="mmm" hidden="1">{#N/A,#N/A,FALSE,"Assumptions";#N/A,#N/A,FALSE,"Volumes";#N/A,#N/A,FALSE,"Pricing";#N/A,#N/A,FALSE,"Variable Cost";#N/A,#N/A,FALSE,"Investment";#N/A,#N/A,FALSE,"Profitability";#N/A,#N/A,FALSE,"Business Comparison"}</definedName>
    <definedName name="mmmm" hidden="1">{"Pj_assump",#N/A,FALSE,"Pj_Assump";"Pj_Arg_NoAc",#N/A,FALSE,"Pj_Arg_NoAc";"Pj_Arg_Act",#N/A,FALSE,"Pj_Arg_Act";"Pj_Brz_NoAc",#N/A,FALSE,"Pj_Brz_NoAc";"Pj_Brz_Act",#N/A,FALSE,"Pj_Brz_Act"}</definedName>
    <definedName name="mmmmmmm" hidden="1">{#N/A,#N/A,FALSE,"Assumptions";#N/A,#N/A,FALSE,"Volumes";#N/A,#N/A,FALSE,"Pricing";#N/A,#N/A,FALSE,"Variable Cost";#N/A,#N/A,FALSE,"Investment";#N/A,#N/A,FALSE,"Profitability";#N/A,#N/A,FALSE,"Business Comparison"}</definedName>
    <definedName name="mmmmmmmmmmmm" hidden="1">{#N/A,#N/A,FALSE,"LVC Final";#N/A,#N/A,FALSE,"TVC Final";#N/A,#N/A,FALSE,"PTO Final";#N/A,#N/A,FALSE,"RVT Final";#N/A,#N/A,FALSE,"CD Final"}</definedName>
    <definedName name="MMVC">#REF!</definedName>
    <definedName name="mn">#N/A</definedName>
    <definedName name="mnm" hidden="1">{#N/A,#N/A,FALSE,"Cover";#N/A,#N/A,FALSE,"Profits";#N/A,#N/A,FALSE,"ABS";#N/A,#N/A,FALSE,"TFLE Detail";#N/A,#N/A,FALSE,"TFLE Walk";#N/A,#N/A,FALSE,"Variable Cost";#N/A,#N/A,FALSE,"V.C. Walk"}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">#REF!</definedName>
    <definedName name="Mode">#REF!</definedName>
    <definedName name="Model">#REF!</definedName>
    <definedName name="MODEL_DATA_FY">#REF!</definedName>
    <definedName name="MODEL_DATA_Q1">#REF!</definedName>
    <definedName name="MODEL_DATA_Q2">#REF!</definedName>
    <definedName name="MODEL_DATA_Q3">#REF!</definedName>
    <definedName name="MODEL_DATA_Q4">#REF!</definedName>
    <definedName name="ModelType">#REF!</definedName>
    <definedName name="modulename">OFFSET(#REF!,0,0,COUNTA(#REF!),1)</definedName>
    <definedName name="moduletype">OFFSET(#REF!,0,0,COUNTA(#REF!),1)</definedName>
    <definedName name="mommy" hidden="1">{"2001-02 Summary",#N/A,TRUE,"Summary";"2001-06 Summary",#N/A,TRUE,"Summary"}</definedName>
    <definedName name="mon" hidden="1">{"Presentation",#N/A,FALSE,"Feb96 - ALL"}</definedName>
    <definedName name="monatsreporttest" hidden="1">{#N/A,#N/A,FALSE,"TOP10";#N/A,#N/A,FALSE,"Cover";#N/A,#N/A,FALSE,"MOGRAPH"}</definedName>
    <definedName name="monatsübersicht" hidden="1">{#N/A,#N/A,FALSE,"TOP10";#N/A,#N/A,FALSE,"Cover";#N/A,#N/A,FALSE,"MOGRAPH"}</definedName>
    <definedName name="monatsübersichttest" hidden="1">{#N/A,#N/A,FALSE,"TOP10";#N/A,#N/A,FALSE,"Cover";#N/A,#N/A,FALSE,"MOGRAPH"}</definedName>
    <definedName name="Monkey" hidden="1">{#N/A,#N/A,FALSE,"Cover Page";#N/A,#N/A,FALSE,"Facing Page";#N/A,#N/A,FALSE,"Main Page";#N/A,#N/A,FALSE,"Risk-Adjusted";#N/A,#N/A,FALSE,"Profit Improvement"}</definedName>
    <definedName name="Month">#REF!</definedName>
    <definedName name="MONTH1">#REF!</definedName>
    <definedName name="MonthlyPayment">#REF!</definedName>
    <definedName name="monthNames">#REF!</definedName>
    <definedName name="Montri">#REF!</definedName>
    <definedName name="mp">OFFSET(RefDef,0,Wk,10,1)</definedName>
    <definedName name="MPC_MMPC">#REF!</definedName>
    <definedName name="MPTＣ">#REF!</definedName>
    <definedName name="mrh5pldad">#REF!</definedName>
    <definedName name="mrh5pldag">#REF!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p">#REF!</definedName>
    <definedName name="MS">#REF!</definedName>
    <definedName name="MSIL">#REF!</definedName>
    <definedName name="MSN">#REF!</definedName>
    <definedName name="MSX">#REF!</definedName>
    <definedName name="MTH_list">#REF!</definedName>
    <definedName name="MTHCOST1">#REF!</definedName>
    <definedName name="MTHCOST2">#REF!</definedName>
    <definedName name="MTHCOST23">#REF!</definedName>
    <definedName name="MTHCOST3">#REF!</definedName>
    <definedName name="MTHCOST4">#REF!</definedName>
    <definedName name="MTHLYOE">#REF!</definedName>
    <definedName name="MTHLYPL">#REF!</definedName>
    <definedName name="MTHRY01">#REF!</definedName>
    <definedName name="MTHRY02">#REF!</definedName>
    <definedName name="MTHRY03">#REF!</definedName>
    <definedName name="MTHRY04">#REF!</definedName>
    <definedName name="MV">#REF!</definedName>
    <definedName name="mvnmv" hidden="1">{"avrev",#N/A,FALSE,"AVREV";"rates",#N/A,FALSE,"AVREV"}</definedName>
    <definedName name="MVTC">#REF!</definedName>
    <definedName name="MY">#REF!</definedName>
    <definedName name="Ｎ">#N/A</definedName>
    <definedName name="n3a">#REF!</definedName>
    <definedName name="NA">#REF!</definedName>
    <definedName name="na_factor">#REF!</definedName>
    <definedName name="naapoapbt">#REF!</definedName>
    <definedName name="naapoastat">#REF!</definedName>
    <definedName name="nacha" hidden="1">{"A_Sum_95",#N/A,FALSE,"Arg_Summ";"A_Sum_Avg",#N/A,FALSE,"Arg_Summ"}</definedName>
    <definedName name="Nada">#REF!</definedName>
    <definedName name="naeurpbt">#REF!</definedName>
    <definedName name="naeurstat">#REF!</definedName>
    <definedName name="Name">#REF!</definedName>
    <definedName name="NameRef">#REF!</definedName>
    <definedName name="names" hidden="1">{"All Pages",#N/A,FALSE,"Plant 1 Exp";"All Pages",#N/A,FALSE,"Plant 2 Exp";"All Pages",#N/A,FALSE,"Plant 3 Exp";"All Pages",#N/A,FALSE,"Plant 4 Exp";"All Pages",#N/A,FALSE,"Total Vehicle"}</definedName>
    <definedName name="nanapbt">#REF!</definedName>
    <definedName name="nanastat">#REF!</definedName>
    <definedName name="nasapbt">#REF!</definedName>
    <definedName name="nasastat">#REF!</definedName>
    <definedName name="NAZIM___S_ASSIGNMENT_allocation_of_other_asset_List">#REF!</definedName>
    <definedName name="nbn" hidden="1">{#N/A,#N/A,FALSE,"Title - E";#N/A,#N/A,FALSE,"Insert";#N/A,#N/A,FALSE,"Rpt-98-E PG_1";#N/A,#N/A,FALSE,"Rpt-98-E PG_2f";#N/A,#N/A,FALSE,"Rpt-98-E PG_2";#N/A,#N/A,FALSE,"Insert";#N/A,#N/A,FALSE,"Rpt-98-E PG_3 "}</definedName>
    <definedName name="ncbskdbcjkbc" hidden="1">{#N/A,#N/A,FALSE,"Assumptions";#N/A,#N/A,FALSE,"Volumes";#N/A,#N/A,FALSE,"Pricing";#N/A,#N/A,FALSE,"Variable Cost";#N/A,#N/A,FALSE,"Investment";#N/A,#N/A,FALSE,"Profitability";#N/A,#N/A,FALSE,"Business Comparison"}</definedName>
    <definedName name="NCVR">#REF!</definedName>
    <definedName name="NEGFNEG" hidden="1">{#VALUE!,#N/A,FALSE,0;#N/A,#N/A,FALSE,0;#N/A,#N/A,FALSE,0;#N/A,#N/A,FALSE,0;#N/A,#N/A,FALSE,0;#N/A,#N/A,FALSE,0;#N/A,#N/A,FALSE,0;#N/A,#N/A,FALSE,0}</definedName>
    <definedName name="nesadj">#REF!</definedName>
    <definedName name="NESMAL\FUNDS">#REF!</definedName>
    <definedName name="Net_book_value">#REF!</definedName>
    <definedName name="Netherlands">#REF!</definedName>
    <definedName name="NETHERLDS">#REF!</definedName>
    <definedName name="NETINC">#REF!</definedName>
    <definedName name="new" hidden="1">{#N/A,#N/A,FALSE,"Assumptions";#N/A,#N/A,FALSE,"Volumes";#N/A,#N/A,FALSE,"Pricing";#N/A,#N/A,FALSE,"Variable Cost";#N/A,#N/A,FALSE,"Investment";#N/A,#N/A,FALSE,"Profitability";#N/A,#N/A,FALSE,"Business Comparison"}</definedName>
    <definedName name="NEW_1" hidden="1">{#N/A,#N/A,FALSE,"Chart";#N/A,#N/A,FALSE,"Chart"}</definedName>
    <definedName name="New_Number">14</definedName>
    <definedName name="newaa" hidden="1">{"REVISED",#N/A,FALSE,"Sheet1"}</definedName>
    <definedName name="NEWFS2A">#REF!</definedName>
    <definedName name="NEWW" hidden="1">{"salaried",#N/A,FALSE,"VLD View (2)"}</definedName>
    <definedName name="newww" hidden="1">{"salaried",#N/A,FALSE,"VLD View (2)"}</definedName>
    <definedName name="NEXT">#REF!</definedName>
    <definedName name="NEXTAVYR">#REF!</definedName>
    <definedName name="ngjgj">#REF!</definedName>
    <definedName name="NHAP">#REF!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ice" hidden="1">#REF!</definedName>
    <definedName name="NICED" hidden="1">#REF!</definedName>
    <definedName name="NJ" hidden="1">{"salaried",#N/A,FALSE,"VLD View (2)"}</definedName>
    <definedName name="NJJ" hidden="1">{"salaried",#N/A,FALSE,"VLD View (2)"}</definedName>
    <definedName name="njjj" hidden="1">{"salaried",#N/A,FALSE,"VLD View (2)"}</definedName>
    <definedName name="nknkn" hidden="1">{#N/A,#N/A,FALSE,"Chart";#N/A,#N/A,FALSE,"Chart"}</definedName>
    <definedName name="nko">#REF!</definedName>
    <definedName name="nm.." hidden="1">{"Summary View",#N/A,TRUE,"Summary";"Exception Analysis",#N/A,TRUE,"Summary"}</definedName>
    <definedName name="nmkljmkl" hidden="1">{#N/A,#N/A,FALSE,"India - 3f";#N/A,#N/A,FALSE,"India - 3";#N/A,#N/A,FALSE,"India - 4f";#N/A,#N/A,FALSE,"India - 4";#N/A,#N/A,FALSE,"Retail Spider"}</definedName>
    <definedName name="nmvmv" hidden="1">{"avrev",#N/A,FALSE,"AVREV";"rates",#N/A,FALSE,"AVREV"}</definedName>
    <definedName name="nn" hidden="1">{#N/A,#N/A,FALSE,"TOP10";#N/A,#N/A,FALSE,"Cover";#N/A,#N/A,FALSE,"MOGRAPH"}</definedName>
    <definedName name="nnfg" hidden="1">{"A_Sum_95",#N/A,FALSE,"Arg_Summ";"A_Sum_Avg",#N/A,FALSE,"Arg_Summ"}</definedName>
    <definedName name="nnn">#N/A</definedName>
    <definedName name="nnnn" hidden="1">{#N/A,#N/A,TRUE,"Frame&amp;Body-All";#N/A,#N/A,TRUE,"Powrplant Mnts-5.4l_4.6l";#N/A,#N/A,TRUE,"Powerplant-5.4l_4.6l";#N/A,#N/A,TRUE,"Exhaust-5.4l_4.6l";#N/A,#N/A,TRUE,"Induction-5.4l"}</definedName>
    <definedName name="nnnnn" hidden="1">{"avrev",#N/A,FALSE,"AVREV";"rates",#N/A,FALSE,"AVREV"}</definedName>
    <definedName name="nnnnnnnnnnnn" hidden="1">{#N/A,#N/A,FALSE,"expense";#N/A,#N/A,FALSE,"heads"}</definedName>
    <definedName name="nnnnnnnnnnnnn" hidden="1">{"Presentation",#N/A,FALSE,"Feb96 - ALL"}</definedName>
    <definedName name="nnnnnnnnnnnnnnn" hidden="1">{#N/A,#N/A,FALSE,"2001 CBG";#N/A,#N/A,FALSE,"2002 CBG";#N/A,#N/A,FALSE,"2003 CBG";#N/A,#N/A,FALSE,"2004 CBG";#N/A,#N/A,FALSE,"2005 CBG";#N/A,#N/A,FALSE,"2006 CBG ";#N/A,#N/A,FALSE,"2007 CBG";#N/A,#N/A,FALSE,"2008 CBG"}</definedName>
    <definedName name="NO" hidden="1">{"Revenue",#N/A,FALSE,"Series";"Ecprofit",#N/A,FALSE,"Series"}</definedName>
    <definedName name="NO_1" hidden="1">{"Revenue",#N/A,FALSE,"Series";"Ecprofit",#N/A,FALSE,"Series"}</definedName>
    <definedName name="nom">#REF!</definedName>
    <definedName name="NOMO">#REF!</definedName>
    <definedName name="NON_FORD">#REF!</definedName>
    <definedName name="noname">#REF!</definedName>
    <definedName name="none">{#N/A,#N/A,FALSE,"Cover";#N/A,#N/A,FALSE,"Profits";#N/A,#N/A,FALSE,"ABS";#N/A,#N/A,FALSE,"TFLE Detail";#N/A,#N/A,FALSE,"TFLE Walk";#N/A,#N/A,FALSE,"Variable Cost";#N/A,#N/A,FALSE,"V.C. Walk"}</definedName>
    <definedName name="nono" hidden="1">{"rates",#N/A,FALSE,"tavg4a";"rev",#N/A,FALSE,"tavg4a"}</definedName>
    <definedName name="Norway">#REF!</definedName>
    <definedName name="Not">#REF!</definedName>
    <definedName name="notdone" hidden="1">{"rates",#N/A,FALSE,"tavg4a";"rev",#N/A,FALSE,"tavg4a"}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2">#REF!</definedName>
    <definedName name="NOTES">#REF!</definedName>
    <definedName name="Notes_BanksOD">#REF!</definedName>
    <definedName name="Notes_Debtors">#REF!</definedName>
    <definedName name="Notes_exp">#REF!</definedName>
    <definedName name="Notes_Profit_and_loss">#REF!</definedName>
    <definedName name="November" hidden="1">{#N/A,#N/A,FALSE,"Assumptions";#N/A,#N/A,FALSE,"Volumes";#N/A,#N/A,FALSE,"Pricing";#N/A,#N/A,FALSE,"Variable Cost";#N/A,#N/A,FALSE,"Investment";#N/A,#N/A,FALSE,"Profitability";#N/A,#N/A,FALSE,"Business Comparison"}</definedName>
    <definedName name="novo" hidden="1">{#N/A,#N/A,FALSE,"Assumptions";#N/A,#N/A,FALSE,"Volumes";#N/A,#N/A,FALSE,"Pricing";#N/A,#N/A,FALSE,"Variable Cost";#N/A,#N/A,FALSE,"Investment";#N/A,#N/A,FALSE,"Profitability";#N/A,#N/A,FALSE,"Business Comparison"}</definedName>
    <definedName name="Nremb">#REF!</definedName>
    <definedName name="NS">#REF!</definedName>
    <definedName name="Nudee">#REF!</definedName>
    <definedName name="NUM">#REF!</definedName>
    <definedName name="NUM_DOCS">#REF!</definedName>
    <definedName name="Num_Pmt_Per_Year">#REF!</definedName>
    <definedName name="Number">#REF!</definedName>
    <definedName name="Number_of_Operators">#REF!</definedName>
    <definedName name="Number_of_Parts">#REF!</definedName>
    <definedName name="Number_of_Payments">MATCH(0.01,End_Bal,-1)+1</definedName>
    <definedName name="Number_of_Trials">#REF!</definedName>
    <definedName name="NUMCHECK">AND(ISNUMBER(#REF!),ISNUMBER(#REF!),ISNUMBER(#REF!),ISNUMBER(#REF!))</definedName>
    <definedName name="NUMENTRIES">#REF!</definedName>
    <definedName name="nuy">OFFSET(_Ref1,0,Wk,29,1)</definedName>
    <definedName name="nv">#N/A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o" hidden="1">{"'和文'!$Q$45:$AP$71"}</definedName>
    <definedName name="ö" hidden="1">{"Presentation",#N/A,FALSE,"Feb96 - ALL"}</definedName>
    <definedName name="O_S" hidden="1">{"Revenue",#N/A,FALSE,"Series";"Ecprofit",#N/A,FALSE,"Series"}</definedName>
    <definedName name="öagtyu" hidden="1">{#N/A,#N/A,FALSE,"Cover";#N/A,#N/A,FALSE,"Profits";#N/A,#N/A,FALSE,"ABS";#N/A,#N/A,FALSE,"TFLE Detail";#N/A,#N/A,FALSE,"TFLE Walk";#N/A,#N/A,FALSE,"Variable Cost";#N/A,#N/A,FALSE,"V.C. Walk"}</definedName>
    <definedName name="Objectives">#REF!</definedName>
    <definedName name="OBSOLETE">#REF!</definedName>
    <definedName name="OCT">#REF!</definedName>
    <definedName name="OE">#REF!</definedName>
    <definedName name="of" hidden="1">{"pep204a",#N/A,FALSE,"tpepsum4a";"pep205a",#N/A,FALSE,"tpepsum4a";"wpep204a",#N/A,FALSE,"tpepsum4a";"wpep205a",#N/A,FALSE,"tpepsum4a"}</definedName>
    <definedName name="ohboy" hidden="1">{#N/A,#N/A,FALSE,"Graphs_Retail_US";#N/A,#N/A,FALSE,"Graphs_RCL_US";#N/A,#N/A,FALSE,"Graphs_WSHL_US";#N/A,#N/A,FALSE,"Graphs_ComLend_US";#N/A,#N/A,FALSE,"Graphs_Intra_US"}</definedName>
    <definedName name="oi" hidden="1">{#N/A,#N/A,FALSE,"Profit Status";#N/A,#N/A,FALSE,"Invest";#N/A,#N/A,FALSE,"Revenue";#N/A,#N/A,FALSE,"Variable Cost";#N/A,#N/A,FALSE,"Options &amp; Series"}</definedName>
    <definedName name="oio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k" hidden="1">{#N/A,#N/A,FALSE,"TEST HOURS MONTHLY REPORT"}</definedName>
    <definedName name="okkokok" hidden="1">{"REVISED",#N/A,FALSE,"Sheet1"}</definedName>
    <definedName name="ol" hidden="1">{#N/A,#N/A,TRUE,"GPH_OVERALL";#N/A,#N/A,TRUE,"GPH_SUPPLR";#N/A,#N/A,TRUE,"GPH_RTNS"}</definedName>
    <definedName name="old" hidden="1">{"'Highlights'!$A$1:$M$123"}</definedName>
    <definedName name="oldnamebackup" hidden="1">{#N/A,#N/A,FALSE,"Cover Page";#N/A,#N/A,FALSE,"Facing Page";#N/A,#N/A,FALSE,"Main Page";#N/A,#N/A,FALSE,"Risk-Adjusted";#N/A,#N/A,FALSE,"Profit Improvement"}</definedName>
    <definedName name="oldpp" hidden="1">{#N/A,#N/A,FALSE,"Chart";#N/A,#N/A,FALSE,"Chart"}</definedName>
    <definedName name="öleuya" hidden="1">{#N/A,#N/A,FALSE,"UW152PPL"}</definedName>
    <definedName name="Oliver" hidden="1">{"Presentation",#N/A,FALSE,"Feb96 - ALL"}</definedName>
    <definedName name="öloåek" hidden="1">{#N/A,#N/A,FALSE,"Cover";#N/A,#N/A,FALSE,"Profits";#N/A,#N/A,FALSE,"ABS";#N/A,#N/A,FALSE,"TFLE Detail";#N/A,#N/A,FALSE,"TFLE Walk";#N/A,#N/A,FALSE,"Variable Cost";#N/A,#N/A,FALSE,"V.C. Walk"}</definedName>
    <definedName name="omar" hidden="1">{#N/A,#N/A,FALSE,"Assumptions";#N/A,#N/A,FALSE,"Volumes";#N/A,#N/A,FALSE,"Pricing";#N/A,#N/A,FALSE,"Variable Cost";#N/A,#N/A,FALSE,"Investment";#N/A,#N/A,FALSE,"Profitability";#N/A,#N/A,FALSE,"Business Comparison"}</definedName>
    <definedName name="OMIUH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ömn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one">#REF!</definedName>
    <definedName name="ONE_1" hidden="1">{#N/A,#N/A,FALSE,"COVER SHEET";#N/A,#N/A,FALSE,"iisumary"}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" hidden="1">{"Presentation",#N/A,FALSE,"Feb96 - ALL"}</definedName>
    <definedName name="OOO" hidden="1">{#N/A,#N/A,FALSE,"Assumptions";#N/A,#N/A,FALSE,"Volumes";#N/A,#N/A,FALSE,"Pricing";#N/A,#N/A,FALSE,"Variable Cost";#N/A,#N/A,FALSE,"Investment";#N/A,#N/A,FALSE,"Profitability";#N/A,#N/A,FALSE,"Business Comparison"}</definedName>
    <definedName name="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p" hidden="1">#REF!</definedName>
    <definedName name="OPÅOPÅ" hidden="1">{"COMPARISON",#N/A,FALSE,"Sheet1"}</definedName>
    <definedName name="Open">TRUE</definedName>
    <definedName name="Opportunity" hidden="1">{#N/A,#N/A,FALSE,"Assumptions";#N/A,#N/A,FALSE,"Volumes";#N/A,#N/A,FALSE,"Pricing";#N/A,#N/A,FALSE,"Variable Cost";#N/A,#N/A,FALSE,"Investment";#N/A,#N/A,FALSE,"Profitability";#N/A,#N/A,FALSE,"Business Comparison"}</definedName>
    <definedName name="opq" hidden="1">{"Fiesta Facer Page",#N/A,FALSE,"Q_C_S";"Fiesta Main Page",#N/A,FALSE,"V_L";"Fiesta 95BP Struct",#N/A,FALSE,"StructBP";"Fiesta Post 95BP Struct",#N/A,FALSE,"AdjStructBP"}</definedName>
    <definedName name="op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ions_1" hidden="1">{#N/A,#N/A,FALSE,"Cover Page";#N/A,#N/A,FALSE,"Facing Page";#N/A,#N/A,FALSE,"Main Page";#N/A,#N/A,FALSE,"Risk-Adjusted";#N/A,#N/A,FALSE,"Profit Improvement"}</definedName>
    <definedName name="Options_10" hidden="1">{"Fiesta Facer Page",#N/A,FALSE,"Q_C_S";"Fiesta Main Page",#N/A,FALSE,"V_L";"Fiesta 95BP Struct",#N/A,FALSE,"StructBP";"Fiesta Post 95BP Struct",#N/A,FALSE,"AdjStructBP"}</definedName>
    <definedName name="Options_11" hidden="1">{#N/A,#N/A,FALSE,"expense";#N/A,#N/A,FALSE,"heads"}</definedName>
    <definedName name="Options_12" hidden="1">{"salaried",#N/A,FALSE,"VLD View (2)"}</definedName>
    <definedName name="Options_13" hidden="1">{#N/A,#N/A,FALSE,"Cover";#N/A,#N/A,FALSE,"Profits";#N/A,#N/A,FALSE,"ABS";#N/A,#N/A,FALSE,"TFLE Detail";#N/A,#N/A,FALSE,"TFLE Walk";#N/A,#N/A,FALSE,"Variable Cost";#N/A,#N/A,FALSE,"V.C. Walk"}</definedName>
    <definedName name="Options_14" hidden="1">{#N/A,#N/A,FALSE,"SumMonth"}</definedName>
    <definedName name="Options_15" hidden="1">{#N/A,#N/A,FALSE,"Profit Status";#N/A,#N/A,FALSE,"Invest";#N/A,#N/A,FALSE,"Revenue";#N/A,#N/A,FALSE,"Variable Cost";#N/A,#N/A,FALSE,"Options &amp; Series"}</definedName>
    <definedName name="Options_16" hidden="1">{#N/A,#N/A,FALSE,"Cover Page";#N/A,#N/A,FALSE,"Facing Page";#N/A,#N/A,FALSE,"Main Page";#N/A,#N/A,FALSE,"Risk-Adjusted";#N/A,#N/A,FALSE,"Profit Improvement"}</definedName>
    <definedName name="Options_17" hidden="1">{#N/A,#N/A,FALSE,"SumMonth";#N/A,#N/A,FALSE,"SumMonth"}</definedName>
    <definedName name="Options_18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hidden="1">{#N/A,#N/A,FALSE,"2001 CBG";#N/A,#N/A,FALSE,"2002 CBG";#N/A,#N/A,FALSE,"2003 CBG";#N/A,#N/A,FALSE,"2004 CBG";#N/A,#N/A,FALSE,"2005 CBG";#N/A,#N/A,FALSE,"2006 CBG ";#N/A,#N/A,FALSE,"2007 CBG";#N/A,#N/A,FALSE,"2008 CBG"}</definedName>
    <definedName name="Options_20" hidden="1">{#N/A,#N/A,FALSE,"LVC Final";#N/A,#N/A,FALSE,"TVC Final";#N/A,#N/A,FALSE,"PTO Final";#N/A,#N/A,FALSE,"RVT Final";#N/A,#N/A,FALSE,"CD Final"}</definedName>
    <definedName name="Options_5" hidden="1">{#N/A,#N/A,FALSE,"Profit Status";#N/A,#N/A,FALSE,"Invest";#N/A,#N/A,FALSE,"Revenue";#N/A,#N/A,FALSE,"Variable Cost";#N/A,#N/A,FALSE,"Options &amp; Series"}</definedName>
    <definedName name="Options_6" hidden="1">{#N/A,#N/A,FALSE,"Assumptions";#N/A,#N/A,FALSE,"Volumes";#N/A,#N/A,FALSE,"Pricing";#N/A,#N/A,FALSE,"Variable Cost";#N/A,#N/A,FALSE,"Investment";#N/A,#N/A,FALSE,"Profitability";#N/A,#N/A,FALSE,"Business Comparison"}</definedName>
    <definedName name="Options_7" hidden="1">{#N/A,#N/A,FALSE,"Assumptions";#N/A,#N/A,FALSE,"Volumes";#N/A,#N/A,FALSE,"Pricing";#N/A,#N/A,FALSE,"Variable Cost";#N/A,#N/A,FALSE,"Investment";#N/A,#N/A,FALSE,"Profitability";#N/A,#N/A,FALSE,"Business Comparison"}</definedName>
    <definedName name="Options_8" hidden="1">{#N/A,#N/A,FALSE,"Assumptions";#N/A,#N/A,FALSE,"Volumes";#N/A,#N/A,FALSE,"Pricing";#N/A,#N/A,FALSE,"Variable Cost";#N/A,#N/A,FALSE,"Investment";#N/A,#N/A,FALSE,"Profitability";#N/A,#N/A,FALSE,"Business Comparison"}</definedName>
    <definedName name="Options_9" hidden="1">{#N/A,#N/A,FALSE,"Profit Status";#N/A,#N/A,FALSE,"Invest";#N/A,#N/A,FALSE,"Revenue";#N/A,#N/A,FALSE,"Variable Cost";#N/A,#N/A,FALSE,"Options &amp; Series"}</definedName>
    <definedName name="opx_version" hidden="1">0</definedName>
    <definedName name="OR">#N/A</definedName>
    <definedName name="OrderTable" hidden="1">#REF!</definedName>
    <definedName name="OrgCell">#REF!</definedName>
    <definedName name="ORIGINAL">#N/A</definedName>
    <definedName name="OSRRefAH20x_0">#REF!</definedName>
    <definedName name="othcred">#REF!</definedName>
    <definedName name="other">0.011</definedName>
    <definedName name="OTHERAMT">#REF!</definedName>
    <definedName name="ou" hidden="1">{#N/A,#N/A,FALSE,"Sheet1";#N/A,#N/A,FALSE,"Sheet1"}</definedName>
    <definedName name="Overhead_BU">#REF!</definedName>
    <definedName name="p" hidden="1">{#N/A,#N/A,FALSE,"Chart";#N/A,#N/A,FALSE,"Overview";#N/A,#N/A,FALSE,"Overview_Acty";#N/A,#N/A,FALSE,"Inc97D";#N/A,#N/A,FALSE,"Rel_Inc97TD";#N/A,#N/A,FALSE,"Rel_Inc_97_NTD";#N/A,#N/A,FALSE,"Marketing";#N/A,#N/A,FALSE,"Pot_97"}</definedName>
    <definedName name="P_0">#REF!</definedName>
    <definedName name="P_1">#REF!</definedName>
    <definedName name="P_10">#REF!</definedName>
    <definedName name="P_11">#REF!</definedName>
    <definedName name="P_12">#REF!</definedName>
    <definedName name="P_13">#REF!</definedName>
    <definedName name="P_2">#REF!</definedName>
    <definedName name="P_3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_L_DISCLOSURE">#N/A</definedName>
    <definedName name="P_M">#REF!</definedName>
    <definedName name="P_PrintArea">#REF!</definedName>
    <definedName name="P1_CM" hidden="1">{"REVISED",#N/A,FALSE,"Sheet1"}</definedName>
    <definedName name="P2_Eff">#REF!</definedName>
    <definedName name="P2_FY">#REF!</definedName>
    <definedName name="P2_Index">#REF!</definedName>
    <definedName name="P2_PGB">#REF!</definedName>
    <definedName name="P2_PI">#REF!</definedName>
    <definedName name="P2_SOP">#REF!</definedName>
    <definedName name="pa_first_plan_year">#REF!</definedName>
    <definedName name="pa_part_quota">#REF!</definedName>
    <definedName name="pa_tax_dai">#REF!</definedName>
    <definedName name="pa_valuation_year">#REF!</definedName>
    <definedName name="pa_wacc_calc">#REF!</definedName>
    <definedName name="pa_wacc_dai_at">#REF!</definedName>
    <definedName name="pa_wacc_dai_pre">#REF!</definedName>
    <definedName name="pad" hidden="1">{0,#N/A,FALSE,0}</definedName>
    <definedName name="Pa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apoapbt">#REF!</definedName>
    <definedName name="pagapoastat">#REF!</definedName>
    <definedName name="PAGE1">#REF!</definedName>
    <definedName name="page1f" hidden="1">{#N/A,#N/A,FALSE,"99 INTRO"}</definedName>
    <definedName name="PAGE2">#N/A</definedName>
    <definedName name="PAGE4">#REF!</definedName>
    <definedName name="page8a" hidden="1">{#N/A,#N/A,FALSE,"Profit Status";#N/A,#N/A,FALSE,"Invest";#N/A,#N/A,FALSE,"Revenue";#N/A,#N/A,FALSE,"Variable Cost";#N/A,#N/A,FALSE,"Options &amp; Series"}</definedName>
    <definedName name="pageurpbt">#REF!</definedName>
    <definedName name="pageurstat">#REF!</definedName>
    <definedName name="pagnapbt">#REF!</definedName>
    <definedName name="pagnastat">#REF!</definedName>
    <definedName name="pagsapbt">#REF!</definedName>
    <definedName name="pagsastat">#REF!</definedName>
    <definedName name="Paint" hidden="1">{"B_Bases",#N/A,FALSE,"Wk_Brz_Act";"A_Base",#N/A,FALSE,"Wk_Arg_Act"}</definedName>
    <definedName name="pam" hidden="1">{#N/A,#N/A,FALSE,"Chart";#N/A,#N/A,FALSE,"Chart"}</definedName>
    <definedName name="pam_1" hidden="1">{#N/A,#N/A,FALSE,"Chart";#N/A,#N/A,FALSE,"Chart"}</definedName>
    <definedName name="PANAL">#REF!</definedName>
    <definedName name="papa" hidden="1">{#N/A,#N/A,FALSE,"Profit Status";#N/A,#N/A,FALSE,"Invest";#N/A,#N/A,FALSE,"Revenue";#N/A,#N/A,FALSE,"Variable Cost";#N/A,#N/A,FALSE,"Options &amp; Series"}</definedName>
    <definedName name="PAPP">36307.5690509259</definedName>
    <definedName name="PART_DESCRIPTIO">#REF!</definedName>
    <definedName name="PART_NO.">#REF!</definedName>
    <definedName name="partclass">OFFSET(#REF!,0,0,COUNTA(#REF!),1)</definedName>
    <definedName name="Particulars">#REF!</definedName>
    <definedName name="PARTNERS_INITIALS">#REF!</definedName>
    <definedName name="partshop">#REF!</definedName>
    <definedName name="parttype">OFFSET(#REF!,0,0,COUNTA(#REF!),1)</definedName>
    <definedName name="password_entry_Change">#N/A</definedName>
    <definedName name="PASTE_START">#REF!</definedName>
    <definedName name="pavithra" hidden="1">{#N/A,#N/A,FALSE,"Sheet1";"current deposit",#N/A,FALSE,"Sheet1";"current deposit",#N/A,FALSE,"Sheet1"}</definedName>
    <definedName name="Pay_Date">#REF!</definedName>
    <definedName name="Pay_Num">#REF!</definedName>
    <definedName name="Payment_Date" localSheetId="3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27">DATE(YEAR([0]!Loan_Start),MONTH([0]!Loan_Start)+Payment_Number,DAY([0]!Loan_Start))</definedName>
    <definedName name="Payment_Date" localSheetId="54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16">DATE(YEAR([0]!Loan_Start),MONTH([0]!Loan_Start)+Payment_Number,DAY([0]!Loan_Start))</definedName>
    <definedName name="Payment_Date" localSheetId="21">DATE(YEAR([0]!Loan_Start),MONTH([0]!Loan_Start)+Payment_Number,DAY([0]!Loan_Start))</definedName>
    <definedName name="Payment_Date" localSheetId="28">DATE(YEAR([0]!Loan_Start),MONTH([0]!Loan_Start)+Payment_Number,DAY([0]!Loan_Start))</definedName>
    <definedName name="Payment_Date" localSheetId="31">DATE(YEAR([0]!Loan_Start),MONTH([0]!Loan_Start)+Payment_Number,DAY([0]!Loan_Start))</definedName>
    <definedName name="Payment_Date" localSheetId="51">DATE(YEAR([0]!Loan_Start),MONTH([0]!Loan_Start)+Payment_Number,DAY([0]!Loan_Start))</definedName>
    <definedName name="Payment_Date" localSheetId="35">DATE(YEAR([0]!Loan_Start),MONTH([0]!Loan_Start)+Payment_Number,DAY([0]!Loan_Start))</definedName>
    <definedName name="Payment_Date" localSheetId="53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 localSheetId="44">DATE(YEAR([0]!Loan_Start),MONTH([0]!Loan_Start)+Payment_Number,DAY([0]!Loan_Start))</definedName>
    <definedName name="Payment_Date" localSheetId="13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47">DATE(YEAR([0]!Loan_Start),MONTH([0]!Loan_Start)+Payment_Number,DAY([0]!Loan_Start))</definedName>
    <definedName name="Payment_Date" localSheetId="42">DATE(YEAR([0]!Loan_Start),MONTH([0]!Loan_Start)+Payment_Number,DAY([0]!Loan_Start))</definedName>
    <definedName name="Payment_Date" localSheetId="56">DATE(YEAR([0]!Loan_Start),MONTH([0]!Loan_Start)+Payment_Number,DAY([0]!Loan_Start))</definedName>
    <definedName name="Payment_Date" localSheetId="40">DATE(YEAR([0]!Loan_Start),MONTH([0]!Loan_Start)+Payment_Number,DAY([0]!Loan_Start))</definedName>
    <definedName name="Payment_Date" localSheetId="38">DATE(YEAR([0]!Loan_Start),MONTH([0]!Loan_Start)+Payment_Number,DAY([0]!Loan_Start))</definedName>
    <definedName name="Payment_Date" localSheetId="18">DATE(YEAR([0]!Loan_Start),MONTH([0]!Loan_Start)+Payment_Number,DAY([0]!Loan_Start))</definedName>
    <definedName name="Payment_Date" localSheetId="57">DATE(YEAR([0]!Loan_Start),MONTH([0]!Loan_Start)+Payment_Number,DAY([0]!Loan_Start))</definedName>
    <definedName name="Payment_Date" localSheetId="46">DATE(YEAR([0]!Loan_Start),MONTH([0]!Loan_Start)+Payment_Number,DAY([0]!Loan_Start))</definedName>
    <definedName name="Payment_Date" localSheetId="19">DATE(YEAR([0]!Loan_Start),MONTH([0]!Loan_Start)+Payment_Number,DAY([0]!Loan_Start))</definedName>
    <definedName name="Payment_Date" localSheetId="20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23">DATE(YEAR([0]!Loan_Start),MONTH([0]!Loan_Start)+Payment_Number,DAY([0]!Loan_Start))</definedName>
    <definedName name="Payment_Date" localSheetId="22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7">DATE(YEAR([0]!Loan_Start),MONTH([0]!Loan_Start)+Payment_Number,DAY([0]!Loan_Start))</definedName>
    <definedName name="Payment_Date" localSheetId="25">DATE(YEAR([0]!Loan_Start),MONTH([0]!Loan_Start)+Payment_Number,DAY([0]!Loan_Start))</definedName>
    <definedName name="Payment_Date" localSheetId="33">DATE(YEAR([0]!Loan_Start),MONTH([0]!Loan_Start)+Payment_Number,DAY([0]!Loan_Start))</definedName>
    <definedName name="Payment_Date" localSheetId="34">DATE(YEAR([0]!Loan_Start),MONTH([0]!Loan_Start)+Payment_Number,DAY([0]!Loan_Start))</definedName>
    <definedName name="Payment_Date" localSheetId="39">DATE(YEAR([0]!Loan_Start),MONTH([0]!Loan_Start)+Payment_Number,DAY([0]!Loan_Start))</definedName>
    <definedName name="Payment_Date" localSheetId="49">DATE(YEAR([0]!Loan_Start),MONTH([0]!Loan_Start)+Payment_Number,DAY([0]!Loan_Start))</definedName>
    <definedName name="Payment_Date" localSheetId="55">DATE(YEAR([0]!Loan_Start),MONTH([0]!Loan_Start)+Payment_Number,DAY([0]!Loan_Start))</definedName>
    <definedName name="Payment_Date" localSheetId="41">DATE(YEAR([0]!Loan_Start),MONTH([0]!Loan_Start)+Payment_Number,DAY([0]!Loan_Start))</definedName>
    <definedName name="Payment_Date" localSheetId="43">DATE(YEAR([0]!Loan_Start),MONTH([0]!Loan_Start)+Payment_Number,DAY([0]!Loan_Start))</definedName>
    <definedName name="Payment_Date" localSheetId="45">DATE(YEAR([0]!Loan_Start),MONTH([0]!Loan_Start)+Payment_Number,DAY([0]!Loan_Start))</definedName>
    <definedName name="Payment_Date" localSheetId="29">DATE(YEAR([0]!Loan_Start),MONTH([0]!Loan_Start)+Payment_Number,DAY([0]!Loan_Start))</definedName>
    <definedName name="Payment_Date" localSheetId="37">DATE(YEAR([0]!Loan_Start),MONTH([0]!Loan_Start)+Payment_Number,DAY([0]!Loan_Start))</definedName>
    <definedName name="Payment_Date" localSheetId="32">DATE(YEAR([0]!Loan_Start),MONTH([0]!Loan_Start)+Payment_Number,DAY([0]!Loan_Start))</definedName>
    <definedName name="Payment_Date" localSheetId="52">DATE(YEAR([0]!Loan_Start),MONTH([0]!Loan_Start)+Payment_Number,DAY([0]!Loan_Start))</definedName>
    <definedName name="Payment_Date" localSheetId="48">DATE(YEAR([0]!Loan_Start),MONTH([0]!Loan_Start)+Payment_Number,DAY([0]!Loan_Start))</definedName>
    <definedName name="Payment_Date" localSheetId="36">DATE(YEAR([0]!Loan_Start),MONTH([0]!Loan_Start)+Payment_Number,DAY([0]!Loan_Start))</definedName>
    <definedName name="Payment_Date" localSheetId="30">DATE(YEAR([0]!Loan_Start),MONTH([0]!Loan_Start)+Payment_Number,DAY([0]!Loan_Start))</definedName>
    <definedName name="Payment_Date" localSheetId="50">DATE(YEAR([0]!Loan_Start),MONTH([0]!Loan_Start)+Payment_Number,DAY([0]!Loan_Start))</definedName>
    <definedName name="Payment_Date" localSheetId="26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24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>DATE(YEAR([0]!Loan_Start),MONTH([0]!Loan_Start)+Payment_Number,DAY([0]!Loan_Start))</definedName>
    <definedName name="payroll">#REF!</definedName>
    <definedName name="PBT">#REF!</definedName>
    <definedName name="PCS_UNIT_1035">#REF!</definedName>
    <definedName name="PD.chart" hidden="1">#REF!</definedName>
    <definedName name="PD.chart1A" hidden="1">#REF!</definedName>
    <definedName name="PD.chart2A" hidden="1">#REF!</definedName>
    <definedName name="pds">#REF!</definedName>
    <definedName name="PDTColumns">#REF!</definedName>
    <definedName name="PDTGridValues">#REF!</definedName>
    <definedName name="pe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e" hidden="1">{#N/A,#N/A,FALSE,"Assumptions";#N/A,#N/A,FALSE,"Volumes";#N/A,#N/A,FALSE,"Pricing";#N/A,#N/A,FALSE,"Variable Cost";#N/A,#N/A,FALSE,"Investment";#N/A,#N/A,FALSE,"Profitability";#N/A,#N/A,FALSE,"Business Comparison"}</definedName>
    <definedName name="percent_multiplier">100</definedName>
    <definedName name="PERIOD">#REF!</definedName>
    <definedName name="Period_Month">12</definedName>
    <definedName name="Period_Year">1997</definedName>
    <definedName name="PeriodCell">#REF!</definedName>
    <definedName name="PeriodsInYear">#REF!</definedName>
    <definedName name="PERYR">#REF!</definedName>
    <definedName name="pf1wrn.all" hidden="1">{"Fiesta Facer Page",#N/A,FALSE,"Q_C_S";"Fiesta Main Page",#N/A,FALSE,"V_L";"Fiesta 95BP Struct",#N/A,FALSE,"StructBP";"Fiesta Post 95BP Struct",#N/A,FALSE,"AdjStructBP"}</definedName>
    <definedName name="pf1wrn.allx" hidden="1">{"Fiesta Facer Page",#N/A,FALSE,"Q_C_S";"Fiesta Main Page",#N/A,FALSE,"V_L";"Fiesta 95BP Struct",#N/A,FALSE,"StructBP";"Fiesta Post 95BP Struct",#N/A,FALSE,"AdjStructBP"}</definedName>
    <definedName name="pf1wrn.Presentation" hidden="1">{"Presentation",#N/A,FALSE,"Feb96 - ALL"}</definedName>
    <definedName name="pf1wrn.presentationx" hidden="1">{"Presentation",#N/A,FALSE,"Feb96 - ALL"}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GM_CODE">#REF!</definedName>
    <definedName name="phase">"Dropdown 11"</definedName>
    <definedName name="Phone">#REF!</definedName>
    <definedName name="pi">4*ATAN(1)</definedName>
    <definedName name="PieChart">"PieChart"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n">#REF!</definedName>
    <definedName name="piper">#REF!</definedName>
    <definedName name="pipi" hidden="1">{#N/A,#N/A,FALSE,"Assumptions";#N/A,#N/A,FALSE,"Volumes";#N/A,#N/A,FALSE,"Pricing";#N/A,#N/A,FALSE,"Variable Cost";#N/A,#N/A,FALSE,"Investment";#N/A,#N/A,FALSE,"Profitability";#N/A,#N/A,FALSE,"Business Comparison"}</definedName>
    <definedName name="PKOPÄ" hidden="1">{#N/A,#N/A,FALSE,"Assumptions";#N/A,#N/A,FALSE,"Volumes";#N/A,#N/A,FALSE,"Pricing";#N/A,#N/A,FALSE,"Variable Cost";#N/A,#N/A,FALSE,"Investment";#N/A,#N/A,FALSE,"Profitability";#N/A,#N/A,FALSE,"Business Comparison"}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_SUMBUD">#REF!</definedName>
    <definedName name="PL_SUMFOR">#REF!</definedName>
    <definedName name="PL_SUMLASTY">#REF!</definedName>
    <definedName name="PL_SUMYTD">#REF!</definedName>
    <definedName name="PLABS">#REF!</definedName>
    <definedName name="Plan_Currency">#REF!</definedName>
    <definedName name="Plan_Version">#REF!</definedName>
    <definedName name="Plan14Prof">#REF!</definedName>
    <definedName name="planilha" hidden="1">{#N/A,#N/A,FALSE,"Assumptions";#N/A,#N/A,FALSE,"Volumes";#N/A,#N/A,FALSE,"Pricing";#N/A,#N/A,FALSE,"Variable Cost";#N/A,#N/A,FALSE,"Investment";#N/A,#N/A,FALSE,"Profitability";#N/A,#N/A,FALSE,"Business Comparison"}</definedName>
    <definedName name="Plant_Selection">#REF!</definedName>
    <definedName name="Plant1">"Kansas City"</definedName>
    <definedName name="please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m" hidden="1">{"'Highlights'!$A$1:$M$123"}</definedName>
    <definedName name="pm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nt">#REF!</definedName>
    <definedName name="pmt">OFFSET(#REF!,0,0,COUNTA(#REF!),1)</definedName>
    <definedName name="PMU">#REF!</definedName>
    <definedName name="PNPrinciple">#REF!</definedName>
    <definedName name="po" hidden="1">{"salaried",#N/A,FALSE,"VLD View (2)"}</definedName>
    <definedName name="poi" hidden="1">{#N/A,#N/A,FALSE,"Profit Status";#N/A,#N/A,FALSE,"Invest";#N/A,#N/A,FALSE,"Revenue";#N/A,#N/A,FALSE,"Variable Cost";#N/A,#N/A,FALSE,"Options &amp; Series"}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y" hidden="1">{#N/A,#N/A,FALSE,"Assumptions";#N/A,#N/A,FALSE,"Volumes";#N/A,#N/A,FALSE,"Pricing";#N/A,#N/A,FALSE,"Variable Cost";#N/A,#N/A,FALSE,"Investment";#N/A,#N/A,FALSE,"Profitability";#N/A,#N/A,FALSE,"Business Comparison"}</definedName>
    <definedName name="poj">#REF!</definedName>
    <definedName name="POJKPJOK" hidden="1">{#N/A,#N/A,FALSE,"Assumptions";#N/A,#N/A,FALSE,"Volumes";#N/A,#N/A,FALSE,"Pricing";#N/A,#N/A,FALSE,"Variable Cost";#N/A,#N/A,FALSE,"Investment";#N/A,#N/A,FALSE,"Profitability";#N/A,#N/A,FALSE,"Business Comparison"}</definedName>
    <definedName name="Pongsak">#REF!</definedName>
    <definedName name="poo" hidden="1">{"Presentation",#N/A,FALSE,"Feb96 - ALL"}</definedName>
    <definedName name="porn">#N/A</definedName>
    <definedName name="Portugal">#REF!</definedName>
    <definedName name="POSTING">#REF!</definedName>
    <definedName name="pp">#REF!</definedName>
    <definedName name="ppep" hidden="1">{"rev",#N/A,FALSE,"ppepsum";"vcost",#N/A,FALSE,"ppepsum";"ecprof",#N/A,FALSE,"ppepsum"}</definedName>
    <definedName name="ppl">#REF!</definedName>
    <definedName name="ppp" hidden="1">{#N/A,#N/A,FALSE,"Cover Page";#N/A,#N/A,FALSE,"Facing Page";#N/A,#N/A,FALSE,"Main Page";#N/A,#N/A,FALSE,"Risk-Adjusted";#N/A,#N/A,FALSE,"Profit Improvement"}</definedName>
    <definedName name="pppp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pp" hidden="1">{"avrev",#N/A,FALSE,"AVREV";"rates",#N/A,FALSE,"AVREV"}</definedName>
    <definedName name="pqr" hidden="1">{"Fiesta Facer Page",#N/A,FALSE,"Q_C_S";"Fiesta Main Page",#N/A,FALSE,"V_L";"Fiesta 95BP Struct",#N/A,FALSE,"StructBP";"Fiesta Post 95BP Struct",#N/A,FALSE,"AdjStructBP"}</definedName>
    <definedName name="prado" hidden="1">{#N/A,#N/A,FALSE,"Assumptions";#N/A,#N/A,FALSE,"Volumes";#N/A,#N/A,FALSE,"Pricing";#N/A,#N/A,FALSE,"Variable Cost";#N/A,#N/A,FALSE,"Investment";#N/A,#N/A,FALSE,"Profitability";#N/A,#N/A,FALSE,"Business Comparison"}</definedName>
    <definedName name="PRDump">#REF!</definedName>
    <definedName name="Pre_Re_Bin_By_Adjustment_Query">#REF!</definedName>
    <definedName name="preman">#REF!</definedName>
    <definedName name="pres" hidden="1">{"Presentation",#N/A,FALSE,"Feb96 - ALL"}</definedName>
    <definedName name="present" hidden="1">{#N/A,#N/A,FALSE,"Cover";#N/A,#N/A,FALSE,"Profits";#N/A,#N/A,FALSE,"ABS";#N/A,#N/A,FALSE,"TFLE Detail";#N/A,#N/A,FALSE,"TFLE Walk";#N/A,#N/A,FALSE,"Variable Cost";#N/A,#N/A,FALSE,"V.C. Walk"}</definedName>
    <definedName name="presx" hidden="1">{"Presentation",#N/A,FALSE,"Feb96 - ALL"}</definedName>
    <definedName name="previous">#REF!</definedName>
    <definedName name="Princ">#REF!</definedName>
    <definedName name="Print_1st_Qtr_Only">#REF!</definedName>
    <definedName name="print_all">#N/A</definedName>
    <definedName name="_xlnm.Print_Area">#REF!</definedName>
    <definedName name="Print_Area_MI">#REF!</definedName>
    <definedName name="Print_Area_Reset">OFFSET(Full_Print,0,0,Last_Row)</definedName>
    <definedName name="_xlnm.Print_Titles">#REF!</definedName>
    <definedName name="PRINT_TITLES_MI">#REF!</definedName>
    <definedName name="Print_YTD_and_Qtr">#REF!</definedName>
    <definedName name="PRINT1">#REF!</definedName>
    <definedName name="Print2">#REF!</definedName>
    <definedName name="PRINTALL">#REF!</definedName>
    <definedName name="PRINTALL1">#REF!</definedName>
    <definedName name="PrintAllSheets">#N/A</definedName>
    <definedName name="PrintArea">#REF!</definedName>
    <definedName name="PrintArea1">#REF!</definedName>
    <definedName name="PRINTBS_MONTH">#REF!</definedName>
    <definedName name="PRINTBS_MONTH1">#REF!</definedName>
    <definedName name="PRINTCF_MONTH">#REF!</definedName>
    <definedName name="PRINTCF_MONTH1">#REF!</definedName>
    <definedName name="printer">#REF!</definedName>
    <definedName name="printers">#REF!</definedName>
    <definedName name="PRINTEVA_MONTH">#REF!</definedName>
    <definedName name="PRINTEVA_MONTH1">#REF!</definedName>
    <definedName name="PRINTINDEX">#REF!</definedName>
    <definedName name="PRINTINDEX1">#REF!</definedName>
    <definedName name="PRINTIS_MONTH">#REF!</definedName>
    <definedName name="PRINTIS_MONTH1">#REF!</definedName>
    <definedName name="PRINTKEY_MEAS">#REF!</definedName>
    <definedName name="PRINTKEY_MEAS1">#REF!</definedName>
    <definedName name="PRINTQTR_COMP">#REF!</definedName>
    <definedName name="PRINTQTR_COMP1">#REF!</definedName>
    <definedName name="PRINTWC_MONTH">#REF!</definedName>
    <definedName name="PRINTWC_MONTH1">#REF!</definedName>
    <definedName name="PRIOR">#REF!</definedName>
    <definedName name="PriorIssue">#REF!</definedName>
    <definedName name="pro">#REF!</definedName>
    <definedName name="Proceeds">#REF!</definedName>
    <definedName name="Prod_Ext">#REF!</definedName>
    <definedName name="ProdForm" hidden="1">#REF!</definedName>
    <definedName name="Product" hidden="1">#REF!</definedName>
    <definedName name="production">OFFSET(_Ref1,0,Wk,29,1)</definedName>
    <definedName name="ProductionDataEntry">#REF!,#REF!,#REF!,#REF!,#REF!</definedName>
    <definedName name="productionstockdisposition">OFFSET(#REF!,0,0,COUNTA(#REF!),1)</definedName>
    <definedName name="Productivity" hidden="1">{"avrev",#N/A,FALSE,"AVREV";"rates",#N/A,FALSE,"AVREV"}</definedName>
    <definedName name="Productt" hidden="1">#REF!</definedName>
    <definedName name="prof_anal" hidden="1">{#N/A,#N/A,FALSE,"Profit Status";#N/A,#N/A,FALSE,"Invest";#N/A,#N/A,FALSE,"Revenue";#N/A,#N/A,FALSE,"Variable Cost";#N/A,#N/A,FALSE,"Options &amp; Series"}</definedName>
    <definedName name="PROFIT_AND_LOSS">#REF!</definedName>
    <definedName name="Profit_BU">#REF!</definedName>
    <definedName name="ProfitBU">#REF!</definedName>
    <definedName name="Profits">#REF!</definedName>
    <definedName name="Proforma" hidden="1">{#N/A,#N/A,FALSE,"expense";#N/A,#N/A,FALSE,"heads"}</definedName>
    <definedName name="progpage">#REF!</definedName>
    <definedName name="Program">#REF!</definedName>
    <definedName name="programs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j_Summary">#REF!</definedName>
    <definedName name="Project_Start">#REF!</definedName>
    <definedName name="PROJECTED_FIRST_QUARTER_AND_SECOND_QUARTER_2000_FIXED_ASSETS">#REF!</definedName>
    <definedName name="PROJECTED_FULL_YEAR_1999_FIXED_ASSETS">#REF!</definedName>
    <definedName name="PROJECTED_FULL_YEAR_2000_FIXED_ASSETS">#REF!</definedName>
    <definedName name="PROJECTED_Q3_AND_Q4_1999____Q1_AND_Q2_2000_FIXED_ASSETS">#REF!</definedName>
    <definedName name="PROJECTED_THIRD_AND_FOURTH_QUARTER_1999_FIXED_ASSETS">#REF!</definedName>
    <definedName name="PROJECTED_THIRD_AND_FOURTH_QUARTER_2000_FIXED_ASSETS">#REF!</definedName>
    <definedName name="ProjectName">{"Client Name or Project Name"}</definedName>
    <definedName name="protobuildgroup">OFFSET(#REF!,0,0,COUNTA(#REF!),1)</definedName>
    <definedName name="Prototype">#REF!</definedName>
    <definedName name="prototypestockdisposition">OFFSET(#REF!,0,0,COUNTA(#REF!),1)</definedName>
    <definedName name="PRVCOST1">#REF!</definedName>
    <definedName name="PRVCOST2">#REF!</definedName>
    <definedName name="PRVCOST23">#REF!</definedName>
    <definedName name="PRVCOST3">#REF!</definedName>
    <definedName name="PRVCOST4">#REF!</definedName>
    <definedName name="PRVRY01">#REF!</definedName>
    <definedName name="PRVRY02">#REF!</definedName>
    <definedName name="PRVRY03">#REF!</definedName>
    <definedName name="PRVRY04">#REF!</definedName>
    <definedName name="PS">#REF!</definedName>
    <definedName name="PSO">#REF!</definedName>
    <definedName name="ptrn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SB" hidden="1">{"'Highlights'!$A$1:$M$123"}</definedName>
    <definedName name="pullahead">#REF!</definedName>
    <definedName name="Puma" hidden="1">{"Presentation",#N/A,FALSE,"Feb96 - ALL"}</definedName>
    <definedName name="pumadiesel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x" hidden="1">{#N/A,#N/A,FALSE,"Chart";#N/A,#N/A,FALSE,"Overview";#N/A,#N/A,FALSE,"Overview_Acty";#N/A,#N/A,FALSE,"Inc97D";#N/A,#N/A,FALSE,"Rel_Inc97TD";#N/A,#N/A,FALSE,"Rel_Inc_97_NTD";#N/A,#N/A,FALSE,"Marketing";#N/A,#N/A,FALSE,"Pot_97"}</definedName>
    <definedName name="py_assoc_gain">#REF!</definedName>
    <definedName name="py_assoc_upi">#REF!</definedName>
    <definedName name="py_ferco_upi">#REF!</definedName>
    <definedName name="py_fmcc_upi">#REF!</definedName>
    <definedName name="py_hertz_upi">#REF!</definedName>
    <definedName name="py_rcl_upi">#REF!</definedName>
    <definedName name="Q" hidden="1">#REF!</definedName>
    <definedName name="Q_1" hidden="1">{#N/A,#N/A,FALSE,"Cover Page";#N/A,#N/A,FALSE,"Facing Page";#N/A,#N/A,FALSE,"Main Page";#N/A,#N/A,FALSE,"Risk-Adjusted";#N/A,#N/A,FALSE,"Profit Improvement"}</definedName>
    <definedName name="Q1Exp1">#REF!</definedName>
    <definedName name="Q1Exp2">#REF!</definedName>
    <definedName name="Q1ExpRev1">#REF!</definedName>
    <definedName name="Q1ExpVM1">#REF!</definedName>
    <definedName name="Q2Exp1">#REF!</definedName>
    <definedName name="Q2Exp2">#REF!</definedName>
    <definedName name="Q2ExpRev1">#REF!</definedName>
    <definedName name="Q2ExpVM1">#REF!</definedName>
    <definedName name="Q3Exp1">#REF!</definedName>
    <definedName name="Q3Exp2">#REF!</definedName>
    <definedName name="Q3ExpRev1">#REF!</definedName>
    <definedName name="Q3ExpVM1">#REF!</definedName>
    <definedName name="q3rtertqar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4Exp1">#REF!</definedName>
    <definedName name="Q4Exp2">#REF!</definedName>
    <definedName name="Q4ExpRev1">#REF!</definedName>
    <definedName name="Q4ExpVM1">#REF!</definedName>
    <definedName name="qa" hidden="1">{"'Highlights'!$A$1:$M$123"}</definedName>
    <definedName name="QA_Tech">#REF!</definedName>
    <definedName name="qdv" hidden="1">{#N/A,#N/A,FALSE,"Chart";#N/A,#N/A,FALSE,"Chart"}</definedName>
    <definedName name="qe" hidden="1">#REF!</definedName>
    <definedName name="QEAddition">#REF!</definedName>
    <definedName name="QEBF">#REF!</definedName>
    <definedName name="QECF">#REF!</definedName>
    <definedName name="QEDisposal">#REF!</definedName>
    <definedName name="qef" hidden="1">{"Fiesta Facer Page",#N/A,FALSE,"Q_C_S";"Fiesta Main Page",#N/A,FALSE,"V_L";"Fiesta 95BP Struct",#N/A,FALSE,"StructBP";"Fiesta Post 95BP Struct",#N/A,FALSE,"AdjStructBP"}</definedName>
    <definedName name="qer" hidden="1">{"Fiesta Facer Page",#N/A,FALSE,"Q_C_S";"Fiesta Main Page",#N/A,FALSE,"V_L";"Fiesta 95BP Struct",#N/A,FALSE,"StructBP";"Fiesta Post 95BP Struct",#N/A,FALSE,"AdjStructBP"}</definedName>
    <definedName name="qerbg" hidden="1">{"Fiesta Facer Page",#N/A,FALSE,"Q_C_S";"Fiesta Main Page",#N/A,FALSE,"V_L";"Fiesta 95BP Struct",#N/A,FALSE,"StructBP";"Fiesta Post 95BP Struct",#N/A,FALSE,"AdjStructBP"}</definedName>
    <definedName name="qere" hidden="1">{#N/A,#N/A,FALSE,"Sheet1"}</definedName>
    <definedName name="qerwtr" hidden="1">{"Wholesale",#N/A,FALSE,"1+11";"wholesale Mix",#N/A,FALSE,"1+11"}</definedName>
    <definedName name="qew" hidden="1">{"avrev",#N/A,FALSE,"AVREV";"rates",#N/A,FALSE,"AVREV"}</definedName>
    <definedName name="qexlQryInfo">{" ","","","","",""}</definedName>
    <definedName name="QFDMain">#N/A</definedName>
    <definedName name="qfe" hidden="1">{#N/A,#N/A,FALSE,"Assumptions";#N/A,#N/A,FALSE,"Volumes";#N/A,#N/A,FALSE,"Pricing";#N/A,#N/A,FALSE,"Variable Cost";#N/A,#N/A,FALSE,"Investment";#N/A,#N/A,FALSE,"Profitability";#N/A,#N/A,FALSE,"Business Comparison"}</definedName>
    <definedName name="qi" hidden="1">#REF!</definedName>
    <definedName name="QIII" hidden="1">#REF!</definedName>
    <definedName name="qo" hidden="1">#REF!</definedName>
    <definedName name="qp" hidden="1">#REF!</definedName>
    <definedName name="ｑｑ" hidden="1">{#N/A,#N/A,TRUE,"RIDE";#N/A,#N/A,TRUE,"STEERING";#N/A,#N/A,TRUE,"HANDLING";#N/A,#N/A,TRUE,"BRAKING"}</definedName>
    <definedName name="qqq" hidden="1">{"fcst w head depre cap",#N/A,FALSE,"PL";"new bud adj",#N/A,FALSE,"PL";"qtr",#N/A,FALSE,"PL";"quick",#N/A,FALSE,"PL";"bal sheet",#N/A,FALSE,"PL";"fixed assets",#N/A,FALSE,"PL"}</definedName>
    <definedName name="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ｑｑｑｑｑ" hidden="1">{#N/A,#N/A,TRUE,"RIDE";#N/A,#N/A,TRUE,"STEERING";#N/A,#N/A,TRUE,"HANDLING";#N/A,#N/A,TRUE,"BRAKING"}</definedName>
    <definedName name="qqqqqq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qqq" hidden="1">{"Presentation",#N/A,FALSE,"Feb96 - ALL"}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w" hidden="1">{"pep204a",#N/A,FALSE,"tpepsum4a";"pep205a",#N/A,FALSE,"tpepsum4a";"wpep204a",#N/A,FALSE,"tpepsum4a";"wpep205a",#N/A,FALSE,"tpepsum4a"}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y_Sum">#REF!</definedName>
    <definedName name="Qry_Sum1">#REF!</definedName>
    <definedName name="qryBOM">#REF!</definedName>
    <definedName name="QRYQ" hidden="1">{#N/A,#N/A,FALSE,"Cover";#N/A,#N/A,FALSE,"Profits";#N/A,#N/A,FALSE,"ABS";#N/A,#N/A,FALSE,"TFLE Detail";#N/A,#N/A,FALSE,"TFLE Walk";#N/A,#N/A,FALSE,"Variable Cost";#N/A,#N/A,FALSE,"V.C. Walk"}</definedName>
    <definedName name="qsqswsw" hidden="1">{#N/A,#N/A,FALSE,"GRAFIK";#N/A,#N/A,FALSE,"TOP30MEM"}</definedName>
    <definedName name="qswda" hidden="1">{#N/A,#N/A,FALSE,"Chart";#N/A,#N/A,FALSE,"Chart"}</definedName>
    <definedName name="qt" hidden="1">#REF!</definedName>
    <definedName name="QTY">#REF!</definedName>
    <definedName name="qu" hidden="1">#REF!</definedName>
    <definedName name="quantityunitofmeasure">OFFSET(#REF!,0,0,COUNTA(#REF!),1)</definedName>
    <definedName name="quaro" hidden="1">{"'OBT_6M_30_6'!$S$1:$AE$53"}</definedName>
    <definedName name="Quarter">#REF!</definedName>
    <definedName name="QueryHeadings">#REF!</definedName>
    <definedName name="ｑｗ" hidden="1">{#N/A,"VA",FALSE,"output";#N/A,"VB",FALSE,"output";#N/A,"VS",FALSE,"output";#N/A,"VC",FALSE,"output";#N/A,"VG",FALSE,"output";#N/A,"J1",FALSE,"output";#N/A,"J2",FALSE,"output";#N/A,"PT",FALSE,"output"}</definedName>
    <definedName name="qwas" hidden="1">{"Revenue",#N/A,FALSE,"Series";"Ecprofit",#N/A,FALSE,"Series"}</definedName>
    <definedName name="qwdfv" hidden="1">{"avrev",#N/A,FALSE,"AVREV";"rates",#N/A,FALSE,"AVREV"}</definedName>
    <definedName name="qwdv" hidden="1">{#N/A,#N/A,FALSE,"Chart";#N/A,#N/A,FALSE,"Chart"}</definedName>
    <definedName name="QWE" hidden="1">{"pep204a",#N/A,FALSE,"tpepsum4a";"pep205a",#N/A,FALSE,"tpepsum4a";"wpep204a",#N/A,FALSE,"tpepsum4a";"wpep205a",#N/A,FALSE,"tpepsum4a"}</definedName>
    <definedName name="qwefqefas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r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werty" hidden="1">{#N/A,"VA",FALSE,"output";#N/A,"VB",FALSE,"output";#N/A,"VS",FALSE,"output";#N/A,"VC",FALSE,"output";#N/A,"VG",FALSE,"output";#N/A,"J1",FALSE,"output";#N/A,"J2",FALSE,"output";#N/A,"PT",FALSE,"output"}</definedName>
    <definedName name="qwerwer" hidden="1">{0,0,0,0}</definedName>
    <definedName name="qwerwqer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hgdkjhfd" hidden="1">{"REVISED",#N/A,FALSE,"Sheet1"}</definedName>
    <definedName name="qwq" hidden="1">{"rev",#N/A,FALSE,"ppepsum";"vcost",#N/A,FALSE,"ppepsum";"ecprof",#N/A,FALSE,"ppepsum"}</definedName>
    <definedName name="qwqw" hidden="1">{"Fiesta Facer Page",#N/A,FALSE,"Q_C_S";"Fiesta Main Page",#N/A,FALSE,"V_L";"Fiesta 95BP Struct",#N/A,FALSE,"StructBP";"Fiesta Post 95BP Struct",#N/A,FALSE,"AdjStructBP"}</definedName>
    <definedName name="qwt" hidden="1">{0,0,0,0;0,0,0,0;0,0,0,0;0,0,TRUE,0}</definedName>
    <definedName name="qx" hidden="1">{#N/A,#N/A,FALSE,"Chart";#N/A,#N/A,FALSE,"Overview";#N/A,#N/A,FALSE,"Overview_Acty";#N/A,#N/A,FALSE,"Inc97D";#N/A,#N/A,FALSE,"Rel_Inc97TD";#N/A,#N/A,FALSE,"Rel_Inc_97_NTD";#N/A,#N/A,FALSE,"Marketing";#N/A,#N/A,FALSE,"Pot_97"}</definedName>
    <definedName name="qy" hidden="1">#REF!</definedName>
    <definedName name="R_E_Additions">#REF!</definedName>
    <definedName name="R_E_b_f">#REF!</definedName>
    <definedName name="R_e_c_f">#REF!</definedName>
    <definedName name="Ra">#REF!</definedName>
    <definedName name="rach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oDatos" localSheetId="3">ActiveRange</definedName>
    <definedName name="RangoDatos" localSheetId="2">ActiveRange</definedName>
    <definedName name="RangoDatos" localSheetId="8">ActiveRange</definedName>
    <definedName name="RangoDatos" localSheetId="6">ActiveRange</definedName>
    <definedName name="RangoDatos" localSheetId="27">ActiveRange</definedName>
    <definedName name="RangoDatos" localSheetId="54">ActiveRange</definedName>
    <definedName name="RangoDatos" localSheetId="11">ActiveRange</definedName>
    <definedName name="RangoDatos" localSheetId="12">ActiveRange</definedName>
    <definedName name="RangoDatos" localSheetId="16">ActiveRange</definedName>
    <definedName name="RangoDatos" localSheetId="21">ActiveRange</definedName>
    <definedName name="RangoDatos" localSheetId="28">ActiveRange</definedName>
    <definedName name="RangoDatos" localSheetId="31">ActiveRange</definedName>
    <definedName name="RangoDatos" localSheetId="51">ActiveRange</definedName>
    <definedName name="RangoDatos" localSheetId="35">ActiveRange</definedName>
    <definedName name="RangoDatos" localSheetId="53">ActiveRange</definedName>
    <definedName name="RangoDatos" localSheetId="10">ActiveRange</definedName>
    <definedName name="RangoDatos" localSheetId="44">ActiveRange</definedName>
    <definedName name="RangoDatos" localSheetId="13">ActiveRange</definedName>
    <definedName name="RangoDatos" localSheetId="14">ActiveRange</definedName>
    <definedName name="RangoDatos" localSheetId="47">ActiveRange</definedName>
    <definedName name="RangoDatos" localSheetId="42">ActiveRange</definedName>
    <definedName name="RangoDatos" localSheetId="56">ActiveRange</definedName>
    <definedName name="RangoDatos" localSheetId="40">ActiveRange</definedName>
    <definedName name="RangoDatos" localSheetId="38">ActiveRange</definedName>
    <definedName name="RangoDatos" localSheetId="18">ActiveRange</definedName>
    <definedName name="RangoDatos" localSheetId="57">ActiveRange</definedName>
    <definedName name="RangoDatos" localSheetId="46">ActiveRange</definedName>
    <definedName name="RangoDatos" localSheetId="19">ActiveRange</definedName>
    <definedName name="RangoDatos" localSheetId="20">ActiveRange</definedName>
    <definedName name="RangoDatos" localSheetId="15">ActiveRange</definedName>
    <definedName name="RangoDatos" localSheetId="23">ActiveRange</definedName>
    <definedName name="RangoDatos" localSheetId="22">ActiveRange</definedName>
    <definedName name="RangoDatos" localSheetId="7">ActiveRange</definedName>
    <definedName name="RangoDatos" localSheetId="9">ActiveRange</definedName>
    <definedName name="RangoDatos" localSheetId="17">ActiveRange</definedName>
    <definedName name="RangoDatos" localSheetId="25">ActiveRange</definedName>
    <definedName name="RangoDatos" localSheetId="33">ActiveRange</definedName>
    <definedName name="RangoDatos" localSheetId="34">ActiveRange</definedName>
    <definedName name="RangoDatos" localSheetId="39">ActiveRange</definedName>
    <definedName name="RangoDatos" localSheetId="49">ActiveRange</definedName>
    <definedName name="RangoDatos" localSheetId="55">ActiveRange</definedName>
    <definedName name="RangoDatos" localSheetId="41">ActiveRange</definedName>
    <definedName name="RangoDatos" localSheetId="43">ActiveRange</definedName>
    <definedName name="RangoDatos" localSheetId="45">ActiveRange</definedName>
    <definedName name="RangoDatos" localSheetId="29">ActiveRange</definedName>
    <definedName name="RangoDatos" localSheetId="37">ActiveRange</definedName>
    <definedName name="RangoDatos" localSheetId="32">ActiveRange</definedName>
    <definedName name="RangoDatos" localSheetId="52">ActiveRange</definedName>
    <definedName name="RangoDatos" localSheetId="48">ActiveRange</definedName>
    <definedName name="RangoDatos" localSheetId="36">ActiveRange</definedName>
    <definedName name="RangoDatos" localSheetId="30">ActiveRange</definedName>
    <definedName name="RangoDatos" localSheetId="50">ActiveRange</definedName>
    <definedName name="RangoDatos" localSheetId="26">ActiveRange</definedName>
    <definedName name="RangoDatos" localSheetId="4">ActiveRange</definedName>
    <definedName name="RangoDatos" localSheetId="1">ActiveRange</definedName>
    <definedName name="RangoDatos" localSheetId="24">ActiveRange</definedName>
    <definedName name="RangoDatos" localSheetId="5">ActiveRange</definedName>
    <definedName name="RangoDatos">ActiveRange</definedName>
    <definedName name="rapport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te">0.38</definedName>
    <definedName name="Rate_Version">#REF!</definedName>
    <definedName name="RateAA">#REF!</definedName>
    <definedName name="RateIA">#REF!</definedName>
    <definedName name="Ratings" hidden="1">{#N/A,#N/A,FALSE,"Profit Status";#N/A,#N/A,FALSE,"Invest";#N/A,#N/A,FALSE,"Revenue";#N/A,#N/A,FALSE,"Variable Cost";#N/A,#N/A,FALSE,"Options &amp; Series"}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wAgencyPrice">#REF!</definedName>
    <definedName name="rba">#REF!</definedName>
    <definedName name="Rbar">#REF!</definedName>
    <definedName name="RBData">#REF!</definedName>
    <definedName name="RCArea" hidden="1">#REF!</definedName>
    <definedName name="rd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E">#REF!</definedName>
    <definedName name="re_co_pp">#REF!</definedName>
    <definedName name="re_con_afs_ebit">#REF!</definedName>
    <definedName name="re_con_afs_nrev">#REF!</definedName>
    <definedName name="re_con_afs_ntas_div">#REF!</definedName>
    <definedName name="re_con_ateq_ebit">#REF!</definedName>
    <definedName name="re_con_ateq_nrev">#REF!</definedName>
    <definedName name="re_con_ateq_ntas_div">#REF!</definedName>
    <definedName name="re_con_fcco_ebit">#REF!</definedName>
    <definedName name="re_con_fcco_nrev">#REF!</definedName>
    <definedName name="re_con_fcco_ntas_div">#REF!</definedName>
    <definedName name="re_dcva_stal_pp">#REF!</definedName>
    <definedName name="re_fr_pp">#REF!</definedName>
    <definedName name="re_irr_pp">#REF!</definedName>
    <definedName name="re_payback_pp">#REF!</definedName>
    <definedName name="re_ros_avg_pp">#REF!</definedName>
    <definedName name="re_tfe_capex">#REF!</definedName>
    <definedName name="re_tfe_nonrec">#REF!</definedName>
    <definedName name="re_tfe_pp">#REF!</definedName>
    <definedName name="re_tfe_rd">#REF!</definedName>
    <definedName name="RE_tranferred_in">#REF!</definedName>
    <definedName name="RE_transferred_in">#REF!</definedName>
    <definedName name="re_units_pp">#REF!</definedName>
    <definedName name="re_val_price">#REF!</definedName>
    <definedName name="REAddition">#REF!</definedName>
    <definedName name="readjusted" hidden="1">{#N/A,#N/A,FALSE,"TOP10";#N/A,#N/A,FALSE,"Cover";#N/A,#N/A,FALSE,"MOGRAPH"}</definedName>
    <definedName name="ready1" hidden="1">{#N/A,#N/A,TRUE,"Title-page";#N/A,#N/A,TRUE,"B1"}</definedName>
    <definedName name="ready2" hidden="1">{#N/A,#N/A,FALSE,"QS9000";#N/A,#N/A,FALSE,"Initial APQP Timing"}</definedName>
    <definedName name="REal" hidden="1">{#N/A,#N/A,TRUE,"Engine";#N/A,#N/A,TRUE,"Trans 5R55N";#N/A,#N/A,TRUE,"Manual Trans";#N/A,#N/A,TRUE,"DS and Axle";#N/A,#N/A,TRUE,"PTSSE";#N/A,#N/A,TRUE,"Summary"}</definedName>
    <definedName name="REBF">#REF!</definedName>
    <definedName name="RECA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F">#REF!</definedName>
    <definedName name="RECLASS">#REF!</definedName>
    <definedName name="Recognition">#REF!</definedName>
    <definedName name="Record_Bumonkingaku_Re">#REF!</definedName>
    <definedName name="Record_GenshouBumon">#REF!</definedName>
    <definedName name="Record_Kakuhan_Bumonbetsu">#REF!</definedName>
    <definedName name="Record_Kakuhan_Kyakukei">#REF!</definedName>
    <definedName name="Record_Kakuhan_Re">#REF!</definedName>
    <definedName name="Record_Kakuhan_Shousai">#REF!</definedName>
    <definedName name="Record_KYAKUSAKI_NARIYUKI">#REF!</definedName>
    <definedName name="Record_Kyakushuu">#REF!</definedName>
    <definedName name="Record_RE">#REF!</definedName>
    <definedName name="Record_RE_NARIYUKI">#REF!</definedName>
    <definedName name="Record_Shousai">#REF!</definedName>
    <definedName name="Record_SHOUSAI_NARIYUKI">#REF!</definedName>
    <definedName name="_xlnm.Recorder">#REF!</definedName>
    <definedName name="RECTO">#REF!</definedName>
    <definedName name="REDisposal">#REF!</definedName>
    <definedName name="Ref">#REF!</definedName>
    <definedName name="RefDef">#REF!</definedName>
    <definedName name="REFERENCE">#REF!</definedName>
    <definedName name="RefN">#REF!</definedName>
    <definedName name="REGION">#REF!</definedName>
    <definedName name="RegionCell">#REF!</definedName>
    <definedName name="RemainRev">#REF!</definedName>
    <definedName name="RemainVM">#REF!</definedName>
    <definedName name="Rental_expenses">#REF!</definedName>
    <definedName name="REP">#REF!</definedName>
    <definedName name="RepData">#REF!</definedName>
    <definedName name="replacement" hidden="1">{"fcst w head depre cap",#N/A,FALSE,"PL";"new bud adj",#N/A,FALSE,"PL";"qtr",#N/A,FALSE,"PL";"quick",#N/A,FALSE,"PL";"bal sheet",#N/A,FALSE,"PL";"fixed assets",#N/A,FALSE,"PL"}</definedName>
    <definedName name="Reply">#REF!</definedName>
    <definedName name="REPORT">#REF!</definedName>
    <definedName name="REPORT_DATA_FY">#REF!</definedName>
    <definedName name="REPORT_DATA_Q1">#REF!</definedName>
    <definedName name="REPORT_DATA_Q2">#REF!</definedName>
    <definedName name="REPORT_DATA_Q3">#REF!</definedName>
    <definedName name="REPORT_DATA_Q4">#REF!</definedName>
    <definedName name="REPORTDATE">#N/A</definedName>
    <definedName name="REQ" hidden="1">{#N/A,#N/A,FALSE,"expense";#N/A,#N/A,FALSE,"heads"}</definedName>
    <definedName name="REQW" hidden="1">{#N/A,#N/A,FALSE,"expense";#N/A,#N/A,FALSE,"heads"}</definedName>
    <definedName name="rer" hidden="1">{"2001-02 Summary",#N/A,TRUE,"Summary";"2001-06 Summary",#N/A,TRUE,"Summary"}</definedName>
    <definedName name="Reselects">#REF!</definedName>
    <definedName name="Reserves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ORT">#N/A</definedName>
    <definedName name="Resource_Table">#REF!</definedName>
    <definedName name="Responsible">#REF!</definedName>
    <definedName name="res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Note">#REF!</definedName>
    <definedName name="RESULT">#REF!</definedName>
    <definedName name="RETotal">#REF!</definedName>
    <definedName name="Rev.00">#REF!</definedName>
    <definedName name="Revenue">#REF!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ed">#REF!</definedName>
    <definedName name="revmultiple">#REF!</definedName>
    <definedName name="REW" hidden="1">{"Revenue",#N/A,FALSE,"Series";"Ecprofit",#N/A,FALSE,"Series"}</definedName>
    <definedName name="rf" hidden="1">{"Revenue",#N/A,FALSE,"Series";"Ecprofit",#N/A,FALSE,"Series"}</definedName>
    <definedName name="r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thy" hidden="1">{#N/A,#N/A,FALSE,"Chart";#N/A,#N/A,FALSE,"Overview";#N/A,#N/A,FALSE,"Overview_Acty";#N/A,#N/A,FALSE,"Inc97D";#N/A,#N/A,FALSE,"Rel_Inc97TD";#N/A,#N/A,FALSE,"Rel_Inc_97_NTD";#N/A,#N/A,FALSE,"Marketing";#N/A,#N/A,FALSE,"Pot_97"}</definedName>
    <definedName name="rhj" hidden="1">{"'Verr-enseig-ex'!$M$22:$M$23"}</definedName>
    <definedName name="rhja" hidden="1">{"'Verr-enseig-ex'!$M$22:$M$23"}</definedName>
    <definedName name="rh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icardo" hidden="1">#REF!</definedName>
    <definedName name="Risk_Area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6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M">#REF!</definedName>
    <definedName name="rma">OFFSET(RefN,0,Wk,10,1)</definedName>
    <definedName name="RoCa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gers" hidden="1">{#N/A,#N/A,FALSE,"TOP10";#N/A,#N/A,FALSE,"Cover";#N/A,#N/A,FALSE,"MOGRAPH"}</definedName>
    <definedName name="ROP" hidden="1">{#N/A,#N/A,FALSE,"Sheet1"}</definedName>
    <definedName name="ROT" hidden="1">{#N/A,#N/A,FALSE,"Sheet1"}</definedName>
    <definedName name="roverapoapbt">#REF!</definedName>
    <definedName name="roverapoastat">#REF!</definedName>
    <definedName name="rovereurpbt">#REF!</definedName>
    <definedName name="rovereurstat">#REF!</definedName>
    <definedName name="rovernapbt">#REF!</definedName>
    <definedName name="rovernastat">#REF!</definedName>
    <definedName name="roversapbt">#REF!</definedName>
    <definedName name="roversastat">#REF!</definedName>
    <definedName name="rr" hidden="1">{#N/A,#N/A,FALSE,"Assumptions";#N/A,#N/A,FALSE,"Volumes";#N/A,#N/A,FALSE,"Pricing";#N/A,#N/A,FALSE,"Variable Cost";#N/A,#N/A,FALSE,"Investment";#N/A,#N/A,FALSE,"Profitability";#N/A,#N/A,FALSE,"Business Comparison"}</definedName>
    <definedName name="rrgre" hidden="1">{#N/A,#N/A,FALSE,"Profit Status";#N/A,#N/A,FALSE,"Invest";#N/A,#N/A,FALSE,"Revenue";#N/A,#N/A,FALSE,"Variable Cost";#N/A,#N/A,FALSE,"Options &amp; Series"}</definedName>
    <definedName name="RRO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R">#N/A</definedName>
    <definedName name="rrrrr" hidden="1">{0,#N/A,FALSE,0;0,#N/A,FALSE,0}</definedName>
    <definedName name="rrrrrr" hidden="1">{"Revenue",#N/A,FALSE,"Series";"Ecprofit",#N/A,FALSE,"Series"}</definedName>
    <definedName name="rrrrrrr" hidden="1">{#N/A,"VB",FALSE,"output";#N/A,"VS",FALSE,"output";#N/A,"VC",FALSE,"output";#N/A,"VG",FALSE,"output";#N/A,"J1",FALSE,"output";#N/A,"PT",FALSE,"output"}</definedName>
    <definedName name="rrrrrrrrrrrr">#REF!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ter" hidden="1">{#N/A,#N/A,FALSE,"Profit Status";#N/A,#N/A,FALSE,"Invest";#N/A,#N/A,FALSE,"Revenue";#N/A,#N/A,FALSE,"Variable Cost";#N/A,#N/A,FALSE,"Options &amp; Series"}</definedName>
    <definedName name="rrtuy" hidden="1">{#N/A,#N/A,FALSE,"Title - E";#N/A,#N/A,FALSE,"Insert";#N/A,#N/A,FALSE,"Rpt-98-E PG_1";#N/A,#N/A,FALSE,"Rpt-98-E PG_2f";#N/A,#N/A,FALSE,"Rpt-98-E PG_2";#N/A,#N/A,FALSE,"Insert";#N/A,#N/A,FALSE,"Rpt-98-E PG_3 "}</definedName>
    <definedName name="rst" hidden="1">{#N/A,#N/A,FALSE,"Title-W";#N/A,#N/A,FALSE,"Insert";#N/A,#N/A,FALSE,"Rpt-98-W PG_1";#N/A,#N/A,FALSE,"Rpt-98-W PG_2f";#N/A,#N/A,FALSE,"Rpt-98-W  PG_2";#N/A,#N/A,FALSE,"Insert";#N/A,#N/A,FALSE,"Rpt-98-W PG_3"}</definedName>
    <definedName name="rsytry" hidden="1">{"avrev",#N/A,FALSE,"AVREV";"rates",#N/A,FALSE,"AVREV"}</definedName>
    <definedName name="RSYW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G" hidden="1">{"Revenue",#N/A,FALSE,"Series";"Ecprofit",#N/A,FALSE,"Series"}</definedName>
    <definedName name="rth" hidden="1">{#N/A,#N/A,FALSE,"Weight Summary";#N/A,#N/A,FALSE,"Revision_Log"}</definedName>
    <definedName name="rthn" hidden="1">{#N/A,#N/A,FALSE,"Chart";#N/A,#N/A,FALSE,"Chart"}</definedName>
    <definedName name="rthrt" hidden="1">#N/A</definedName>
    <definedName name="rtr" hidden="1">{#N/A,#N/A,FALSE,"Title-W";#N/A,#N/A,FALSE,"Insert";#N/A,#N/A,FALSE,"Rpt-98-W PG_1";#N/A,#N/A,FALSE,"Rpt-98-W PG_2f";#N/A,#N/A,FALSE,"Rpt-98-W  PG_2";#N/A,#N/A,FALSE,"Insert";#N/A,#N/A,FALSE,"Rpt-98-W PG_3"}</definedName>
    <definedName name="rtrt" hidden="1">{"Fiesta Facer Page",#N/A,FALSE,"Q_C_S";"Fiesta Main Page",#N/A,FALSE,"V_L";"Fiesta 95BP Struct",#N/A,FALSE,"StructBP";"Fiesta Post 95BP Struct",#N/A,FALSE,"AdjStructBP"}</definedName>
    <definedName name="rtryh" hidden="1">{#N/A,#N/A,FALSE,"Cover";#N/A,#N/A,FALSE,"Profits";#N/A,#N/A,FALSE,"ABS";#N/A,#N/A,FALSE,"TFLE Detail";#N/A,#N/A,FALSE,"TFLE Walk";#N/A,#N/A,FALSE,"Variable Cost";#N/A,#N/A,FALSE,"V.C. Walk"}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y" hidden="1">{#N/A,#N/A,FALSE,"TOP10";#N/A,#N/A,FALSE,"Cover";#N/A,#N/A,FALSE,"MOGRAPH"}</definedName>
    <definedName name="rtyty" hidden="1">{#N/A,#N/A,FALSE,"Profit Status";#N/A,#N/A,FALSE,"Invest";#N/A,#N/A,FALSE,"Revenue";#N/A,#N/A,FALSE,"Variable Cost";#N/A,#N/A,FALSE,"Options &amp; Series"}</definedName>
    <definedName name="rtyug" hidden="1">{#N/A,#N/A,FALSE,"UW152PPL"}</definedName>
    <definedName name="rtz" hidden="1">{#N/A,#N/A,FALSE,"TOP10";#N/A,#N/A,FALSE,"Cover";#N/A,#N/A,FALSE,"MOGRAPH"}</definedName>
    <definedName name="ruirk" hidden="1">{#N/A,#N/A,FALSE,"TOP10";#N/A,#N/A,FALSE,"Cover";#N/A,#N/A,FALSE,"MOGRAPH"}</definedName>
    <definedName name="rumc">#REF!</definedName>
    <definedName name="RUT" hidden="1">{#N/A,#N/A,FALSE,"Sheet1"}</definedName>
    <definedName name="rve" hidden="1">#REF!</definedName>
    <definedName name="Rwvu.devshifts." hidden="1">#N/A</definedName>
    <definedName name="Rwvu.durashifts." hidden="1">#N/A</definedName>
    <definedName name="Rwvu.expense." hidden="1">#N/A</definedName>
    <definedName name="Rwvu.progexpense." hidden="1">#N/A</definedName>
    <definedName name="Rwvu.prototypes." hidden="1">#N/A</definedName>
    <definedName name="Rwvu.totalshifts." hidden="1">#N/A</definedName>
    <definedName name="ry" hidden="1">{"salaried",#N/A,FALSE,"VLD View (2)"}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z">#REF!</definedName>
    <definedName name="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????">#REF!</definedName>
    <definedName name="S_1" hidden="1">{"Revenue",#N/A,FALSE,"Series";"Ecprofit",#N/A,FALSE,"Series"}</definedName>
    <definedName name="S_Adjust_Data">#REF!</definedName>
    <definedName name="S_AJE_Tot_Data">#REF!</definedName>
    <definedName name="S_CY_Beg_Data">#REF!</definedName>
    <definedName name="S_CY_End_Data">#REF!</definedName>
    <definedName name="S_Diff_Amt">#REF!</definedName>
    <definedName name="S_Diff_Pct">#REF!</definedName>
    <definedName name="S_PY_End">#REF!</definedName>
    <definedName name="S_PY_End_Data">#REF!</definedName>
    <definedName name="S_PY_End_GT">#REF!</definedName>
    <definedName name="S_RJE_Tot_Data">#REF!</definedName>
    <definedName name="S_Summary">#REF!</definedName>
    <definedName name="S５桁一覧">#REF!</definedName>
    <definedName name="sa">#REF!</definedName>
    <definedName name="saapoapbt">#REF!</definedName>
    <definedName name="saapoastat">#REF!</definedName>
    <definedName name="sadf" hidden="1">{"Avg_Arg_NoAc",#N/A,FALSE,"Wk_Arg_NoAc";"Avg_Arg_Act",#N/A,FALSE,"Wk_Arg_Act";"Avg_Brz_NoAct",#N/A,FALSE,"Wk_Brz_NoAc";"Avg_Brz_Act",#N/A,FALSE,"Wk_Brz_Act"}</definedName>
    <definedName name="SADFAS">#N/A</definedName>
    <definedName name="sadfasd" hidden="1">{#N/A,#N/A,FALSE,"2001 CBG";#N/A,#N/A,FALSE,"2002 CBG";#N/A,#N/A,FALSE,"2003 CBG";#N/A,#N/A,FALSE,"2004 CBG";#N/A,#N/A,FALSE,"2005 CBG";#N/A,#N/A,FALSE,"2006 CBG ";#N/A,#N/A,FALSE,"2007 CBG";#N/A,#N/A,FALSE,"2008 CBG"}</definedName>
    <definedName name="sadfasfd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d" hidden="1">#REF!</definedName>
    <definedName name="sadfffas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safsa" hidden="1">{#N/A,#N/A,FALSE,"Profit Status";#N/A,#N/A,FALSE,"Invest";#N/A,#N/A,FALSE,"Revenue";#N/A,#N/A,FALSE,"Variable Cost";#N/A,#N/A,FALSE,"Options &amp; Series"}</definedName>
    <definedName name="sadfsafsa_1" hidden="1">{#N/A,#N/A,FALSE,"Profit Status";#N/A,#N/A,FALSE,"Invest";#N/A,#N/A,FALSE,"Revenue";#N/A,#N/A,FALSE,"Variable Cost";#N/A,#N/A,FALSE,"Options &amp; Series"}</definedName>
    <definedName name="sadfsafsa2" hidden="1">{#N/A,#N/A,FALSE,"Profit Status";#N/A,#N/A,FALSE,"Invest";#N/A,#N/A,FALSE,"Revenue";#N/A,#N/A,FALSE,"Variable Cost";#N/A,#N/A,FALSE,"Options &amp; Series"}</definedName>
    <definedName name="sadfsdf" hidden="1">{0,0,0,0;0,0,0,0;0,0,0,0;0,0,0,0}</definedName>
    <definedName name="sadfwsadfasdf" hidden="1">#REF!</definedName>
    <definedName name="sadgfsadf" hidden="1">{"avrev",#N/A,FALSE,"AVREV";"rates",#N/A,FALSE,"AVREV"}</definedName>
    <definedName name="sadgfsadf_1" hidden="1">{"avrev",#N/A,FALSE,"AVREV";"rates",#N/A,FALSE,"AVREV"}</definedName>
    <definedName name="saf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d" hidden="1">{"COMPARISON",#N/A,FALSE,"Sheet1"}</definedName>
    <definedName name="SAFETY" hidden="1">{#N/A,#N/A,FALSE,"2001 CBG";#N/A,#N/A,FALSE,"2002 CBG";#N/A,#N/A,FALSE,"2003 CBG";#N/A,#N/A,FALSE,"2004 CBG";#N/A,#N/A,FALSE,"2005 CBG";#N/A,#N/A,FALSE,"2006 CBG ";#N/A,#N/A,FALSE,"2007 CBG";#N/A,#N/A,FALSE,"2008 CBG"}</definedName>
    <definedName name="safetyindicator">OFFSET(#REF!,0,0,COUNTA(#REF!),1)</definedName>
    <definedName name="Sakuseibi">#REF!</definedName>
    <definedName name="Sakuseisya">#REF!</definedName>
    <definedName name="Sales">#REF!</definedName>
    <definedName name="Sales_marketing_overhead">#REF!</definedName>
    <definedName name="SALESPLAN">#REF!</definedName>
    <definedName name="sam" hidden="1">{#N/A,#N/A,TRUE,"Engine";#N/A,#N/A,TRUE,"Trans 5R55N";#N/A,#N/A,TRUE,"Manual Trans";#N/A,#N/A,TRUE,"DS and Axle";#N/A,#N/A,TRUE,"PTSSE";#N/A,#N/A,TRUE,"Summary"}</definedName>
    <definedName name="SAMPLES">#REF!</definedName>
    <definedName name="san" hidden="1">{#N/A,#N/A,FALSE,"Assumptions";#N/A,#N/A,FALSE,"Volumes";#N/A,#N/A,FALSE,"Pricing";#N/A,#N/A,FALSE,"Variable Cost";#N/A,#N/A,FALSE,"Investment";#N/A,#N/A,FALSE,"Profitability";#N/A,#N/A,FALSE,"Business Comparison"}</definedName>
    <definedName name="SAPBEXrevision" hidden="1">1</definedName>
    <definedName name="SAPBEXsysID" hidden="1">"PS3"</definedName>
    <definedName name="SAPBEXwbID" hidden="1">"3DLYQIGVD4DH10IYH0XHDV093"</definedName>
    <definedName name="SAPFuncF4Help" localSheetId="3" hidden="1">Main.SAPF4Help()</definedName>
    <definedName name="SAPFuncF4Help" localSheetId="2" hidden="1">Main.SAPF4Help()</definedName>
    <definedName name="SAPFuncF4Help" localSheetId="8" hidden="1">Main.SAPF4Help()</definedName>
    <definedName name="SAPFuncF4Help" localSheetId="6" hidden="1">Main.SAPF4Help()</definedName>
    <definedName name="SAPFuncF4Help" localSheetId="27" hidden="1">Main.SAPF4Help()</definedName>
    <definedName name="SAPFuncF4Help" localSheetId="54" hidden="1">Main.SAPF4Help()</definedName>
    <definedName name="SAPFuncF4Help" localSheetId="11" hidden="1">Main.SAPF4Help()</definedName>
    <definedName name="SAPFuncF4Help" localSheetId="12" hidden="1">Main.SAPF4Help()</definedName>
    <definedName name="SAPFuncF4Help" localSheetId="16" hidden="1">Main.SAPF4Help()</definedName>
    <definedName name="SAPFuncF4Help" localSheetId="21" hidden="1">Main.SAPF4Help()</definedName>
    <definedName name="SAPFuncF4Help" localSheetId="28" hidden="1">Main.SAPF4Help()</definedName>
    <definedName name="SAPFuncF4Help" localSheetId="31" hidden="1">Main.SAPF4Help()</definedName>
    <definedName name="SAPFuncF4Help" localSheetId="51" hidden="1">Main.SAPF4Help()</definedName>
    <definedName name="SAPFuncF4Help" localSheetId="35" hidden="1">Main.SAPF4Help()</definedName>
    <definedName name="SAPFuncF4Help" localSheetId="53" hidden="1">Main.SAPF4Help()</definedName>
    <definedName name="SAPFuncF4Help" localSheetId="10" hidden="1">Main.SAPF4Help()</definedName>
    <definedName name="SAPFuncF4Help" localSheetId="44" hidden="1">Main.SAPF4Help()</definedName>
    <definedName name="SAPFuncF4Help" localSheetId="13" hidden="1">Main.SAPF4Help()</definedName>
    <definedName name="SAPFuncF4Help" localSheetId="14" hidden="1">Main.SAPF4Help()</definedName>
    <definedName name="SAPFuncF4Help" localSheetId="47" hidden="1">Main.SAPF4Help()</definedName>
    <definedName name="SAPFuncF4Help" localSheetId="42" hidden="1">Main.SAPF4Help()</definedName>
    <definedName name="SAPFuncF4Help" localSheetId="56" hidden="1">Main.SAPF4Help()</definedName>
    <definedName name="SAPFuncF4Help" localSheetId="40" hidden="1">Main.SAPF4Help()</definedName>
    <definedName name="SAPFuncF4Help" localSheetId="38" hidden="1">Main.SAPF4Help()</definedName>
    <definedName name="SAPFuncF4Help" localSheetId="18" hidden="1">Main.SAPF4Help()</definedName>
    <definedName name="SAPFuncF4Help" localSheetId="57" hidden="1">Main.SAPF4Help()</definedName>
    <definedName name="SAPFuncF4Help" localSheetId="46" hidden="1">Main.SAPF4Help()</definedName>
    <definedName name="SAPFuncF4Help" localSheetId="19" hidden="1">Main.SAPF4Help()</definedName>
    <definedName name="SAPFuncF4Help" localSheetId="20" hidden="1">Main.SAPF4Help()</definedName>
    <definedName name="SAPFuncF4Help" localSheetId="15" hidden="1">Main.SAPF4Help()</definedName>
    <definedName name="SAPFuncF4Help" localSheetId="23" hidden="1">Main.SAPF4Help()</definedName>
    <definedName name="SAPFuncF4Help" localSheetId="22" hidden="1">Main.SAPF4Help()</definedName>
    <definedName name="SAPFuncF4Help" localSheetId="7" hidden="1">Main.SAPF4Help()</definedName>
    <definedName name="SAPFuncF4Help" localSheetId="9" hidden="1">Main.SAPF4Help()</definedName>
    <definedName name="SAPFuncF4Help" localSheetId="17" hidden="1">Main.SAPF4Help()</definedName>
    <definedName name="SAPFuncF4Help" localSheetId="25" hidden="1">Main.SAPF4Help()</definedName>
    <definedName name="SAPFuncF4Help" localSheetId="33" hidden="1">Main.SAPF4Help()</definedName>
    <definedName name="SAPFuncF4Help" localSheetId="34" hidden="1">Main.SAPF4Help()</definedName>
    <definedName name="SAPFuncF4Help" localSheetId="39" hidden="1">Main.SAPF4Help()</definedName>
    <definedName name="SAPFuncF4Help" localSheetId="49" hidden="1">Main.SAPF4Help()</definedName>
    <definedName name="SAPFuncF4Help" localSheetId="55" hidden="1">Main.SAPF4Help()</definedName>
    <definedName name="SAPFuncF4Help" localSheetId="41" hidden="1">Main.SAPF4Help()</definedName>
    <definedName name="SAPFuncF4Help" localSheetId="43" hidden="1">Main.SAPF4Help()</definedName>
    <definedName name="SAPFuncF4Help" localSheetId="45" hidden="1">Main.SAPF4Help()</definedName>
    <definedName name="SAPFuncF4Help" localSheetId="29" hidden="1">Main.SAPF4Help()</definedName>
    <definedName name="SAPFuncF4Help" localSheetId="37" hidden="1">Main.SAPF4Help()</definedName>
    <definedName name="SAPFuncF4Help" localSheetId="32" hidden="1">Main.SAPF4Help()</definedName>
    <definedName name="SAPFuncF4Help" localSheetId="52" hidden="1">Main.SAPF4Help()</definedName>
    <definedName name="SAPFuncF4Help" localSheetId="48" hidden="1">Main.SAPF4Help()</definedName>
    <definedName name="SAPFuncF4Help" localSheetId="36" hidden="1">Main.SAPF4Help()</definedName>
    <definedName name="SAPFuncF4Help" localSheetId="30" hidden="1">Main.SAPF4Help()</definedName>
    <definedName name="SAPFuncF4Help" localSheetId="50" hidden="1">Main.SAPF4Help()</definedName>
    <definedName name="SAPFuncF4Help" localSheetId="26" hidden="1">Main.SAPF4Help()</definedName>
    <definedName name="SAPFuncF4Help" localSheetId="4" hidden="1">Main.SAPF4Help()</definedName>
    <definedName name="SAPFuncF4Help" localSheetId="1" hidden="1">Main.SAPF4Help()</definedName>
    <definedName name="SAPFuncF4Help" localSheetId="24" hidden="1">Main.SAPF4Help()</definedName>
    <definedName name="SAPFuncF4Help" localSheetId="5" hidden="1">Main.SAPF4Help()</definedName>
    <definedName name="SAPFuncF4Help" hidden="1">Main.SAPF4Help()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s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apbt">#REF!</definedName>
    <definedName name="sasasa" hidden="1">{0,#N/A,FALSE,0}</definedName>
    <definedName name="sasastat">#REF!</definedName>
    <definedName name="sasd" hidden="1">{"salaried",#N/A,FALSE,"VLD View (2)"}</definedName>
    <definedName name="sasss" hidden="1">{#N/A,#N/A,FALSE,"Chart";#N/A,#N/A,FALSE,"Overview";#N/A,#N/A,FALSE,"Overview_Acty";#N/A,#N/A,FALSE,"Inc97D";#N/A,#N/A,FALSE,"Rel_Inc97TD";#N/A,#N/A,FALSE,"Rel_Inc_97_NTD";#N/A,#N/A,FALSE,"Marketing";#N/A,#N/A,FALSE,"Pot_97"}</definedName>
    <definedName name="SATU">#REF!</definedName>
    <definedName name="sc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B">#REF!</definedName>
    <definedName name="SCB1Y">SUM(#REF!)</definedName>
    <definedName name="SCB2Y">SUM(#REF!)</definedName>
    <definedName name="SCB3Y">#REF!</definedName>
    <definedName name="SCBMT">#REF!</definedName>
    <definedName name="SCBST">#REF!</definedName>
    <definedName name="ScenarioCell">#REF!</definedName>
    <definedName name="ScenarioKey">#REF!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Ref">#REF!</definedName>
    <definedName name="SchRefText">#REF!</definedName>
    <definedName name="SCNB1Y">#REF!</definedName>
    <definedName name="SCNB2Y">SUM(#REF!)</definedName>
    <definedName name="SCNB3Y">SUM(#REF!)</definedName>
    <definedName name="SCNBMT">#REF!</definedName>
    <definedName name="SCNBST">#REF!</definedName>
    <definedName name="Scorecard" hidden="1">{#N/A,#N/A,FALSE,"Chart";#N/A,#N/A,FALSE,"Chart"}</definedName>
    <definedName name="Scorecard1" hidden="1">{#N/A,#N/A,FALSE,"Chart";#N/A,#N/A,FALSE,"Chart"}</definedName>
    <definedName name="Scorecared" hidden="1">{#N/A,#N/A,FALSE,"Chart";#N/A,#N/A,FALSE,"Chart"}</definedName>
    <definedName name="Scrolling_Increment">#REF!</definedName>
    <definedName name="sd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A">#N/A</definedName>
    <definedName name="sdafasdffff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dsf">#N/A</definedName>
    <definedName name="sdafsadfsda" hidden="1">{#N/A,#N/A,FALSE,"Profit Status";#N/A,#N/A,FALSE,"Invest";#N/A,#N/A,FALSE,"Revenue";#N/A,#N/A,FALSE,"Variable Cost";#N/A,#N/A,FALSE,"Options &amp; Series"}</definedName>
    <definedName name="sdas" hidden="1">{#N/A,#N/A,FALSE,"Profit Status";#N/A,#N/A,FALSE,"Invest";#N/A,#N/A,FALSE,"Revenue";#N/A,#N/A,FALSE,"Variable Cost";#N/A,#N/A,FALSE,"Options &amp; Series"}</definedName>
    <definedName name="sdasd" hidden="1">{#N/A,#N/A,TRUE,"dew_x200";#N/A,#N/A,TRUE,"cvgm_twncr_must";#N/A,#N/A,TRUE,"x100_x300_falcn";#N/A,#N/A,TRUE,"t_mark_scorp";#N/A,#N/A,TRUE,"VC3GRAF"}</definedName>
    <definedName name="sdd" hidden="1">{"Fiesta Facer Page",#N/A,FALSE,"Q_C_S";"Fiesta Main Page",#N/A,FALSE,"V_L";"Fiesta 95BP Struct",#N/A,FALSE,"StructBP";"Fiesta Post 95BP Struct",#N/A,FALSE,"AdjStructBP"}</definedName>
    <definedName name="sddsdsdsd" hidden="1">{#N/A,#N/A,FALSE,"Weight Summary";#N/A,#N/A,FALSE,"Revision_Log"}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f" hidden="1">{"Fiesta Facer Page",#N/A,FALSE,"Q_C_S";"Fiesta Main Page",#N/A,FALSE,"V_L";"Fiesta 95BP Struct",#N/A,FALSE,"StructBP";"Fiesta Post 95BP Struct",#N/A,FALSE,"AdjStructBP"}</definedName>
    <definedName name="sdf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adf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sdadsfs" hidden="1">{#N/A,#N/A,FALSE,"Cover Page";#N/A,#N/A,FALSE,"Facing Page";#N/A,#N/A,FALSE,"Main Page";#N/A,#N/A,FALSE,"Risk-Adjusted";#N/A,#N/A,FALSE,"Profit Improvement"}</definedName>
    <definedName name="sdfasd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df" hidden="1">{"2001-02 Summary",#N/A,TRUE,"Summary";"2001-06 Summary",#N/A,TRUE,"Summary"}</definedName>
    <definedName name="sdff" hidden="1">{#N/A,#N/A,FALSE,"Title - E";#N/A,#N/A,FALSE,"Insert";#N/A,#N/A,FALSE,"Rpt-98-E PG_1";#N/A,#N/A,FALSE,"Rpt-98-E PG_2f";#N/A,#N/A,FALSE,"Rpt-98-E PG_2";#N/A,#N/A,FALSE,"Insert";#N/A,#N/A,FALSE,"Rpt-98-E PG_3 "}</definedName>
    <definedName name="sdfffsdfd" hidden="1">{#N/A,#N/A,FALSE,"Title-W";#N/A,#N/A,FALSE,"Insert";#N/A,#N/A,FALSE,"Rpt-98-W PG_1";#N/A,#N/A,FALSE,"Rpt-98-W PG_2f";#N/A,#N/A,FALSE,"Rpt-98-W  PG_2";#N/A,#N/A,FALSE,"Insert";#N/A,#N/A,FALSE,"Rpt-98-W PG_3"}</definedName>
    <definedName name="sdffs" hidden="1">{"2001-02 Summary",#N/A,TRUE,"Summary";"2001-06 Summary",#N/A,TRUE,"Summary"}</definedName>
    <definedName name="sdfg" hidden="1">{"rates",#N/A,FALSE,"tavg4a";"rev",#N/A,FALSE,"tavg4a"}</definedName>
    <definedName name="sdfgf" hidden="1">{#N/A,#N/A,FALSE,"Chart";#N/A,#N/A,FALSE,"Chart"}</definedName>
    <definedName name="sdfS" hidden="1">{#N/A,#N/A,FALSE,"Cover";#N/A,#N/A,FALSE,"Profits";#N/A,#N/A,FALSE,"ABS";#N/A,#N/A,FALSE,"TFLE Detail";#N/A,#N/A,FALSE,"TFLE Walk";#N/A,#N/A,FALSE,"Variable Cost";#N/A,#N/A,FALSE,"V.C. Walk"}</definedName>
    <definedName name="sdfsafsad" hidden="1">{#N/A,#N/A,FALSE,"2001 CBG";#N/A,#N/A,FALSE,"2002 CBG";#N/A,#N/A,FALSE,"2003 CBG";#N/A,#N/A,FALSE,"2004 CBG";#N/A,#N/A,FALSE,"2005 CBG";#N/A,#N/A,FALSE,"2006 CBG ";#N/A,#N/A,FALSE,"2007 CBG";#N/A,#N/A,FALSE,"2008 CBG"}</definedName>
    <definedName name="sdfsasdf" hidden="1">{#N/A,#N/A,FALSE,"Graphs_Retail_US";#N/A,#N/A,FALSE,"Graphs_RCL_US";#N/A,#N/A,FALSE,"Graphs_WSHL_US";#N/A,#N/A,FALSE,"Graphs_ComLend_US";#N/A,#N/A,FALSE,"Graphs_Intra_US"}</definedName>
    <definedName name="sdfsd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s" hidden="1">{"REVISED",#N/A,FALSE,"Sheet1"}</definedName>
    <definedName name="sdfsdfsdf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f" hidden="1">{#N/A,#N/A,FALSE,"UW152PPL"}</definedName>
    <definedName name="sdfsf1" hidden="1">{#N/A,#N/A,FALSE,"UW152PPL"}</definedName>
    <definedName name="sdfsfa" hidden="1">{#N/A,#N/A,FALSE,"UW152PPL"}</definedName>
    <definedName name="sdfsfddf" hidden="1">{#N/A,#N/A,FALSE,"Graphs_Retail";#N/A,#N/A,FALSE,"Physicals_Graphs"}</definedName>
    <definedName name="sdfsfsa">#N/A</definedName>
    <definedName name="sdfv" hidden="1">{#N/A,#N/A,FALSE,"Chart";#N/A,#N/A,FALSE,"Chart"}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ggs" hidden="1">{"A_Summary",#N/A,FALSE,"Arg_Summ";"B_Summary",#N/A,FALSE,"Brz_Summ"}</definedName>
    <definedName name="sdgs" hidden="1">{#N/A,#N/A,FALSE,"Chart";#N/A,#N/A,FALSE,"Chart"}</definedName>
    <definedName name="sdgsdg" hidden="1">{#N/A,#N/A,FALSE,"Chart";#N/A,#N/A,FALSE,"Chart"}</definedName>
    <definedName name="sdgsg" hidden="1">{"avrev",#N/A,FALSE,"AVREV";"rates",#N/A,FALSE,"AVREV"}</definedName>
    <definedName name="sdjr" hidden="1">{"REVISED",#N/A,FALSE,"Sheet1"}</definedName>
    <definedName name="SDKFLKASDJF">#REF!</definedName>
    <definedName name="SDRES" hidden="1">{#N/A,#N/A,FALSE,"Cover";#N/A,#N/A,FALSE,"Profits";#N/A,#N/A,FALSE,"ABS";#N/A,#N/A,FALSE,"TFLE Detail";#N/A,#N/A,FALSE,"TFLE Walk";#N/A,#N/A,FALSE,"Variable Cost";#N/A,#N/A,FALSE,"V.C. Walk"}</definedName>
    <definedName name="sds" hidden="1">{"sedan",#N/A,FALSE,"tpepsum4a";"wag",#N/A,FALSE,"tpepsum4a"}</definedName>
    <definedName name="sdsd" hidden="1">{"rates",#N/A,FALSE,"tavgcs#2";"rev",#N/A,FALSE,"tavgcs#2"}</definedName>
    <definedName name="sdsdsd" hidden="1">{0,0,0,0;0,0,0,0;0,0,0,0;0,0,0,0;0,0,0,0;0,0,0,0;0,0,0,0;0,0,0,0}</definedName>
    <definedName name="sdv" hidden="1">{#N/A,#N/A,FALSE,"TOP10";#N/A,#N/A,FALSE,"Cover";#N/A,#N/A,FALSE,"MOGRAPH"}</definedName>
    <definedName name="sdwdsd" hidden="1">{"Summary View",#N/A,TRUE,"Summary";"Exception Analysis",#N/A,TRUE,"Summary"}</definedName>
    <definedName name="SDY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e_department_tag">#REF!</definedName>
    <definedName name="se_mathunit">#REF!</definedName>
    <definedName name="se_projectname_l">#REF!</definedName>
    <definedName name="se_projecttype_s">#REF!</definedName>
    <definedName name="se_valuation_date">#REF!</definedName>
    <definedName name="se_version_tag">#REF!</definedName>
    <definedName name="SeatOptions">OFFSET(#REF!,0,0,COUNTA(#REF!),1)</definedName>
    <definedName name="sek">#REF!</definedName>
    <definedName name="Select_members">#N/A</definedName>
    <definedName name="SellingIncoterm">#REF!</definedName>
    <definedName name="sencount" hidden="1">1</definedName>
    <definedName name="SENS">#REF!</definedName>
    <definedName name="sep" hidden="1">#REF!</definedName>
    <definedName name="September" hidden="1">#REF!</definedName>
    <definedName name="SERI_SELANGIN_SDN_BHD">#N/A</definedName>
    <definedName name="Series">"Series"</definedName>
    <definedName name="serrfg" hidden="1">{"Fiesta Facer Page",#N/A,FALSE,"Q_C_S";"Fiesta Main Page",#N/A,FALSE,"V_L";"Fiesta 95BP Struct",#N/A,FALSE,"StructBP";"Fiesta Post 95BP Struct",#N/A,FALSE,"AdjStructBP"}</definedName>
    <definedName name="Server_Select_Change">#N/A</definedName>
    <definedName name="serviceasreleased">OFFSET(#REF!,0,0,COUNTA(#REF!),1)</definedName>
    <definedName name="serviceinterchangeabilityaffected">OFFSET(#REF!,0,0,COUNTA(#REF!),1)</definedName>
    <definedName name="servicestockdisposition">OFFSET(#REF!,0,0,COUNTA(#REF!),1)</definedName>
    <definedName name="SEVERANCE" hidden="1">{#N/A,#N/A,FALSE,"Chart";#N/A,#N/A,FALSE,"Chart"}</definedName>
    <definedName name="SEVERANCE_1" hidden="1">{#N/A,#N/A,FALSE,"Chart";#N/A,#N/A,FALSE,"Chart"}</definedName>
    <definedName name="sf">#N/A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DB" hidden="1">{"avrev",#N/A,FALSE,"AVREV";"rates",#N/A,FALSE,"AVREV"}</definedName>
    <definedName name="sfgjns" hidden="1">{0,0,0,0;0,0,0,0;0,0,0,0;0,0,0,0;0,0,0,0;0,0,0,0;0,0,0,0;0,0,FALSE,0}</definedName>
    <definedName name="sfgs" hidden="1">{"Revenue",#N/A,FALSE,"Series";"Ecprofit",#N/A,FALSE,"Series"}</definedName>
    <definedName name="sfgsg" hidden="1">{"avrev",#N/A,FALSE,"AVREV";"rates",#N/A,FALSE,"AVREV"}</definedName>
    <definedName name="ｓｆｓ">#N/A</definedName>
    <definedName name="sfsdf" hidden="1">{#N/A,#N/A,FALSE,"Cover";#N/A,#N/A,FALSE,"Profits";#N/A,#N/A,FALSE,"ABS";#N/A,#N/A,FALSE,"TFLE Detail";#N/A,#N/A,FALSE,"TFLE Walk";#N/A,#N/A,FALSE,"Variable Cost";#N/A,#N/A,FALSE,"V.C. Walk"}</definedName>
    <definedName name="sfsdfas" hidden="1">#REF!</definedName>
    <definedName name="sfsdfds" hidden="1">{"Presentation",#N/A,FALSE,"Feb96 - ALL"}</definedName>
    <definedName name="sfsdfgg" hidden="1">{"Production",#N/A,FALSE,"1+11";"Production Mix",#N/A,FALSE,"1+11"}</definedName>
    <definedName name="sgdfdg" hidden="1">{"avrev",#N/A,FALSE,"AVREV";"rates",#N/A,FALSE,"AVREV"}</definedName>
    <definedName name="sgdg" hidden="1">{"Fiesta Facer Page",#N/A,FALSE,"Q_C_S";"Fiesta Main Page",#N/A,FALSE,"V_L";"Fiesta 95BP Struct",#N/A,FALSE,"StructBP";"Fiesta Post 95BP Struct",#N/A,FALSE,"AdjStructBP"}</definedName>
    <definedName name="sgfs" hidden="1">{"avrev",#N/A,FALSE,"AVREV";"rates",#N/A,FALSE,"AVREV"}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fgsfgs" hidden="1">{#N/A,#N/A,FALSE,"Chart";#N/A,#N/A,FALSE,"Chart"}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t" hidden="1">#REF!</definedName>
    <definedName name="sheet1" hidden="1">{#N/A,#N/A,FALSE,"Cover";#N/A,#N/A,FALSE,"Profits";#N/A,#N/A,FALSE,"ABS";#N/A,#N/A,FALSE,"TFLE Detail";#N/A,#N/A,FALSE,"TFLE Walk";#N/A,#N/A,FALSE,"Variable Cost";#N/A,#N/A,FALSE,"V.C. Walk"}</definedName>
    <definedName name="SheLett">#REF!</definedName>
    <definedName name="SHGRH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it">#REF!</definedName>
    <definedName name="Short">#REF!</definedName>
    <definedName name="short1">#REF!</definedName>
    <definedName name="showad">#REF!</definedName>
    <definedName name="showce">#REF!</definedName>
    <definedName name="showcoc">#REF!</definedName>
    <definedName name="showdep">#REF!</definedName>
    <definedName name="showgw">#REF!</definedName>
    <definedName name="showinv">#REF!</definedName>
    <definedName name="showtax">#REF!</definedName>
    <definedName name="shtfr" hidden="1">{"Presentation",#N/A,FALSE,"Feb96 - ALL"}</definedName>
    <definedName name="shut" localSheetId="3">DATE(YEAR([0]!Loan_Start),MONTH([0]!Loan_Start)+Payment_Number,DAY([0]!Loan_Start))</definedName>
    <definedName name="shut" localSheetId="2">DATE(YEAR([0]!Loan_Start),MONTH([0]!Loan_Start)+Payment_Number,DAY([0]!Loan_Start))</definedName>
    <definedName name="shut" localSheetId="8">DATE(YEAR([0]!Loan_Start),MONTH([0]!Loan_Start)+Payment_Number,DAY([0]!Loan_Start))</definedName>
    <definedName name="shut" localSheetId="6">DATE(YEAR([0]!Loan_Start),MONTH([0]!Loan_Start)+Payment_Number,DAY([0]!Loan_Start))</definedName>
    <definedName name="shut" localSheetId="27">DATE(YEAR([0]!Loan_Start),MONTH([0]!Loan_Start)+Payment_Number,DAY([0]!Loan_Start))</definedName>
    <definedName name="shut" localSheetId="54">DATE(YEAR([0]!Loan_Start),MONTH([0]!Loan_Start)+Payment_Number,DAY([0]!Loan_Start))</definedName>
    <definedName name="shut" localSheetId="11">DATE(YEAR([0]!Loan_Start),MONTH([0]!Loan_Start)+Payment_Number,DAY([0]!Loan_Start))</definedName>
    <definedName name="shut" localSheetId="12">DATE(YEAR([0]!Loan_Start),MONTH([0]!Loan_Start)+Payment_Number,DAY([0]!Loan_Start))</definedName>
    <definedName name="shut" localSheetId="16">DATE(YEAR([0]!Loan_Start),MONTH([0]!Loan_Start)+Payment_Number,DAY([0]!Loan_Start))</definedName>
    <definedName name="shut" localSheetId="21">DATE(YEAR([0]!Loan_Start),MONTH([0]!Loan_Start)+Payment_Number,DAY([0]!Loan_Start))</definedName>
    <definedName name="shut" localSheetId="28">DATE(YEAR([0]!Loan_Start),MONTH([0]!Loan_Start)+Payment_Number,DAY([0]!Loan_Start))</definedName>
    <definedName name="shut" localSheetId="31">DATE(YEAR([0]!Loan_Start),MONTH([0]!Loan_Start)+Payment_Number,DAY([0]!Loan_Start))</definedName>
    <definedName name="shut" localSheetId="51">DATE(YEAR([0]!Loan_Start),MONTH([0]!Loan_Start)+Payment_Number,DAY([0]!Loan_Start))</definedName>
    <definedName name="shut" localSheetId="35">DATE(YEAR([0]!Loan_Start),MONTH([0]!Loan_Start)+Payment_Number,DAY([0]!Loan_Start))</definedName>
    <definedName name="shut" localSheetId="53">DATE(YEAR([0]!Loan_Start),MONTH([0]!Loan_Start)+Payment_Number,DAY([0]!Loan_Start))</definedName>
    <definedName name="shut" localSheetId="10">DATE(YEAR([0]!Loan_Start),MONTH([0]!Loan_Start)+Payment_Number,DAY([0]!Loan_Start))</definedName>
    <definedName name="shut" localSheetId="44">DATE(YEAR([0]!Loan_Start),MONTH([0]!Loan_Start)+Payment_Number,DAY([0]!Loan_Start))</definedName>
    <definedName name="shut" localSheetId="13">DATE(YEAR([0]!Loan_Start),MONTH([0]!Loan_Start)+Payment_Number,DAY([0]!Loan_Start))</definedName>
    <definedName name="shut" localSheetId="14">DATE(YEAR([0]!Loan_Start),MONTH([0]!Loan_Start)+Payment_Number,DAY([0]!Loan_Start))</definedName>
    <definedName name="shut" localSheetId="47">DATE(YEAR([0]!Loan_Start),MONTH([0]!Loan_Start)+Payment_Number,DAY([0]!Loan_Start))</definedName>
    <definedName name="shut" localSheetId="42">DATE(YEAR([0]!Loan_Start),MONTH([0]!Loan_Start)+Payment_Number,DAY([0]!Loan_Start))</definedName>
    <definedName name="shut" localSheetId="56">DATE(YEAR([0]!Loan_Start),MONTH([0]!Loan_Start)+Payment_Number,DAY([0]!Loan_Start))</definedName>
    <definedName name="shut" localSheetId="40">DATE(YEAR([0]!Loan_Start),MONTH([0]!Loan_Start)+Payment_Number,DAY([0]!Loan_Start))</definedName>
    <definedName name="shut" localSheetId="38">DATE(YEAR([0]!Loan_Start),MONTH([0]!Loan_Start)+Payment_Number,DAY([0]!Loan_Start))</definedName>
    <definedName name="shut" localSheetId="18">DATE(YEAR([0]!Loan_Start),MONTH([0]!Loan_Start)+Payment_Number,DAY([0]!Loan_Start))</definedName>
    <definedName name="shut" localSheetId="57">DATE(YEAR([0]!Loan_Start),MONTH([0]!Loan_Start)+Payment_Number,DAY([0]!Loan_Start))</definedName>
    <definedName name="shut" localSheetId="46">DATE(YEAR([0]!Loan_Start),MONTH([0]!Loan_Start)+Payment_Number,DAY([0]!Loan_Start))</definedName>
    <definedName name="shut" localSheetId="19">DATE(YEAR([0]!Loan_Start),MONTH([0]!Loan_Start)+Payment_Number,DAY([0]!Loan_Start))</definedName>
    <definedName name="shut" localSheetId="20">DATE(YEAR([0]!Loan_Start),MONTH([0]!Loan_Start)+Payment_Number,DAY([0]!Loan_Start))</definedName>
    <definedName name="shut" localSheetId="15">DATE(YEAR([0]!Loan_Start),MONTH([0]!Loan_Start)+Payment_Number,DAY([0]!Loan_Start))</definedName>
    <definedName name="shut" localSheetId="23">DATE(YEAR([0]!Loan_Start),MONTH([0]!Loan_Start)+Payment_Number,DAY([0]!Loan_Start))</definedName>
    <definedName name="shut" localSheetId="22">DATE(YEAR([0]!Loan_Start),MONTH([0]!Loan_Start)+Payment_Number,DAY([0]!Loan_Start))</definedName>
    <definedName name="shut" localSheetId="7">DATE(YEAR([0]!Loan_Start),MONTH([0]!Loan_Start)+Payment_Number,DAY([0]!Loan_Start))</definedName>
    <definedName name="shut" localSheetId="9">DATE(YEAR([0]!Loan_Start),MONTH([0]!Loan_Start)+Payment_Number,DAY([0]!Loan_Start))</definedName>
    <definedName name="shut" localSheetId="17">DATE(YEAR([0]!Loan_Start),MONTH([0]!Loan_Start)+Payment_Number,DAY([0]!Loan_Start))</definedName>
    <definedName name="shut" localSheetId="25">DATE(YEAR([0]!Loan_Start),MONTH([0]!Loan_Start)+Payment_Number,DAY([0]!Loan_Start))</definedName>
    <definedName name="shut" localSheetId="33">DATE(YEAR([0]!Loan_Start),MONTH([0]!Loan_Start)+Payment_Number,DAY([0]!Loan_Start))</definedName>
    <definedName name="shut" localSheetId="34">DATE(YEAR([0]!Loan_Start),MONTH([0]!Loan_Start)+Payment_Number,DAY([0]!Loan_Start))</definedName>
    <definedName name="shut" localSheetId="39">DATE(YEAR([0]!Loan_Start),MONTH([0]!Loan_Start)+Payment_Number,DAY([0]!Loan_Start))</definedName>
    <definedName name="shut" localSheetId="49">DATE(YEAR([0]!Loan_Start),MONTH([0]!Loan_Start)+Payment_Number,DAY([0]!Loan_Start))</definedName>
    <definedName name="shut" localSheetId="55">DATE(YEAR([0]!Loan_Start),MONTH([0]!Loan_Start)+Payment_Number,DAY([0]!Loan_Start))</definedName>
    <definedName name="shut" localSheetId="41">DATE(YEAR([0]!Loan_Start),MONTH([0]!Loan_Start)+Payment_Number,DAY([0]!Loan_Start))</definedName>
    <definedName name="shut" localSheetId="43">DATE(YEAR([0]!Loan_Start),MONTH([0]!Loan_Start)+Payment_Number,DAY([0]!Loan_Start))</definedName>
    <definedName name="shut" localSheetId="45">DATE(YEAR([0]!Loan_Start),MONTH([0]!Loan_Start)+Payment_Number,DAY([0]!Loan_Start))</definedName>
    <definedName name="shut" localSheetId="29">DATE(YEAR([0]!Loan_Start),MONTH([0]!Loan_Start)+Payment_Number,DAY([0]!Loan_Start))</definedName>
    <definedName name="shut" localSheetId="37">DATE(YEAR([0]!Loan_Start),MONTH([0]!Loan_Start)+Payment_Number,DAY([0]!Loan_Start))</definedName>
    <definedName name="shut" localSheetId="32">DATE(YEAR([0]!Loan_Start),MONTH([0]!Loan_Start)+Payment_Number,DAY([0]!Loan_Start))</definedName>
    <definedName name="shut" localSheetId="52">DATE(YEAR([0]!Loan_Start),MONTH([0]!Loan_Start)+Payment_Number,DAY([0]!Loan_Start))</definedName>
    <definedName name="shut" localSheetId="48">DATE(YEAR([0]!Loan_Start),MONTH([0]!Loan_Start)+Payment_Number,DAY([0]!Loan_Start))</definedName>
    <definedName name="shut" localSheetId="36">DATE(YEAR([0]!Loan_Start),MONTH([0]!Loan_Start)+Payment_Number,DAY([0]!Loan_Start))</definedName>
    <definedName name="shut" localSheetId="30">DATE(YEAR([0]!Loan_Start),MONTH([0]!Loan_Start)+Payment_Number,DAY([0]!Loan_Start))</definedName>
    <definedName name="shut" localSheetId="50">DATE(YEAR([0]!Loan_Start),MONTH([0]!Loan_Start)+Payment_Number,DAY([0]!Loan_Start))</definedName>
    <definedName name="shut" localSheetId="26">DATE(YEAR([0]!Loan_Start),MONTH([0]!Loan_Start)+Payment_Number,DAY([0]!Loan_Start))</definedName>
    <definedName name="shut" localSheetId="4">DATE(YEAR([0]!Loan_Start),MONTH([0]!Loan_Start)+Payment_Number,DAY([0]!Loan_Start))</definedName>
    <definedName name="shut" localSheetId="1">DATE(YEAR([0]!Loan_Start),MONTH([0]!Loan_Start)+Payment_Number,DAY([0]!Loan_Start))</definedName>
    <definedName name="shut" localSheetId="24">DATE(YEAR([0]!Loan_Start),MONTH([0]!Loan_Start)+Payment_Number,DAY([0]!Loan_Start))</definedName>
    <definedName name="shut" localSheetId="5">DATE(YEAR([0]!Loan_Start),MONTH([0]!Loan_Start)+Payment_Number,DAY([0]!Loan_Start))</definedName>
    <definedName name="shut">DATE(YEAR([0]!Loan_Start),MONTH([0]!Loan_Start)+Payment_Number,DAY([0]!Loan_Start))</definedName>
    <definedName name="shutter">OFFSET(Full_Print,0,0,Last_Row)</definedName>
    <definedName name="SI" hidden="1">{#N/A,#N/A,FALSE,"Cover Page";#N/A,#N/A,FALSE,"Facing Page";#N/A,#N/A,FALSE,"Main Page";#N/A,#N/A,FALSE,"Risk-Adjusted";#N/A,#N/A,FALSE,"Profit Improvement"}</definedName>
    <definedName name="Siam_DENSO_Manufacturing_Co._Ltd.">#REF!</definedName>
    <definedName name="sid" hidden="1">{#N/A,#N/A,FALSE,"Cover";#N/A,#N/A,FALSE,"Profits";#N/A,#N/A,FALSE,"ABS";#N/A,#N/A,FALSE,"TFLE Detail";#N/A,#N/A,FALSE,"TFLE Walk";#N/A,#N/A,FALSE,"Variable Cost";#N/A,#N/A,FALSE,"V.C. Walk"}</definedName>
    <definedName name="Signature">INDIRECT(#REF!)</definedName>
    <definedName name="simon" hidden="1">{#N/A,#N/A,FALSE,"Cover";#N/A,#N/A,FALSE,"Profits";#N/A,#N/A,FALSE,"ABS";#N/A,#N/A,FALSE,"TFLE Detail";#N/A,#N/A,FALSE,"TFLE Walk";#N/A,#N/A,FALSE,"Variable Cost";#N/A,#N/A,FALSE,"V.C. Walk"}</definedName>
    <definedName name="SIN">17.9</definedName>
    <definedName name="six_month_req">#REF!</definedName>
    <definedName name="sjsbcsdabjhvbab" hidden="1">{#N/A,#N/A,FALSE,"Assumptions";#N/A,#N/A,FALSE,"Volumes";#N/A,#N/A,FALSE,"Pricing";#N/A,#N/A,FALSE,"Variable Cost";#N/A,#N/A,FALSE,"Investment";#N/A,#N/A,FALSE,"Profitability";#N/A,#N/A,FALSE,"Business Comparison"}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2" hidden="1">{#N/A,#N/A,FALSE,"Assumptions";#N/A,#N/A,FALSE,"Volumes";#N/A,#N/A,FALSE,"Pricing";#N/A,#N/A,FALSE,"Variable Cost";#N/A,#N/A,FALSE,"Investment";#N/A,#N/A,FALSE,"Profitability";#N/A,#N/A,FALSE,"Business Comparison"}</definedName>
    <definedName name="skdjfha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MBC1M">SUM(#REF!)</definedName>
    <definedName name="SMBC1Y">SUM(#REF!)</definedName>
    <definedName name="SMBC2Y">SUM(#REF!)</definedName>
    <definedName name="SMBC3M">SUM(#REF!)</definedName>
    <definedName name="SMBC3Y">SUM(#REF!)</definedName>
    <definedName name="SMBC6M">SUM(#REF!)</definedName>
    <definedName name="SMS" hidden="1">#REF!</definedName>
    <definedName name="SNH" hidden="1">{#N/A,#N/A,FALSE,"GRAFIK";#N/A,#N/A,FALSE,"TOP30MEM"}</definedName>
    <definedName name="solver_adj" hidden="1">#REF!,#REF!</definedName>
    <definedName name="solver_cvg" hidden="1">0.0001</definedName>
    <definedName name="solver_drv">1</definedName>
    <definedName name="solver_est">1</definedName>
    <definedName name="solver_itr">100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89" hidden="1">#REF!</definedName>
    <definedName name="solver_lhs9" hidden="1">#REF!</definedName>
    <definedName name="solver_lin">2</definedName>
    <definedName name="solver_neg" hidden="1">2</definedName>
    <definedName name="solver_num">0</definedName>
    <definedName name="solver_nwt">1</definedName>
    <definedName name="solver_opt" hidden="1">#REF!</definedName>
    <definedName name="solver_pre">0.000001</definedName>
    <definedName name="solver_rel1" hidden="1">2</definedName>
    <definedName name="solver_rel10" hidden="1">3</definedName>
    <definedName name="solver_rel11" hidden="1">1</definedName>
    <definedName name="solver_rel12" hidden="1">3</definedName>
    <definedName name="solver_rel13" hidden="1">1</definedName>
    <definedName name="solver_rel14" hidden="1">3</definedName>
    <definedName name="solver_rel15" hidden="1">1</definedName>
    <definedName name="solver_rel16" hidden="1">3</definedName>
    <definedName name="solver_rel17" hidden="1">1</definedName>
    <definedName name="solver_rel18" hidden="1">3</definedName>
    <definedName name="solver_rel19" hidden="1">1</definedName>
    <definedName name="solver_rel2" hidden="1">3</definedName>
    <definedName name="solver_rel20" hidden="1">3</definedName>
    <definedName name="solver_rel21" hidden="1">1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1</definedName>
    <definedName name="solver_rel36" hidden="1">3</definedName>
    <definedName name="solver_rel37" hidden="1">1</definedName>
    <definedName name="solver_rel38" hidden="1">3</definedName>
    <definedName name="solver_rel39" hidden="1">1</definedName>
    <definedName name="solver_rel4" hidden="1">3</definedName>
    <definedName name="solver_rel40" hidden="1">3</definedName>
    <definedName name="solver_rel41" hidden="1">1</definedName>
    <definedName name="solver_rel42" hidden="1">3</definedName>
    <definedName name="solver_rel43" hidden="1">1</definedName>
    <definedName name="solver_rel44" hidden="1">3</definedName>
    <definedName name="solver_rel45" hidden="1">1</definedName>
    <definedName name="solver_rel46" hidden="1">3</definedName>
    <definedName name="solver_rel47" hidden="1">1</definedName>
    <definedName name="solver_rel48" hidden="1">3</definedName>
    <definedName name="solver_rel49" hidden="1">1</definedName>
    <definedName name="solver_rel5" hidden="1">1</definedName>
    <definedName name="solver_rel50" hidden="1">3</definedName>
    <definedName name="solver_rel51" hidden="1">1</definedName>
    <definedName name="solver_rel52" hidden="1">3</definedName>
    <definedName name="solver_rel53" hidden="1">1</definedName>
    <definedName name="solver_rel54" hidden="1">3</definedName>
    <definedName name="solver_rel55" hidden="1">1</definedName>
    <definedName name="solver_rel56" hidden="1">3</definedName>
    <definedName name="solver_rel57" hidden="1">1</definedName>
    <definedName name="solver_rel58" hidden="1">3</definedName>
    <definedName name="solver_rel59" hidden="1">1</definedName>
    <definedName name="solver_rel6" hidden="1">3</definedName>
    <definedName name="solver_rel60" hidden="1">3</definedName>
    <definedName name="solver_rel61" hidden="1">1</definedName>
    <definedName name="solver_rel62" hidden="1">3</definedName>
    <definedName name="solver_rel63" hidden="1">1</definedName>
    <definedName name="solver_rel64" hidden="1">3</definedName>
    <definedName name="solver_rel65" hidden="1">1</definedName>
    <definedName name="solver_rel66" hidden="1">3</definedName>
    <definedName name="solver_rel67" hidden="1">1</definedName>
    <definedName name="solver_rel68" hidden="1">1</definedName>
    <definedName name="solver_rel69" hidden="1">1</definedName>
    <definedName name="solver_rel7" hidden="1">1</definedName>
    <definedName name="solver_rel70" hidden="1">1</definedName>
    <definedName name="solver_rel71" hidden="1">1</definedName>
    <definedName name="solver_rel72" hidden="1">1</definedName>
    <definedName name="solver_rel73" hidden="1">1</definedName>
    <definedName name="solver_rel74" hidden="1">1</definedName>
    <definedName name="solver_rel75" hidden="1">1</definedName>
    <definedName name="solver_rel76" hidden="1">1</definedName>
    <definedName name="solver_rel77" hidden="1">1</definedName>
    <definedName name="solver_rel78" hidden="1">1</definedName>
    <definedName name="solver_rel79" hidden="1">1</definedName>
    <definedName name="solver_rel8" hidden="1">3</definedName>
    <definedName name="solver_rel80" hidden="1">1</definedName>
    <definedName name="solver_rel81" hidden="1">1</definedName>
    <definedName name="solver_rel82" hidden="1">1</definedName>
    <definedName name="solver_rel83" hidden="1">1</definedName>
    <definedName name="solver_rel84" hidden="1">1</definedName>
    <definedName name="solver_rel85" hidden="1">1</definedName>
    <definedName name="solver_rel86" hidden="1">1</definedName>
    <definedName name="solver_rel87" hidden="1">1</definedName>
    <definedName name="solver_rel88" hidden="1">1</definedName>
    <definedName name="solver_rel89" hidden="1">1</definedName>
    <definedName name="solver_rel9" hidden="1">1</definedName>
    <definedName name="solver_rhs1" hidden="1">155</definedName>
    <definedName name="solver_rhs10" hidden="1">1823</definedName>
    <definedName name="solver_rhs11" hidden="1">79</definedName>
    <definedName name="solver_rhs12" hidden="1">79</definedName>
    <definedName name="solver_rhs13" hidden="1">2271</definedName>
    <definedName name="solver_rhs14" hidden="1">2271</definedName>
    <definedName name="solver_rhs15" hidden="1">1275</definedName>
    <definedName name="solver_rhs16" hidden="1">1275</definedName>
    <definedName name="solver_rhs17" hidden="1">5448</definedName>
    <definedName name="solver_rhs18" hidden="1">5448</definedName>
    <definedName name="solver_rhs19" hidden="1">4094</definedName>
    <definedName name="solver_rhs2" hidden="1">0</definedName>
    <definedName name="solver_rhs20" hidden="1">4094</definedName>
    <definedName name="solver_rhs21" hidden="1">4173</definedName>
    <definedName name="solver_rhs22" hidden="1">4173</definedName>
    <definedName name="solver_rhs23" hidden="1">2271</definedName>
    <definedName name="solver_rhs24" hidden="1">2271</definedName>
    <definedName name="solver_rhs25" hidden="1">1823</definedName>
    <definedName name="solver_rhs26" hidden="1">1823</definedName>
    <definedName name="solver_rhs27" hidden="1">79</definedName>
    <definedName name="solver_rhs28" hidden="1">79</definedName>
    <definedName name="solver_rhs29" hidden="1">2271</definedName>
    <definedName name="solver_rhs3" hidden="1">100</definedName>
    <definedName name="solver_rhs30" hidden="1">2271</definedName>
    <definedName name="solver_rhs31" hidden="1">1275</definedName>
    <definedName name="solver_rhs32" hidden="1">1275</definedName>
    <definedName name="solver_rhs33" hidden="1">5448</definedName>
    <definedName name="solver_rhs34" hidden="1">5448</definedName>
    <definedName name="solver_rhs35" hidden="1">4094</definedName>
    <definedName name="solver_rhs36" hidden="1">4094</definedName>
    <definedName name="solver_rhs37" hidden="1">4173</definedName>
    <definedName name="solver_rhs38" hidden="1">4173</definedName>
    <definedName name="solver_rhs39" hidden="1">2271</definedName>
    <definedName name="solver_rhs4" hidden="1">0</definedName>
    <definedName name="solver_rhs40" hidden="1">2271</definedName>
    <definedName name="solver_rhs41" hidden="1">1823</definedName>
    <definedName name="solver_rhs42" hidden="1">1823</definedName>
    <definedName name="solver_rhs43" hidden="1">79</definedName>
    <definedName name="solver_rhs44" hidden="1">79</definedName>
    <definedName name="solver_rhs45" hidden="1">2271</definedName>
    <definedName name="solver_rhs46" hidden="1">2271</definedName>
    <definedName name="solver_rhs47" hidden="1">1275</definedName>
    <definedName name="solver_rhs48" hidden="1">1275</definedName>
    <definedName name="solver_rhs49" hidden="1">5448</definedName>
    <definedName name="solver_rhs5" hidden="1">4173</definedName>
    <definedName name="solver_rhs50" hidden="1">5448</definedName>
    <definedName name="solver_rhs51" hidden="1">4094</definedName>
    <definedName name="solver_rhs52" hidden="1">4094</definedName>
    <definedName name="solver_rhs53" hidden="1">4173</definedName>
    <definedName name="solver_rhs54" hidden="1">4173</definedName>
    <definedName name="solver_rhs55" hidden="1">2271</definedName>
    <definedName name="solver_rhs56" hidden="1">2271</definedName>
    <definedName name="solver_rhs57" hidden="1">1823</definedName>
    <definedName name="solver_rhs58" hidden="1">1823</definedName>
    <definedName name="solver_rhs59" hidden="1">79</definedName>
    <definedName name="solver_rhs6" hidden="1">4173</definedName>
    <definedName name="solver_rhs60" hidden="1">79</definedName>
    <definedName name="solver_rhs61" hidden="1">2271</definedName>
    <definedName name="solver_rhs62" hidden="1">2271</definedName>
    <definedName name="solver_rhs63" hidden="1">1275</definedName>
    <definedName name="solver_rhs64" hidden="1">1275</definedName>
    <definedName name="solver_rhs65" hidden="1">5448</definedName>
    <definedName name="solver_rhs66" hidden="1">5448</definedName>
    <definedName name="solver_rhs67" hidden="1">4094</definedName>
    <definedName name="solver_rhs68" hidden="1">4173</definedName>
    <definedName name="solver_rhs69" hidden="1">2271</definedName>
    <definedName name="solver_rhs7" hidden="1">2271</definedName>
    <definedName name="solver_rhs70" hidden="1">1823</definedName>
    <definedName name="solver_rhs71" hidden="1">79</definedName>
    <definedName name="solver_rhs72" hidden="1">2271</definedName>
    <definedName name="solver_rhs73" hidden="1">1275</definedName>
    <definedName name="solver_rhs74" hidden="1">5448</definedName>
    <definedName name="solver_rhs75" hidden="1">4094</definedName>
    <definedName name="solver_rhs76" hidden="1">4173</definedName>
    <definedName name="solver_rhs77" hidden="1">2271</definedName>
    <definedName name="solver_rhs78" hidden="1">1823</definedName>
    <definedName name="solver_rhs79" hidden="1">79</definedName>
    <definedName name="solver_rhs8" hidden="1">2271</definedName>
    <definedName name="solver_rhs80" hidden="1">2271</definedName>
    <definedName name="solver_rhs81" hidden="1">1275</definedName>
    <definedName name="solver_rhs82" hidden="1">5448</definedName>
    <definedName name="solver_rhs83" hidden="1">4094</definedName>
    <definedName name="solver_rhs84" hidden="1">4173</definedName>
    <definedName name="solver_rhs85" hidden="1">2271</definedName>
    <definedName name="solver_rhs86" hidden="1">1823</definedName>
    <definedName name="solver_rhs87" hidden="1">79</definedName>
    <definedName name="solver_rhs88" hidden="1">2271</definedName>
    <definedName name="solver_rhs89" hidden="1">1275</definedName>
    <definedName name="solver_rhs9" hidden="1">1823</definedName>
    <definedName name="solver_scl">2</definedName>
    <definedName name="solver_sho">2</definedName>
    <definedName name="solver_tim">100</definedName>
    <definedName name="solver_tmp" hidden="1">#REF!,#REF!</definedName>
    <definedName name="solver_tmp_fsm" hidden="1">#REF!,#REF!</definedName>
    <definedName name="solver_tol">0.05</definedName>
    <definedName name="solver_typ">1</definedName>
    <definedName name="solver_val">0</definedName>
    <definedName name="SORT">#N/A</definedName>
    <definedName name="SORT_2.ALL_Sort_Mikinyu" localSheetId="3">[0]!All_Cancel</definedName>
    <definedName name="SORT_2.ALL_Sort_Mikinyu" localSheetId="2">[0]!All_Cancel</definedName>
    <definedName name="SORT_2.ALL_Sort_Mikinyu" localSheetId="8">[0]!All_Cancel</definedName>
    <definedName name="SORT_2.ALL_Sort_Mikinyu" localSheetId="6">[0]!All_Cancel</definedName>
    <definedName name="SORT_2.ALL_Sort_Mikinyu" localSheetId="27">[0]!All_Cancel</definedName>
    <definedName name="SORT_2.ALL_Sort_Mikinyu" localSheetId="54">[0]!All_Cancel</definedName>
    <definedName name="SORT_2.ALL_Sort_Mikinyu" localSheetId="11">[0]!All_Cancel</definedName>
    <definedName name="SORT_2.ALL_Sort_Mikinyu" localSheetId="12">[0]!All_Cancel</definedName>
    <definedName name="SORT_2.ALL_Sort_Mikinyu" localSheetId="16">[0]!All_Cancel</definedName>
    <definedName name="SORT_2.ALL_Sort_Mikinyu" localSheetId="21">[0]!All_Cancel</definedName>
    <definedName name="SORT_2.ALL_Sort_Mikinyu" localSheetId="28">[0]!All_Cancel</definedName>
    <definedName name="SORT_2.ALL_Sort_Mikinyu" localSheetId="31">[0]!All_Cancel</definedName>
    <definedName name="SORT_2.ALL_Sort_Mikinyu" localSheetId="51">[0]!All_Cancel</definedName>
    <definedName name="SORT_2.ALL_Sort_Mikinyu" localSheetId="35">[0]!All_Cancel</definedName>
    <definedName name="SORT_2.ALL_Sort_Mikinyu" localSheetId="53">[0]!All_Cancel</definedName>
    <definedName name="SORT_2.ALL_Sort_Mikinyu" localSheetId="10">[0]!All_Cancel</definedName>
    <definedName name="SORT_2.ALL_Sort_Mikinyu" localSheetId="44">[0]!All_Cancel</definedName>
    <definedName name="SORT_2.ALL_Sort_Mikinyu" localSheetId="13">[0]!All_Cancel</definedName>
    <definedName name="SORT_2.ALL_Sort_Mikinyu" localSheetId="14">[0]!All_Cancel</definedName>
    <definedName name="SORT_2.ALL_Sort_Mikinyu" localSheetId="47">[0]!All_Cancel</definedName>
    <definedName name="SORT_2.ALL_Sort_Mikinyu" localSheetId="42">[0]!All_Cancel</definedName>
    <definedName name="SORT_2.ALL_Sort_Mikinyu" localSheetId="56">[0]!All_Cancel</definedName>
    <definedName name="SORT_2.ALL_Sort_Mikinyu" localSheetId="40">[0]!All_Cancel</definedName>
    <definedName name="SORT_2.ALL_Sort_Mikinyu" localSheetId="38">[0]!All_Cancel</definedName>
    <definedName name="SORT_2.ALL_Sort_Mikinyu" localSheetId="18">[0]!All_Cancel</definedName>
    <definedName name="SORT_2.ALL_Sort_Mikinyu" localSheetId="57">[0]!All_Cancel</definedName>
    <definedName name="SORT_2.ALL_Sort_Mikinyu" localSheetId="46">[0]!All_Cancel</definedName>
    <definedName name="SORT_2.ALL_Sort_Mikinyu" localSheetId="19">[0]!All_Cancel</definedName>
    <definedName name="SORT_2.ALL_Sort_Mikinyu" localSheetId="20">[0]!All_Cancel</definedName>
    <definedName name="SORT_2.ALL_Sort_Mikinyu" localSheetId="15">[0]!All_Cancel</definedName>
    <definedName name="SORT_2.ALL_Sort_Mikinyu" localSheetId="23">[0]!All_Cancel</definedName>
    <definedName name="SORT_2.ALL_Sort_Mikinyu" localSheetId="22">[0]!All_Cancel</definedName>
    <definedName name="SORT_2.ALL_Sort_Mikinyu" localSheetId="7">[0]!All_Cancel</definedName>
    <definedName name="SORT_2.ALL_Sort_Mikinyu" localSheetId="9">[0]!All_Cancel</definedName>
    <definedName name="SORT_2.ALL_Sort_Mikinyu" localSheetId="17">[0]!All_Cancel</definedName>
    <definedName name="SORT_2.ALL_Sort_Mikinyu" localSheetId="25">[0]!All_Cancel</definedName>
    <definedName name="SORT_2.ALL_Sort_Mikinyu" localSheetId="33">[0]!All_Cancel</definedName>
    <definedName name="SORT_2.ALL_Sort_Mikinyu" localSheetId="34">[0]!All_Cancel</definedName>
    <definedName name="SORT_2.ALL_Sort_Mikinyu" localSheetId="39">[0]!All_Cancel</definedName>
    <definedName name="SORT_2.ALL_Sort_Mikinyu" localSheetId="49">[0]!All_Cancel</definedName>
    <definedName name="SORT_2.ALL_Sort_Mikinyu" localSheetId="55">[0]!All_Cancel</definedName>
    <definedName name="SORT_2.ALL_Sort_Mikinyu" localSheetId="41">[0]!All_Cancel</definedName>
    <definedName name="SORT_2.ALL_Sort_Mikinyu" localSheetId="43">[0]!All_Cancel</definedName>
    <definedName name="SORT_2.ALL_Sort_Mikinyu" localSheetId="45">[0]!All_Cancel</definedName>
    <definedName name="SORT_2.ALL_Sort_Mikinyu" localSheetId="29">[0]!All_Cancel</definedName>
    <definedName name="SORT_2.ALL_Sort_Mikinyu" localSheetId="37">[0]!All_Cancel</definedName>
    <definedName name="SORT_2.ALL_Sort_Mikinyu" localSheetId="32">[0]!All_Cancel</definedName>
    <definedName name="SORT_2.ALL_Sort_Mikinyu" localSheetId="52">[0]!All_Cancel</definedName>
    <definedName name="SORT_2.ALL_Sort_Mikinyu" localSheetId="48">[0]!All_Cancel</definedName>
    <definedName name="SORT_2.ALL_Sort_Mikinyu" localSheetId="36">[0]!All_Cancel</definedName>
    <definedName name="SORT_2.ALL_Sort_Mikinyu" localSheetId="30">[0]!All_Cancel</definedName>
    <definedName name="SORT_2.ALL_Sort_Mikinyu" localSheetId="50">[0]!All_Cancel</definedName>
    <definedName name="SORT_2.ALL_Sort_Mikinyu" localSheetId="26">[0]!All_Cancel</definedName>
    <definedName name="SORT_2.ALL_Sort_Mikinyu" localSheetId="4">[0]!All_Cancel</definedName>
    <definedName name="SORT_2.ALL_Sort_Mikinyu" localSheetId="1">[0]!All_Cancel</definedName>
    <definedName name="SORT_2.ALL_Sort_Mikinyu" localSheetId="24">[0]!All_Cancel</definedName>
    <definedName name="SORT_2.ALL_Sort_Mikinyu" localSheetId="5">[0]!All_Cancel</definedName>
    <definedName name="SORT_2.ALL_Sort_Mikinyu">[0]!All_Cancel</definedName>
    <definedName name="SORT_2.ALL_Sort_Okure" localSheetId="3">[0]!All_Select</definedName>
    <definedName name="SORT_2.ALL_Sort_Okure" localSheetId="2">[0]!All_Select</definedName>
    <definedName name="SORT_2.ALL_Sort_Okure" localSheetId="8">[0]!All_Select</definedName>
    <definedName name="SORT_2.ALL_Sort_Okure" localSheetId="6">[0]!All_Select</definedName>
    <definedName name="SORT_2.ALL_Sort_Okure" localSheetId="27">[0]!All_Select</definedName>
    <definedName name="SORT_2.ALL_Sort_Okure" localSheetId="54">[0]!All_Select</definedName>
    <definedName name="SORT_2.ALL_Sort_Okure" localSheetId="11">[0]!All_Select</definedName>
    <definedName name="SORT_2.ALL_Sort_Okure" localSheetId="12">[0]!All_Select</definedName>
    <definedName name="SORT_2.ALL_Sort_Okure" localSheetId="16">[0]!All_Select</definedName>
    <definedName name="SORT_2.ALL_Sort_Okure" localSheetId="21">[0]!All_Select</definedName>
    <definedName name="SORT_2.ALL_Sort_Okure" localSheetId="28">[0]!All_Select</definedName>
    <definedName name="SORT_2.ALL_Sort_Okure" localSheetId="31">[0]!All_Select</definedName>
    <definedName name="SORT_2.ALL_Sort_Okure" localSheetId="51">[0]!All_Select</definedName>
    <definedName name="SORT_2.ALL_Sort_Okure" localSheetId="35">[0]!All_Select</definedName>
    <definedName name="SORT_2.ALL_Sort_Okure" localSheetId="53">[0]!All_Select</definedName>
    <definedName name="SORT_2.ALL_Sort_Okure" localSheetId="10">[0]!All_Select</definedName>
    <definedName name="SORT_2.ALL_Sort_Okure" localSheetId="44">[0]!All_Select</definedName>
    <definedName name="SORT_2.ALL_Sort_Okure" localSheetId="13">[0]!All_Select</definedName>
    <definedName name="SORT_2.ALL_Sort_Okure" localSheetId="14">[0]!All_Select</definedName>
    <definedName name="SORT_2.ALL_Sort_Okure" localSheetId="47">[0]!All_Select</definedName>
    <definedName name="SORT_2.ALL_Sort_Okure" localSheetId="42">[0]!All_Select</definedName>
    <definedName name="SORT_2.ALL_Sort_Okure" localSheetId="56">[0]!All_Select</definedName>
    <definedName name="SORT_2.ALL_Sort_Okure" localSheetId="40">[0]!All_Select</definedName>
    <definedName name="SORT_2.ALL_Sort_Okure" localSheetId="38">[0]!All_Select</definedName>
    <definedName name="SORT_2.ALL_Sort_Okure" localSheetId="18">[0]!All_Select</definedName>
    <definedName name="SORT_2.ALL_Sort_Okure" localSheetId="57">[0]!All_Select</definedName>
    <definedName name="SORT_2.ALL_Sort_Okure" localSheetId="46">[0]!All_Select</definedName>
    <definedName name="SORT_2.ALL_Sort_Okure" localSheetId="19">[0]!All_Select</definedName>
    <definedName name="SORT_2.ALL_Sort_Okure" localSheetId="20">[0]!All_Select</definedName>
    <definedName name="SORT_2.ALL_Sort_Okure" localSheetId="15">[0]!All_Select</definedName>
    <definedName name="SORT_2.ALL_Sort_Okure" localSheetId="23">[0]!All_Select</definedName>
    <definedName name="SORT_2.ALL_Sort_Okure" localSheetId="22">[0]!All_Select</definedName>
    <definedName name="SORT_2.ALL_Sort_Okure" localSheetId="7">[0]!All_Select</definedName>
    <definedName name="SORT_2.ALL_Sort_Okure" localSheetId="9">[0]!All_Select</definedName>
    <definedName name="SORT_2.ALL_Sort_Okure" localSheetId="17">[0]!All_Select</definedName>
    <definedName name="SORT_2.ALL_Sort_Okure" localSheetId="25">[0]!All_Select</definedName>
    <definedName name="SORT_2.ALL_Sort_Okure" localSheetId="33">[0]!All_Select</definedName>
    <definedName name="SORT_2.ALL_Sort_Okure" localSheetId="34">[0]!All_Select</definedName>
    <definedName name="SORT_2.ALL_Sort_Okure" localSheetId="39">[0]!All_Select</definedName>
    <definedName name="SORT_2.ALL_Sort_Okure" localSheetId="49">[0]!All_Select</definedName>
    <definedName name="SORT_2.ALL_Sort_Okure" localSheetId="55">[0]!All_Select</definedName>
    <definedName name="SORT_2.ALL_Sort_Okure" localSheetId="41">[0]!All_Select</definedName>
    <definedName name="SORT_2.ALL_Sort_Okure" localSheetId="43">[0]!All_Select</definedName>
    <definedName name="SORT_2.ALL_Sort_Okure" localSheetId="45">[0]!All_Select</definedName>
    <definedName name="SORT_2.ALL_Sort_Okure" localSheetId="29">[0]!All_Select</definedName>
    <definedName name="SORT_2.ALL_Sort_Okure" localSheetId="37">[0]!All_Select</definedName>
    <definedName name="SORT_2.ALL_Sort_Okure" localSheetId="32">[0]!All_Select</definedName>
    <definedName name="SORT_2.ALL_Sort_Okure" localSheetId="52">[0]!All_Select</definedName>
    <definedName name="SORT_2.ALL_Sort_Okure" localSheetId="48">[0]!All_Select</definedName>
    <definedName name="SORT_2.ALL_Sort_Okure" localSheetId="36">[0]!All_Select</definedName>
    <definedName name="SORT_2.ALL_Sort_Okure" localSheetId="30">[0]!All_Select</definedName>
    <definedName name="SORT_2.ALL_Sort_Okure" localSheetId="50">[0]!All_Select</definedName>
    <definedName name="SORT_2.ALL_Sort_Okure" localSheetId="26">[0]!All_Select</definedName>
    <definedName name="SORT_2.ALL_Sort_Okure" localSheetId="4">[0]!All_Select</definedName>
    <definedName name="SORT_2.ALL_Sort_Okure" localSheetId="1">[0]!All_Select</definedName>
    <definedName name="SORT_2.ALL_Sort_Okure" localSheetId="24">[0]!All_Select</definedName>
    <definedName name="SORT_2.ALL_Sort_Okure" localSheetId="5">[0]!All_Select</definedName>
    <definedName name="SORT_2.ALL_Sort_Okure">[0]!All_Select</definedName>
    <definedName name="SORT_2.ALL_Sort_Okure2" localSheetId="3">[0]!book_save</definedName>
    <definedName name="SORT_2.ALL_Sort_Okure2" localSheetId="2">[0]!book_save</definedName>
    <definedName name="SORT_2.ALL_Sort_Okure2" localSheetId="8">[0]!book_save</definedName>
    <definedName name="SORT_2.ALL_Sort_Okure2" localSheetId="6">[0]!book_save</definedName>
    <definedName name="SORT_2.ALL_Sort_Okure2" localSheetId="27">[0]!book_save</definedName>
    <definedName name="SORT_2.ALL_Sort_Okure2" localSheetId="54">[0]!book_save</definedName>
    <definedName name="SORT_2.ALL_Sort_Okure2" localSheetId="11">[0]!book_save</definedName>
    <definedName name="SORT_2.ALL_Sort_Okure2" localSheetId="12">[0]!book_save</definedName>
    <definedName name="SORT_2.ALL_Sort_Okure2" localSheetId="16">[0]!book_save</definedName>
    <definedName name="SORT_2.ALL_Sort_Okure2" localSheetId="21">[0]!book_save</definedName>
    <definedName name="SORT_2.ALL_Sort_Okure2" localSheetId="28">[0]!book_save</definedName>
    <definedName name="SORT_2.ALL_Sort_Okure2" localSheetId="31">[0]!book_save</definedName>
    <definedName name="SORT_2.ALL_Sort_Okure2" localSheetId="51">[0]!book_save</definedName>
    <definedName name="SORT_2.ALL_Sort_Okure2" localSheetId="35">[0]!book_save</definedName>
    <definedName name="SORT_2.ALL_Sort_Okure2" localSheetId="53">[0]!book_save</definedName>
    <definedName name="SORT_2.ALL_Sort_Okure2" localSheetId="10">[0]!book_save</definedName>
    <definedName name="SORT_2.ALL_Sort_Okure2" localSheetId="44">[0]!book_save</definedName>
    <definedName name="SORT_2.ALL_Sort_Okure2" localSheetId="13">[0]!book_save</definedName>
    <definedName name="SORT_2.ALL_Sort_Okure2" localSheetId="14">[0]!book_save</definedName>
    <definedName name="SORT_2.ALL_Sort_Okure2" localSheetId="47">[0]!book_save</definedName>
    <definedName name="SORT_2.ALL_Sort_Okure2" localSheetId="42">[0]!book_save</definedName>
    <definedName name="SORT_2.ALL_Sort_Okure2" localSheetId="56">[0]!book_save</definedName>
    <definedName name="SORT_2.ALL_Sort_Okure2" localSheetId="40">[0]!book_save</definedName>
    <definedName name="SORT_2.ALL_Sort_Okure2" localSheetId="38">[0]!book_save</definedName>
    <definedName name="SORT_2.ALL_Sort_Okure2" localSheetId="18">[0]!book_save</definedName>
    <definedName name="SORT_2.ALL_Sort_Okure2" localSheetId="57">[0]!book_save</definedName>
    <definedName name="SORT_2.ALL_Sort_Okure2" localSheetId="46">[0]!book_save</definedName>
    <definedName name="SORT_2.ALL_Sort_Okure2" localSheetId="19">[0]!book_save</definedName>
    <definedName name="SORT_2.ALL_Sort_Okure2" localSheetId="20">[0]!book_save</definedName>
    <definedName name="SORT_2.ALL_Sort_Okure2" localSheetId="15">[0]!book_save</definedName>
    <definedName name="SORT_2.ALL_Sort_Okure2" localSheetId="23">[0]!book_save</definedName>
    <definedName name="SORT_2.ALL_Sort_Okure2" localSheetId="22">[0]!book_save</definedName>
    <definedName name="SORT_2.ALL_Sort_Okure2" localSheetId="7">[0]!book_save</definedName>
    <definedName name="SORT_2.ALL_Sort_Okure2" localSheetId="9">[0]!book_save</definedName>
    <definedName name="SORT_2.ALL_Sort_Okure2" localSheetId="17">[0]!book_save</definedName>
    <definedName name="SORT_2.ALL_Sort_Okure2" localSheetId="25">[0]!book_save</definedName>
    <definedName name="SORT_2.ALL_Sort_Okure2" localSheetId="33">[0]!book_save</definedName>
    <definedName name="SORT_2.ALL_Sort_Okure2" localSheetId="34">[0]!book_save</definedName>
    <definedName name="SORT_2.ALL_Sort_Okure2" localSheetId="39">[0]!book_save</definedName>
    <definedName name="SORT_2.ALL_Sort_Okure2" localSheetId="49">[0]!book_save</definedName>
    <definedName name="SORT_2.ALL_Sort_Okure2" localSheetId="55">[0]!book_save</definedName>
    <definedName name="SORT_2.ALL_Sort_Okure2" localSheetId="41">[0]!book_save</definedName>
    <definedName name="SORT_2.ALL_Sort_Okure2" localSheetId="43">[0]!book_save</definedName>
    <definedName name="SORT_2.ALL_Sort_Okure2" localSheetId="45">[0]!book_save</definedName>
    <definedName name="SORT_2.ALL_Sort_Okure2" localSheetId="29">[0]!book_save</definedName>
    <definedName name="SORT_2.ALL_Sort_Okure2" localSheetId="37">[0]!book_save</definedName>
    <definedName name="SORT_2.ALL_Sort_Okure2" localSheetId="32">[0]!book_save</definedName>
    <definedName name="SORT_2.ALL_Sort_Okure2" localSheetId="52">[0]!book_save</definedName>
    <definedName name="SORT_2.ALL_Sort_Okure2" localSheetId="48">[0]!book_save</definedName>
    <definedName name="SORT_2.ALL_Sort_Okure2" localSheetId="36">[0]!book_save</definedName>
    <definedName name="SORT_2.ALL_Sort_Okure2" localSheetId="30">[0]!book_save</definedName>
    <definedName name="SORT_2.ALL_Sort_Okure2" localSheetId="50">[0]!book_save</definedName>
    <definedName name="SORT_2.ALL_Sort_Okure2" localSheetId="26">[0]!book_save</definedName>
    <definedName name="SORT_2.ALL_Sort_Okure2" localSheetId="4">[0]!book_save</definedName>
    <definedName name="SORT_2.ALL_Sort_Okure2" localSheetId="1">[0]!book_save</definedName>
    <definedName name="SORT_2.ALL_Sort_Okure2" localSheetId="24">[0]!book_save</definedName>
    <definedName name="SORT_2.ALL_Sort_Okure2" localSheetId="5">[0]!book_save</definedName>
    <definedName name="SORT_2.ALL_Sort_Okure2">[0]!book_save</definedName>
    <definedName name="SORT_2.ALL_Sort_Okure3" localSheetId="3">[0]!END_SYORI</definedName>
    <definedName name="SORT_2.ALL_Sort_Okure3" localSheetId="2">[0]!END_SYORI</definedName>
    <definedName name="SORT_2.ALL_Sort_Okure3" localSheetId="8">[0]!END_SYORI</definedName>
    <definedName name="SORT_2.ALL_Sort_Okure3" localSheetId="6">[0]!END_SYORI</definedName>
    <definedName name="SORT_2.ALL_Sort_Okure3" localSheetId="27">[0]!END_SYORI</definedName>
    <definedName name="SORT_2.ALL_Sort_Okure3" localSheetId="54">[0]!END_SYORI</definedName>
    <definedName name="SORT_2.ALL_Sort_Okure3" localSheetId="11">[0]!END_SYORI</definedName>
    <definedName name="SORT_2.ALL_Sort_Okure3" localSheetId="12">[0]!END_SYORI</definedName>
    <definedName name="SORT_2.ALL_Sort_Okure3" localSheetId="16">[0]!END_SYORI</definedName>
    <definedName name="SORT_2.ALL_Sort_Okure3" localSheetId="21">[0]!END_SYORI</definedName>
    <definedName name="SORT_2.ALL_Sort_Okure3" localSheetId="28">[0]!END_SYORI</definedName>
    <definedName name="SORT_2.ALL_Sort_Okure3" localSheetId="31">[0]!END_SYORI</definedName>
    <definedName name="SORT_2.ALL_Sort_Okure3" localSheetId="51">[0]!END_SYORI</definedName>
    <definedName name="SORT_2.ALL_Sort_Okure3" localSheetId="35">[0]!END_SYORI</definedName>
    <definedName name="SORT_2.ALL_Sort_Okure3" localSheetId="53">[0]!END_SYORI</definedName>
    <definedName name="SORT_2.ALL_Sort_Okure3" localSheetId="10">[0]!END_SYORI</definedName>
    <definedName name="SORT_2.ALL_Sort_Okure3" localSheetId="44">[0]!END_SYORI</definedName>
    <definedName name="SORT_2.ALL_Sort_Okure3" localSheetId="13">[0]!END_SYORI</definedName>
    <definedName name="SORT_2.ALL_Sort_Okure3" localSheetId="14">[0]!END_SYORI</definedName>
    <definedName name="SORT_2.ALL_Sort_Okure3" localSheetId="47">[0]!END_SYORI</definedName>
    <definedName name="SORT_2.ALL_Sort_Okure3" localSheetId="42">[0]!END_SYORI</definedName>
    <definedName name="SORT_2.ALL_Sort_Okure3" localSheetId="56">[0]!END_SYORI</definedName>
    <definedName name="SORT_2.ALL_Sort_Okure3" localSheetId="40">[0]!END_SYORI</definedName>
    <definedName name="SORT_2.ALL_Sort_Okure3" localSheetId="38">[0]!END_SYORI</definedName>
    <definedName name="SORT_2.ALL_Sort_Okure3" localSheetId="18">[0]!END_SYORI</definedName>
    <definedName name="SORT_2.ALL_Sort_Okure3" localSheetId="57">[0]!END_SYORI</definedName>
    <definedName name="SORT_2.ALL_Sort_Okure3" localSheetId="46">[0]!END_SYORI</definedName>
    <definedName name="SORT_2.ALL_Sort_Okure3" localSheetId="19">[0]!END_SYORI</definedName>
    <definedName name="SORT_2.ALL_Sort_Okure3" localSheetId="20">[0]!END_SYORI</definedName>
    <definedName name="SORT_2.ALL_Sort_Okure3" localSheetId="15">[0]!END_SYORI</definedName>
    <definedName name="SORT_2.ALL_Sort_Okure3" localSheetId="23">[0]!END_SYORI</definedName>
    <definedName name="SORT_2.ALL_Sort_Okure3" localSheetId="22">[0]!END_SYORI</definedName>
    <definedName name="SORT_2.ALL_Sort_Okure3" localSheetId="7">[0]!END_SYORI</definedName>
    <definedName name="SORT_2.ALL_Sort_Okure3" localSheetId="9">[0]!END_SYORI</definedName>
    <definedName name="SORT_2.ALL_Sort_Okure3" localSheetId="17">[0]!END_SYORI</definedName>
    <definedName name="SORT_2.ALL_Sort_Okure3" localSheetId="25">[0]!END_SYORI</definedName>
    <definedName name="SORT_2.ALL_Sort_Okure3" localSheetId="33">[0]!END_SYORI</definedName>
    <definedName name="SORT_2.ALL_Sort_Okure3" localSheetId="34">[0]!END_SYORI</definedName>
    <definedName name="SORT_2.ALL_Sort_Okure3" localSheetId="39">[0]!END_SYORI</definedName>
    <definedName name="SORT_2.ALL_Sort_Okure3" localSheetId="49">[0]!END_SYORI</definedName>
    <definedName name="SORT_2.ALL_Sort_Okure3" localSheetId="55">[0]!END_SYORI</definedName>
    <definedName name="SORT_2.ALL_Sort_Okure3" localSheetId="41">[0]!END_SYORI</definedName>
    <definedName name="SORT_2.ALL_Sort_Okure3" localSheetId="43">[0]!END_SYORI</definedName>
    <definedName name="SORT_2.ALL_Sort_Okure3" localSheetId="45">[0]!END_SYORI</definedName>
    <definedName name="SORT_2.ALL_Sort_Okure3" localSheetId="29">[0]!END_SYORI</definedName>
    <definedName name="SORT_2.ALL_Sort_Okure3" localSheetId="37">[0]!END_SYORI</definedName>
    <definedName name="SORT_2.ALL_Sort_Okure3" localSheetId="32">[0]!END_SYORI</definedName>
    <definedName name="SORT_2.ALL_Sort_Okure3" localSheetId="52">[0]!END_SYORI</definedName>
    <definedName name="SORT_2.ALL_Sort_Okure3" localSheetId="48">[0]!END_SYORI</definedName>
    <definedName name="SORT_2.ALL_Sort_Okure3" localSheetId="36">[0]!END_SYORI</definedName>
    <definedName name="SORT_2.ALL_Sort_Okure3" localSheetId="30">[0]!END_SYORI</definedName>
    <definedName name="SORT_2.ALL_Sort_Okure3" localSheetId="50">[0]!END_SYORI</definedName>
    <definedName name="SORT_2.ALL_Sort_Okure3" localSheetId="26">[0]!END_SYORI</definedName>
    <definedName name="SORT_2.ALL_Sort_Okure3" localSheetId="4">[0]!END_SYORI</definedName>
    <definedName name="SORT_2.ALL_Sort_Okure3" localSheetId="1">[0]!END_SYORI</definedName>
    <definedName name="SORT_2.ALL_Sort_Okure3" localSheetId="24">[0]!END_SYORI</definedName>
    <definedName name="SORT_2.ALL_Sort_Okure3" localSheetId="5">[0]!END_SYORI</definedName>
    <definedName name="SORT_2.ALL_Sort_Okure3">[0]!END_SYORI</definedName>
    <definedName name="SORT_2.ALL_Sort_Yotei">#N/A</definedName>
    <definedName name="SORT_2.ALL_Sort_Yotei2" localSheetId="3">[0]!go_PRJ</definedName>
    <definedName name="SORT_2.ALL_Sort_Yotei2" localSheetId="2">[0]!go_PRJ</definedName>
    <definedName name="SORT_2.ALL_Sort_Yotei2" localSheetId="8">[0]!go_PRJ</definedName>
    <definedName name="SORT_2.ALL_Sort_Yotei2" localSheetId="6">[0]!go_PRJ</definedName>
    <definedName name="SORT_2.ALL_Sort_Yotei2" localSheetId="27">[0]!go_PRJ</definedName>
    <definedName name="SORT_2.ALL_Sort_Yotei2" localSheetId="54">[0]!go_PRJ</definedName>
    <definedName name="SORT_2.ALL_Sort_Yotei2" localSheetId="11">[0]!go_PRJ</definedName>
    <definedName name="SORT_2.ALL_Sort_Yotei2" localSheetId="12">[0]!go_PRJ</definedName>
    <definedName name="SORT_2.ALL_Sort_Yotei2" localSheetId="16">[0]!go_PRJ</definedName>
    <definedName name="SORT_2.ALL_Sort_Yotei2" localSheetId="21">[0]!go_PRJ</definedName>
    <definedName name="SORT_2.ALL_Sort_Yotei2" localSheetId="28">[0]!go_PRJ</definedName>
    <definedName name="SORT_2.ALL_Sort_Yotei2" localSheetId="31">[0]!go_PRJ</definedName>
    <definedName name="SORT_2.ALL_Sort_Yotei2" localSheetId="51">[0]!go_PRJ</definedName>
    <definedName name="SORT_2.ALL_Sort_Yotei2" localSheetId="35">[0]!go_PRJ</definedName>
    <definedName name="SORT_2.ALL_Sort_Yotei2" localSheetId="53">[0]!go_PRJ</definedName>
    <definedName name="SORT_2.ALL_Sort_Yotei2" localSheetId="10">[0]!go_PRJ</definedName>
    <definedName name="SORT_2.ALL_Sort_Yotei2" localSheetId="44">[0]!go_PRJ</definedName>
    <definedName name="SORT_2.ALL_Sort_Yotei2" localSheetId="13">[0]!go_PRJ</definedName>
    <definedName name="SORT_2.ALL_Sort_Yotei2" localSheetId="14">[0]!go_PRJ</definedName>
    <definedName name="SORT_2.ALL_Sort_Yotei2" localSheetId="47">[0]!go_PRJ</definedName>
    <definedName name="SORT_2.ALL_Sort_Yotei2" localSheetId="42">[0]!go_PRJ</definedName>
    <definedName name="SORT_2.ALL_Sort_Yotei2" localSheetId="56">[0]!go_PRJ</definedName>
    <definedName name="SORT_2.ALL_Sort_Yotei2" localSheetId="40">[0]!go_PRJ</definedName>
    <definedName name="SORT_2.ALL_Sort_Yotei2" localSheetId="38">[0]!go_PRJ</definedName>
    <definedName name="SORT_2.ALL_Sort_Yotei2" localSheetId="18">[0]!go_PRJ</definedName>
    <definedName name="SORT_2.ALL_Sort_Yotei2" localSheetId="57">[0]!go_PRJ</definedName>
    <definedName name="SORT_2.ALL_Sort_Yotei2" localSheetId="46">[0]!go_PRJ</definedName>
    <definedName name="SORT_2.ALL_Sort_Yotei2" localSheetId="19">[0]!go_PRJ</definedName>
    <definedName name="SORT_2.ALL_Sort_Yotei2" localSheetId="20">[0]!go_PRJ</definedName>
    <definedName name="SORT_2.ALL_Sort_Yotei2" localSheetId="15">[0]!go_PRJ</definedName>
    <definedName name="SORT_2.ALL_Sort_Yotei2" localSheetId="23">[0]!go_PRJ</definedName>
    <definedName name="SORT_2.ALL_Sort_Yotei2" localSheetId="22">[0]!go_PRJ</definedName>
    <definedName name="SORT_2.ALL_Sort_Yotei2" localSheetId="7">[0]!go_PRJ</definedName>
    <definedName name="SORT_2.ALL_Sort_Yotei2" localSheetId="9">[0]!go_PRJ</definedName>
    <definedName name="SORT_2.ALL_Sort_Yotei2" localSheetId="17">[0]!go_PRJ</definedName>
    <definedName name="SORT_2.ALL_Sort_Yotei2" localSheetId="25">[0]!go_PRJ</definedName>
    <definedName name="SORT_2.ALL_Sort_Yotei2" localSheetId="33">[0]!go_PRJ</definedName>
    <definedName name="SORT_2.ALL_Sort_Yotei2" localSheetId="34">[0]!go_PRJ</definedName>
    <definedName name="SORT_2.ALL_Sort_Yotei2" localSheetId="39">[0]!go_PRJ</definedName>
    <definedName name="SORT_2.ALL_Sort_Yotei2" localSheetId="49">[0]!go_PRJ</definedName>
    <definedName name="SORT_2.ALL_Sort_Yotei2" localSheetId="55">[0]!go_PRJ</definedName>
    <definedName name="SORT_2.ALL_Sort_Yotei2" localSheetId="41">[0]!go_PRJ</definedName>
    <definedName name="SORT_2.ALL_Sort_Yotei2" localSheetId="43">[0]!go_PRJ</definedName>
    <definedName name="SORT_2.ALL_Sort_Yotei2" localSheetId="45">[0]!go_PRJ</definedName>
    <definedName name="SORT_2.ALL_Sort_Yotei2" localSheetId="29">[0]!go_PRJ</definedName>
    <definedName name="SORT_2.ALL_Sort_Yotei2" localSheetId="37">[0]!go_PRJ</definedName>
    <definedName name="SORT_2.ALL_Sort_Yotei2" localSheetId="32">[0]!go_PRJ</definedName>
    <definedName name="SORT_2.ALL_Sort_Yotei2" localSheetId="52">[0]!go_PRJ</definedName>
    <definedName name="SORT_2.ALL_Sort_Yotei2" localSheetId="48">[0]!go_PRJ</definedName>
    <definedName name="SORT_2.ALL_Sort_Yotei2" localSheetId="36">[0]!go_PRJ</definedName>
    <definedName name="SORT_2.ALL_Sort_Yotei2" localSheetId="30">[0]!go_PRJ</definedName>
    <definedName name="SORT_2.ALL_Sort_Yotei2" localSheetId="50">[0]!go_PRJ</definedName>
    <definedName name="SORT_2.ALL_Sort_Yotei2" localSheetId="26">[0]!go_PRJ</definedName>
    <definedName name="SORT_2.ALL_Sort_Yotei2" localSheetId="4">[0]!go_PRJ</definedName>
    <definedName name="SORT_2.ALL_Sort_Yotei2" localSheetId="1">[0]!go_PRJ</definedName>
    <definedName name="SORT_2.ALL_Sort_Yotei2" localSheetId="24">[0]!go_PRJ</definedName>
    <definedName name="SORT_2.ALL_Sort_Yotei2" localSheetId="5">[0]!go_PRJ</definedName>
    <definedName name="SORT_2.ALL_Sort_Yotei2">[0]!go_PRJ</definedName>
    <definedName name="SORT_2.ALL_Sort_Yotei3" localSheetId="3">[0]!go_START</definedName>
    <definedName name="SORT_2.ALL_Sort_Yotei3" localSheetId="2">[0]!go_START</definedName>
    <definedName name="SORT_2.ALL_Sort_Yotei3" localSheetId="8">[0]!go_START</definedName>
    <definedName name="SORT_2.ALL_Sort_Yotei3" localSheetId="6">[0]!go_START</definedName>
    <definedName name="SORT_2.ALL_Sort_Yotei3" localSheetId="27">[0]!go_START</definedName>
    <definedName name="SORT_2.ALL_Sort_Yotei3" localSheetId="54">[0]!go_START</definedName>
    <definedName name="SORT_2.ALL_Sort_Yotei3" localSheetId="11">[0]!go_START</definedName>
    <definedName name="SORT_2.ALL_Sort_Yotei3" localSheetId="12">[0]!go_START</definedName>
    <definedName name="SORT_2.ALL_Sort_Yotei3" localSheetId="16">[0]!go_START</definedName>
    <definedName name="SORT_2.ALL_Sort_Yotei3" localSheetId="21">[0]!go_START</definedName>
    <definedName name="SORT_2.ALL_Sort_Yotei3" localSheetId="28">[0]!go_START</definedName>
    <definedName name="SORT_2.ALL_Sort_Yotei3" localSheetId="31">[0]!go_START</definedName>
    <definedName name="SORT_2.ALL_Sort_Yotei3" localSheetId="51">[0]!go_START</definedName>
    <definedName name="SORT_2.ALL_Sort_Yotei3" localSheetId="35">[0]!go_START</definedName>
    <definedName name="SORT_2.ALL_Sort_Yotei3" localSheetId="53">[0]!go_START</definedName>
    <definedName name="SORT_2.ALL_Sort_Yotei3" localSheetId="10">[0]!go_START</definedName>
    <definedName name="SORT_2.ALL_Sort_Yotei3" localSheetId="44">[0]!go_START</definedName>
    <definedName name="SORT_2.ALL_Sort_Yotei3" localSheetId="13">[0]!go_START</definedName>
    <definedName name="SORT_2.ALL_Sort_Yotei3" localSheetId="14">[0]!go_START</definedName>
    <definedName name="SORT_2.ALL_Sort_Yotei3" localSheetId="47">[0]!go_START</definedName>
    <definedName name="SORT_2.ALL_Sort_Yotei3" localSheetId="42">[0]!go_START</definedName>
    <definedName name="SORT_2.ALL_Sort_Yotei3" localSheetId="56">[0]!go_START</definedName>
    <definedName name="SORT_2.ALL_Sort_Yotei3" localSheetId="40">[0]!go_START</definedName>
    <definedName name="SORT_2.ALL_Sort_Yotei3" localSheetId="38">[0]!go_START</definedName>
    <definedName name="SORT_2.ALL_Sort_Yotei3" localSheetId="18">[0]!go_START</definedName>
    <definedName name="SORT_2.ALL_Sort_Yotei3" localSheetId="57">[0]!go_START</definedName>
    <definedName name="SORT_2.ALL_Sort_Yotei3" localSheetId="46">[0]!go_START</definedName>
    <definedName name="SORT_2.ALL_Sort_Yotei3" localSheetId="19">[0]!go_START</definedName>
    <definedName name="SORT_2.ALL_Sort_Yotei3" localSheetId="20">[0]!go_START</definedName>
    <definedName name="SORT_2.ALL_Sort_Yotei3" localSheetId="15">[0]!go_START</definedName>
    <definedName name="SORT_2.ALL_Sort_Yotei3" localSheetId="23">[0]!go_START</definedName>
    <definedName name="SORT_2.ALL_Sort_Yotei3" localSheetId="22">[0]!go_START</definedName>
    <definedName name="SORT_2.ALL_Sort_Yotei3" localSheetId="7">[0]!go_START</definedName>
    <definedName name="SORT_2.ALL_Sort_Yotei3" localSheetId="9">[0]!go_START</definedName>
    <definedName name="SORT_2.ALL_Sort_Yotei3" localSheetId="17">[0]!go_START</definedName>
    <definedName name="SORT_2.ALL_Sort_Yotei3" localSheetId="25">[0]!go_START</definedName>
    <definedName name="SORT_2.ALL_Sort_Yotei3" localSheetId="33">[0]!go_START</definedName>
    <definedName name="SORT_2.ALL_Sort_Yotei3" localSheetId="34">[0]!go_START</definedName>
    <definedName name="SORT_2.ALL_Sort_Yotei3" localSheetId="39">[0]!go_START</definedName>
    <definedName name="SORT_2.ALL_Sort_Yotei3" localSheetId="49">[0]!go_START</definedName>
    <definedName name="SORT_2.ALL_Sort_Yotei3" localSheetId="55">[0]!go_START</definedName>
    <definedName name="SORT_2.ALL_Sort_Yotei3" localSheetId="41">[0]!go_START</definedName>
    <definedName name="SORT_2.ALL_Sort_Yotei3" localSheetId="43">[0]!go_START</definedName>
    <definedName name="SORT_2.ALL_Sort_Yotei3" localSheetId="45">[0]!go_START</definedName>
    <definedName name="SORT_2.ALL_Sort_Yotei3" localSheetId="29">[0]!go_START</definedName>
    <definedName name="SORT_2.ALL_Sort_Yotei3" localSheetId="37">[0]!go_START</definedName>
    <definedName name="SORT_2.ALL_Sort_Yotei3" localSheetId="32">[0]!go_START</definedName>
    <definedName name="SORT_2.ALL_Sort_Yotei3" localSheetId="52">[0]!go_START</definedName>
    <definedName name="SORT_2.ALL_Sort_Yotei3" localSheetId="48">[0]!go_START</definedName>
    <definedName name="SORT_2.ALL_Sort_Yotei3" localSheetId="36">[0]!go_START</definedName>
    <definedName name="SORT_2.ALL_Sort_Yotei3" localSheetId="30">[0]!go_START</definedName>
    <definedName name="SORT_2.ALL_Sort_Yotei3" localSheetId="50">[0]!go_START</definedName>
    <definedName name="SORT_2.ALL_Sort_Yotei3" localSheetId="26">[0]!go_START</definedName>
    <definedName name="SORT_2.ALL_Sort_Yotei3" localSheetId="4">[0]!go_START</definedName>
    <definedName name="SORT_2.ALL_Sort_Yotei3" localSheetId="1">[0]!go_START</definedName>
    <definedName name="SORT_2.ALL_Sort_Yotei3" localSheetId="24">[0]!go_START</definedName>
    <definedName name="SORT_2.ALL_Sort_Yotei3" localSheetId="5">[0]!go_START</definedName>
    <definedName name="SORT_2.ALL_Sort_Yotei3">[0]!go_START</definedName>
    <definedName name="sp">#REF!</definedName>
    <definedName name="Spain">#REF!</definedName>
    <definedName name="spc">#REF!</definedName>
    <definedName name="Spec">#REF!</definedName>
    <definedName name="SpecialPrice" hidden="1">#REF!</definedName>
    <definedName name="spending">#REF!</definedName>
    <definedName name="Spider">#N/A</definedName>
    <definedName name="SPIDER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ke" hidden="1">{"'Highlights'!$A$1:$M$123"}</definedName>
    <definedName name="spike1" hidden="1">{"'Highlights'!$A$1:$M$123"}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q">#REF!</definedName>
    <definedName name="sqd" hidden="1">{#N/A,#N/A,FALSE,"TOP10";#N/A,#N/A,FALSE,"Cover";#N/A,#N/A,FALSE,"MOGRAPH"}</definedName>
    <definedName name="sqw" hidden="1">{#N/A,#N/A,FALSE,"GRAFIK";#N/A,#N/A,FALSE,"TOP30MEM"}</definedName>
    <definedName name="srgd" hidden="1">{"Presentation",#N/A,FALSE,"Feb96 - ALL"}</definedName>
    <definedName name="SrtCut">#REF!</definedName>
    <definedName name="srtn" hidden="1">{#N/A,#N/A,FALSE,"Chart";#N/A,#N/A,FALSE,"Chart"}</definedName>
    <definedName name="SRYSE" hidden="1">{#N/A,#N/A,FALSE,"Assumptions";#N/A,#N/A,FALSE,"Volumes";#N/A,#N/A,FALSE,"Pricing";#N/A,#N/A,FALSE,"Variable Cost";#N/A,#N/A,FALSE,"Investment";#N/A,#N/A,FALSE,"Profitability";#N/A,#N/A,FALSE,"Business Comparison"}</definedName>
    <definedName name="ss" hidden="1">{#N/A,#N/A,FALSE,"Assumptions";#N/A,#N/A,FALSE,"Volumes";#N/A,#N/A,FALSE,"Pricing";#N/A,#N/A,FALSE,"Variable Cost";#N/A,#N/A,FALSE,"Investment";#N/A,#N/A,FALSE,"Profitability";#N/A,#N/A,FALSE,"Business Comparison"}</definedName>
    <definedName name="ssas" hidden="1">{"MaskProfCalc",#N/A,FALSE,"Mask";"MaskTrade",#N/A,FALSE,"Mask"}</definedName>
    <definedName name="ssdasd" hidden="1">{"'Section1'!$A$1:$AN$53","'Section1'!$A$1:$AO$59"}</definedName>
    <definedName name="SSDD" hidden="1">#REF!</definedName>
    <definedName name="ssh" hidden="1">{"avrev",#N/A,FALSE,"AVREV";"rates",#N/A,FALSE,"AVREV"}</definedName>
    <definedName name="sss" hidden="1">{#N/A,#N/A,FALSE,"Balance SPS";#N/A,#N/A,FALSE,"P&amp;L_SPS"}</definedName>
    <definedName name="ssscf" hidden="1">#REF!</definedName>
    <definedName name="ss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s" hidden="1">{#N/A,#N/A,FALSE,"Profit Status";#N/A,#N/A,FALSE,"Invest";#N/A,#N/A,FALSE,"Revenue";#N/A,#N/A,FALSE,"Variable Cost";#N/A,#N/A,FALSE,"Options &amp; Series"}</definedName>
    <definedName name="ssssss" hidden="1">{"avrev",#N/A,FALSE,"AVREV";"rates",#N/A,FALSE,"AVREV"}</definedName>
    <definedName name="sssssss" hidden="1">{"Fiesta Facer Page",#N/A,FALSE,"Q_C_S";"Fiesta Main Page",#N/A,FALSE,"V_L";"Fiesta 95BP Struct",#N/A,FALSE,"StructBP";"Fiesta Post 95BP Struct",#N/A,FALSE,"AdjStructBP"}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sssssssss" hidden="1">{#N/A,#N/A,FALSE,"Title - E";#N/A,#N/A,FALSE,"Insert";#N/A,#N/A,FALSE,"Rpt-98-E PG_1";#N/A,#N/A,FALSE,"Rpt-98-E PG_2f";#N/A,#N/A,FALSE,"Rpt-98-E PG_2";#N/A,#N/A,FALSE,"Insert";#N/A,#N/A,FALSE,"Rpt-98-E PG_3 "}</definedName>
    <definedName name="ssssssssssss">#REF!</definedName>
    <definedName name="SSY" hidden="1">{#N/A,#N/A,FALSE,"Assumptions";#N/A,#N/A,FALSE,"Volumes";#N/A,#N/A,FALSE,"Pricing";#N/A,#N/A,FALSE,"Variable Cost";#N/A,#N/A,FALSE,"Investment";#N/A,#N/A,FALSE,"Profitability";#N/A,#N/A,FALSE,"Business Comparison"}</definedName>
    <definedName name="ST">#REF!</definedName>
    <definedName name="sta">0.1</definedName>
    <definedName name="stabsreptest" hidden="1">{#N/A,#N/A,FALSE,"GRAFIK";#N/A,#N/A,FALSE,"TOP30MEM"}</definedName>
    <definedName name="Staff_Salary_Permanent_Expat">#REF!</definedName>
    <definedName name="Staff_Salary_Permanent_local">#REF!</definedName>
    <definedName name="stamp03bp" hidden="1">{"Revenue",#N/A,FALSE,"Series";"Ecprofit",#N/A,FALSE,"Series"}</definedName>
    <definedName name="start" hidden="1">{#N/A,#N/A,FALSE,"Assumptions";#N/A,#N/A,FALSE,"Volumes";#N/A,#N/A,FALSE,"Pricing";#N/A,#N/A,FALSE,"Variable Cost";#N/A,#N/A,FALSE,"Investment";#N/A,#N/A,FALSE,"Profitability";#N/A,#N/A,FALSE,"Business Comparison"}</definedName>
    <definedName name="startDates">#REF!</definedName>
    <definedName name="StartYear">#REF!</definedName>
    <definedName name="State">#REF!</definedName>
    <definedName name="status" hidden="1">#N/A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 hidden="1">{#N/A,#N/A,FALSE,"Title-W";#N/A,#N/A,FALSE,"Insert";#N/A,#N/A,FALSE,"Rpt-98-W PG_1";#N/A,#N/A,FALSE,"Rpt-98-W PG_2f";#N/A,#N/A,FALSE,"Rpt-98-W  PG_2";#N/A,#N/A,FALSE,"Insert";#N/A,#N/A,FALSE,"Rpt-98-W PG_3"}</definedName>
    <definedName name="STDDCM">#REF!</definedName>
    <definedName name="STDDCT">#REF!</definedName>
    <definedName name="stop" hidden="1">{#N/A,#N/A,FALSE,"Graphs_Retail";#N/A,#N/A,FALSE,"Physicals_Graphs"}</definedName>
    <definedName name="Strategy" hidden="1">{#N/A,#N/A,FALSE,"Profit Status";#N/A,#N/A,FALSE,"Invest";#N/A,#N/A,FALSE,"Revenue";#N/A,#N/A,FALSE,"Variable Cost";#N/A,#N/A,FALSE,"Options &amp; Series"}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UCTUR">#REF!</definedName>
    <definedName name="stu" hidden="1">{"Presentation",#N/A,FALSE,"Feb96 - ALL"}</definedName>
    <definedName name="stuff" hidden="1">{#N/A,#N/A,FALSE,"Profit Status";#N/A,#N/A,FALSE,"Invest";#N/A,#N/A,FALSE,"Revenue";#N/A,#N/A,FALSE,"Variable Cost";#N/A,#N/A,FALSE,"Options &amp; Series"}</definedName>
    <definedName name="stuff2" hidden="1">{#N/A,#N/A,FALSE,"Assumptions";#N/A,#N/A,FALSE,"Volumes";#N/A,#N/A,FALSE,"Pricing";#N/A,#N/A,FALSE,"Variable Cost";#N/A,#N/A,FALSE,"Investment";#N/A,#N/A,FALSE,"Profitability";#N/A,#N/A,FALSE,"Business Comparison"}</definedName>
    <definedName name="stupid" hidden="1">{"Summary View",#N/A,TRUE,"Summary";"Exception Analysis",#N/A,TRUE,"Summary"}</definedName>
    <definedName name="STUS" hidden="1">{#N/A,#N/A,FALSE,"Cover";#N/A,#N/A,FALSE,"Profits";#N/A,#N/A,FALSE,"ABS";#N/A,#N/A,FALSE,"TFLE Detail";#N/A,#N/A,FALSE,"TFLE Walk";#N/A,#N/A,FALSE,"Variable Cost";#N/A,#N/A,FALSE,"V.C. Walk"}</definedName>
    <definedName name="subgroup" hidden="1">#REF!</definedName>
    <definedName name="suc">#REF!</definedName>
    <definedName name="sucx">#REF!</definedName>
    <definedName name="su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mary" hidden="1">{"'Highlights'!$A$1:$M$123"}</definedName>
    <definedName name="summary1" hidden="1">{"'Highlights'!$A$1:$M$123"}</definedName>
    <definedName name="Summary2" hidden="1">{"A_Summary",#N/A,FALSE,"Arg_Summ";"B_Summary",#N/A,FALSE,"Brz_Summ"}</definedName>
    <definedName name="summary3" hidden="1">{"'Highlights'!$A$1:$M$123"}</definedName>
    <definedName name="summary4" hidden="1">{"'Highlights'!$A$1:$M$123"}</definedName>
    <definedName name="summary5" hidden="1">{"'Highlights'!$A$1:$M$123"}</definedName>
    <definedName name="summary6" hidden="1">{"'Highlights'!$A$1:$M$123"}</definedName>
    <definedName name="summarylm" hidden="1">{"avrev",#N/A,FALSE,"AVREV";"rates",#N/A,FALSE,"AVREV"}</definedName>
    <definedName name="sumry" hidden="1">{#N/A,#N/A,FALSE,"TRANSNEW"}</definedName>
    <definedName name="Supavut_2" localSheetId="3">[0]!go_PRJ</definedName>
    <definedName name="Supavut_2" localSheetId="2">[0]!go_PRJ</definedName>
    <definedName name="Supavut_2" localSheetId="8">[0]!go_PRJ</definedName>
    <definedName name="Supavut_2" localSheetId="6">[0]!go_PRJ</definedName>
    <definedName name="Supavut_2" localSheetId="27">[0]!go_PRJ</definedName>
    <definedName name="Supavut_2" localSheetId="54">[0]!go_PRJ</definedName>
    <definedName name="Supavut_2" localSheetId="11">[0]!go_PRJ</definedName>
    <definedName name="Supavut_2" localSheetId="12">[0]!go_PRJ</definedName>
    <definedName name="Supavut_2" localSheetId="16">[0]!go_PRJ</definedName>
    <definedName name="Supavut_2" localSheetId="21">[0]!go_PRJ</definedName>
    <definedName name="Supavut_2" localSheetId="28">[0]!go_PRJ</definedName>
    <definedName name="Supavut_2" localSheetId="31">[0]!go_PRJ</definedName>
    <definedName name="Supavut_2" localSheetId="51">[0]!go_PRJ</definedName>
    <definedName name="Supavut_2" localSheetId="35">[0]!go_PRJ</definedName>
    <definedName name="Supavut_2" localSheetId="53">[0]!go_PRJ</definedName>
    <definedName name="Supavut_2" localSheetId="10">[0]!go_PRJ</definedName>
    <definedName name="Supavut_2" localSheetId="44">[0]!go_PRJ</definedName>
    <definedName name="Supavut_2" localSheetId="13">[0]!go_PRJ</definedName>
    <definedName name="Supavut_2" localSheetId="14">[0]!go_PRJ</definedName>
    <definedName name="Supavut_2" localSheetId="47">[0]!go_PRJ</definedName>
    <definedName name="Supavut_2" localSheetId="42">[0]!go_PRJ</definedName>
    <definedName name="Supavut_2" localSheetId="56">[0]!go_PRJ</definedName>
    <definedName name="Supavut_2" localSheetId="40">[0]!go_PRJ</definedName>
    <definedName name="Supavut_2" localSheetId="38">[0]!go_PRJ</definedName>
    <definedName name="Supavut_2" localSheetId="18">[0]!go_PRJ</definedName>
    <definedName name="Supavut_2" localSheetId="57">[0]!go_PRJ</definedName>
    <definedName name="Supavut_2" localSheetId="46">[0]!go_PRJ</definedName>
    <definedName name="Supavut_2" localSheetId="19">[0]!go_PRJ</definedName>
    <definedName name="Supavut_2" localSheetId="20">[0]!go_PRJ</definedName>
    <definedName name="Supavut_2" localSheetId="15">[0]!go_PRJ</definedName>
    <definedName name="Supavut_2" localSheetId="23">[0]!go_PRJ</definedName>
    <definedName name="Supavut_2" localSheetId="22">[0]!go_PRJ</definedName>
    <definedName name="Supavut_2" localSheetId="7">[0]!go_PRJ</definedName>
    <definedName name="Supavut_2" localSheetId="9">[0]!go_PRJ</definedName>
    <definedName name="Supavut_2" localSheetId="17">[0]!go_PRJ</definedName>
    <definedName name="Supavut_2" localSheetId="25">[0]!go_PRJ</definedName>
    <definedName name="Supavut_2" localSheetId="33">[0]!go_PRJ</definedName>
    <definedName name="Supavut_2" localSheetId="34">[0]!go_PRJ</definedName>
    <definedName name="Supavut_2" localSheetId="39">[0]!go_PRJ</definedName>
    <definedName name="Supavut_2" localSheetId="49">[0]!go_PRJ</definedName>
    <definedName name="Supavut_2" localSheetId="55">[0]!go_PRJ</definedName>
    <definedName name="Supavut_2" localSheetId="41">[0]!go_PRJ</definedName>
    <definedName name="Supavut_2" localSheetId="43">[0]!go_PRJ</definedName>
    <definedName name="Supavut_2" localSheetId="45">[0]!go_PRJ</definedName>
    <definedName name="Supavut_2" localSheetId="29">[0]!go_PRJ</definedName>
    <definedName name="Supavut_2" localSheetId="37">[0]!go_PRJ</definedName>
    <definedName name="Supavut_2" localSheetId="32">[0]!go_PRJ</definedName>
    <definedName name="Supavut_2" localSheetId="52">[0]!go_PRJ</definedName>
    <definedName name="Supavut_2" localSheetId="48">[0]!go_PRJ</definedName>
    <definedName name="Supavut_2" localSheetId="36">[0]!go_PRJ</definedName>
    <definedName name="Supavut_2" localSheetId="30">[0]!go_PRJ</definedName>
    <definedName name="Supavut_2" localSheetId="50">[0]!go_PRJ</definedName>
    <definedName name="Supavut_2" localSheetId="26">[0]!go_PRJ</definedName>
    <definedName name="Supavut_2" localSheetId="4">[0]!go_PRJ</definedName>
    <definedName name="Supavut_2" localSheetId="1">[0]!go_PRJ</definedName>
    <definedName name="Supavut_2" localSheetId="24">[0]!go_PRJ</definedName>
    <definedName name="Supavut_2" localSheetId="5">[0]!go_PRJ</definedName>
    <definedName name="Supavut_2">[0]!go_PRJ</definedName>
    <definedName name="SUPLIST">#REF!</definedName>
    <definedName name="SUPPLIER">#REF!</definedName>
    <definedName name="Supplier_Code">#REF!</definedName>
    <definedName name="Supplier_List">#REF!</definedName>
    <definedName name="SUPPS">#REF!</definedName>
    <definedName name="Surcôte">#REF!</definedName>
    <definedName name="SVA" hidden="1">{#N/A,#N/A,FALSE,"Title-W";#N/A,#N/A,FALSE,"Insert";#N/A,#N/A,FALSE,"Rpt-98-W PG_1";#N/A,#N/A,FALSE,"Rpt-98-W PG_2f";#N/A,#N/A,FALSE,"Rpt-98-W  PG_2";#N/A,#N/A,FALSE,"Insert";#N/A,#N/A,FALSE,"Rpt-98-W PG_3"}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QEF" hidden="1">{#N/A,#N/A,FALSE,"GRAFIK";#N/A,#N/A,FALSE,"TOP30MEM"}</definedName>
    <definedName name="SW">#REF!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eden">#REF!</definedName>
    <definedName name="Switch_to_MENU">#N/A</definedName>
    <definedName name="SWITZ">#REF!</definedName>
    <definedName name="Switzerland">#REF!</definedName>
    <definedName name="Swvu.devshifts." hidden="1">#N/A</definedName>
    <definedName name="Swvu.durashifts." hidden="1">#N/A</definedName>
    <definedName name="Swvu.expense." hidden="1">#N/A</definedName>
    <definedName name="Swvu.progexpense." hidden="1">#N/A</definedName>
    <definedName name="Swvu.prototypes." hidden="1">#N/A</definedName>
    <definedName name="Swvu.staffing." hidden="1">#N/A</definedName>
    <definedName name="Swvu.totalshifts." hidden="1">#N/A</definedName>
    <definedName name="t" hidden="1">{#N/A,#N/A,FALSE,"Profit Status";#N/A,#N/A,FALSE,"Invest";#N/A,#N/A,FALSE,"Revenue";#N/A,#N/A,FALSE,"Variable Cost";#N/A,#N/A,FALSE,"Options &amp; Series"}</definedName>
    <definedName name="T_BSS_ITEM_LIST">#REF!</definedName>
    <definedName name="T_PARTS_LIST">#REF!</definedName>
    <definedName name="TABadj">#REF!</definedName>
    <definedName name="TABbs">#REF!</definedName>
    <definedName name="tabel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la_Precios">#REF!</definedName>
    <definedName name="table">#REF!</definedName>
    <definedName name="Table1">#REF!</definedName>
    <definedName name="Table2">#REF!</definedName>
    <definedName name="TABpl">#REF!</definedName>
    <definedName name="taken" hidden="1">{"rates",#N/A,FALSE,"tavg4a";"rev",#N/A,FALSE,"tavg4a"}</definedName>
    <definedName name="target">#N/A</definedName>
    <definedName name="targets">#N/A</definedName>
    <definedName name="Task_Table">#REF!</definedName>
    <definedName name="TaskTable">#REF!</definedName>
    <definedName name="tauxn">#REF!</definedName>
    <definedName name="tav" hidden="1">{"rates",#N/A,FALSE,"tavg4a";"rev",#N/A,FALSE,"tavg4a"}</definedName>
    <definedName name="Tax">#REF!</definedName>
    <definedName name="TaxRate">#REF!</definedName>
    <definedName name="taxregime">#REF!</definedName>
    <definedName name="TaxTV">10%</definedName>
    <definedName name="TaxXL">5%</definedName>
    <definedName name="TB09.09">#REF!</definedName>
    <definedName name="tbl_ProdInfo" hidden="1">#REF!</definedName>
    <definedName name="Tbv_Monatsabfrage_C211_Sitzanlage_JSI_VPM2004_">#REF!</definedName>
    <definedName name="tc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_NO.">#REF!</definedName>
    <definedName name="TCD0">#REF!</definedName>
    <definedName name="TCDataAsOfDate">#REF!</definedName>
    <definedName name="TCNot">#REF!</definedName>
    <definedName name="tc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">#REF!</definedName>
    <definedName name="te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lma" hidden="1">#REF!</definedName>
    <definedName name="temp" hidden="1">{"'和文'!$Q$45:$AP$71"}</definedName>
    <definedName name="temp_SharedTech" hidden="1">{"'??'!$Q$45:$AP$71"}</definedName>
    <definedName name="temp_ST" hidden="1">{"'??'!$Q$45:$AP$71"}</definedName>
    <definedName name="temp1" hidden="1">{"salaried",#N/A,FALSE,"VLD View (2)"}</definedName>
    <definedName name="temp2" hidden="1">{#N/A,#N/A,FALSE,"Assumptions";#N/A,#N/A,FALSE,"Volumes";#N/A,#N/A,FALSE,"Pricing";#N/A,#N/A,FALSE,"Variable Cost";#N/A,#N/A,FALSE,"Investment";#N/A,#N/A,FALSE,"Profitability";#N/A,#N/A,FALSE,"Business Comparison"}</definedName>
    <definedName name="temp3" hidden="1">{#N/A,#N/A,FALSE,"Cover";#N/A,#N/A,FALSE,"Profits";#N/A,#N/A,FALSE,"ABS";#N/A,#N/A,FALSE,"TFLE Detail";#N/A,#N/A,FALSE,"TFLE Walk";#N/A,#N/A,FALSE,"Variable Cost";#N/A,#N/A,FALSE,"V.C. Walk"}</definedName>
    <definedName name="temp4" hidden="1">{#N/A,#N/A,FALSE,"Cover";#N/A,#N/A,FALSE,"Profits";#N/A,#N/A,FALSE,"ABS";#N/A,#N/A,FALSE,"TFLE Detail";#N/A,#N/A,FALSE,"TFLE Walk";#N/A,#N/A,FALSE,"Variable Cost";#N/A,#N/A,FALSE,"V.C. Walk"}</definedName>
    <definedName name="temp5" hidden="1">{#N/A,#N/A,FALSE,"Profit Status";#N/A,#N/A,FALSE,"Invest";#N/A,#N/A,FALSE,"Revenue";#N/A,#N/A,FALSE,"Variable Cost";#N/A,#N/A,FALSE,"Options &amp; Series"}</definedName>
    <definedName name="temp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orary" hidden="1">{"Presentation",#N/A,FALSE,"Feb96 - ALL"}</definedName>
    <definedName name="TEMPP" hidden="1">{#N/A,#N/A,FALSE,"TR_OUT1"}</definedName>
    <definedName name="temppp" hidden="1">{"salaried",#N/A,FALSE,"VLD View (2)"}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Q" hidden="1">{#N/A,#N/A,FALSE,"expense";#N/A,#N/A,FALSE,"heads"}</definedName>
    <definedName name="ter" hidden="1">{#N/A,#N/A,FALSE,"2001 CBG";#N/A,#N/A,FALSE,"2002 CBG";#N/A,#N/A,FALSE,"2003 CBG";#N/A,#N/A,FALSE,"2004 CBG";#N/A,#N/A,FALSE,"2005 CBG";#N/A,#N/A,FALSE,"2006 CBG ";#N/A,#N/A,FALSE,"2007 CBG";#N/A,#N/A,FALSE,"2008 CBG"}</definedName>
    <definedName name="Terminal">#REF!</definedName>
    <definedName name="tes" hidden="1">{#N/A,#N/A,FALSE,"Assumptions";#N/A,#N/A,FALSE,"Volumes";#N/A,#N/A,FALSE,"Pricing";#N/A,#N/A,FALSE,"Variable Cost";#N/A,#N/A,FALSE,"Investment";#N/A,#N/A,FALSE,"Profitability";#N/A,#N/A,FALSE,"Business Comparison"}</definedName>
    <definedName name="tesr" hidden="1">{#N/A,#N/A,FALSE,"GRAFIK";#N/A,#N/A,FALSE,"TOP30MEM"}</definedName>
    <definedName name="test" hidden="1">{"pep204a",#N/A,FALSE,"tpepsum4a";"pep205a",#N/A,FALSE,"tpepsum4a";"wpep204a",#N/A,FALSE,"tpepsum4a";"wpep205a",#N/A,FALSE,"tpepsum4a"}</definedName>
    <definedName name="TEST0">#REF!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4" hidden="1">{#N/A,#N/A,FALSE,"Profit Status";#N/A,#N/A,FALSE,"Invest";#N/A,#N/A,FALSE,"Revenue";#N/A,#N/A,FALSE,"Variable Cost";#N/A,#N/A,FALSE,"Options &amp; Series"}</definedName>
    <definedName name="test4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5" hidden="1">{"COMPARISON",#N/A,FALSE,"Sheet1"}</definedName>
    <definedName name="teste" hidden="1">{#N/A,#N/A,FALSE,"Profit Status";#N/A,#N/A,FALSE,"Invest";#N/A,#N/A,FALSE,"Revenue";#N/A,#N/A,FALSE,"Variable Cost";#N/A,#N/A,FALSE,"Options &amp; Series"}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HKEY">#REF!</definedName>
    <definedName name="TESTKEYS">#REF!</definedName>
    <definedName name="Testng123" hidden="1">{#N/A,#N/A,TRUE,"Engine";#N/A,#N/A,TRUE,"Trans 5R55N";#N/A,#N/A,TRUE,"Manual Trans";#N/A,#N/A,TRUE,"DS and Axle";#N/A,#N/A,TRUE,"PTSSE";#N/A,#N/A,TRUE,"Summary"}</definedName>
    <definedName name="TestRunNumber" hidden="1">3</definedName>
    <definedName name="TESTT" hidden="1">{"salaried",#N/A,FALSE,"VLD View (2)"}</definedName>
    <definedName name="testttt" hidden="1">{"salaried",#N/A,FALSE,"VLD View (2)"}</definedName>
    <definedName name="TESTVKEY">#REF!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xtname">"Text 26"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RangeCount" hidden="1">6</definedName>
    <definedName name="t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B1_3M">#REF!</definedName>
    <definedName name="TFB1M">SUM(#REF!)</definedName>
    <definedName name="TFB1Y">SUM(#REF!)</definedName>
    <definedName name="TFB2M">SUM(#REF!)</definedName>
    <definedName name="TFB3M">SUM(#REF!)</definedName>
    <definedName name="TFB6M">SUM(#REF!)</definedName>
    <definedName name="TFBST">SUM(#REF!)</definedName>
    <definedName name="tg" hidden="1">{"'Highlights'!$A$1:$M$123"}</definedName>
    <definedName name="THAI_TOHKEN_THERMO_CO._LTD.">#REF!</definedName>
    <definedName name="ThangXuLy">#REF!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b">#REF!</definedName>
    <definedName name="theurpbt">#REF!</definedName>
    <definedName name="theurstat">#REF!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napbt">#REF!</definedName>
    <definedName name="thnastat">#REF!</definedName>
    <definedName name="Tien">#REF!</definedName>
    <definedName name="TienX">#REF!</definedName>
    <definedName name="tiew">OFFSET(_Ref1,0,Wk,29,1)</definedName>
    <definedName name="tiew1">OFFSET(_Ref1,0,Wk,29,1)</definedName>
    <definedName name="TIEW1973">OFFSET(_Ref1,0,Wk,29,1)</definedName>
    <definedName name="tiew2">OFFSET(_Ref1,0,Wk,29,1)</definedName>
    <definedName name="tiew2516">OFFSET(RefN,0,Wk,10,1)</definedName>
    <definedName name="tiewadmin">OFFSET(RefDef,0,Wk,10,1)</definedName>
    <definedName name="tiewmat">OFFSET(_Ref1,0,Wk,29,1)</definedName>
    <definedName name="time" hidden="1">{#N/A,#N/A,FALSE,"Profit Status";#N/A,#N/A,FALSE,"Invest";#N/A,#N/A,FALSE,"Revenue";#N/A,#N/A,FALSE,"Variable Cost";#N/A,#N/A,FALSE,"Options &amp; Series"}</definedName>
    <definedName name="time_fsm" hidden="1">#REF!</definedName>
    <definedName name="Tires">OFFSET(#REF!,0,0,COUNTA(#REF!),1)</definedName>
    <definedName name="Titl">#REF!</definedName>
    <definedName name="Title">#REF!</definedName>
    <definedName name="Title1">#REF!</definedName>
    <definedName name="TJ" hidden="1">{"Revenue",#N/A,FALSE,"Series";"Ecprofit",#N/A,FALSE,"Series"}</definedName>
    <definedName name="TK_Co">#REF!</definedName>
    <definedName name="TK_No">#REF!</definedName>
    <definedName name="TM1REBUILDOPTION">1</definedName>
    <definedName name="Tmings" hidden="1">{"rev",#N/A,FALSE,"ppepsum";"vcost",#N/A,FALSE,"ppepsum";"ecprof",#N/A,FALSE,"ppepsum"}</definedName>
    <definedName name="TMT_N6_SUMMARY">#REF!</definedName>
    <definedName name="to" hidden="1">{"Presentation",#N/A,FALSE,"Feb96 - ALL"}</definedName>
    <definedName name="Tolerance_Range">#REF!</definedName>
    <definedName name="Tools" hidden="1">{"EXPORT",#N/A,FALSE,"A8CONTENT"}</definedName>
    <definedName name="toomuch" hidden="1">{"2001-02 Summary",#N/A,TRUE,"Summary";"2001-06 Summary",#N/A,TRUE,"Summary"}</definedName>
    <definedName name="TOP" hidden="1">{#N/A,#N/A,FALSE,"Sheet1"}</definedName>
    <definedName name="tosave" hidden="1">{#N/A,#N/A,FALSE,"TRANSNEW"}</definedName>
    <definedName name="TOT">#REF!</definedName>
    <definedName name="Total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_Interest">#REF!</definedName>
    <definedName name="Total_Pay">#REF!</definedName>
    <definedName name="Total_Payment" localSheetId="3">Scheduled_Payment+Extra_Payment</definedName>
    <definedName name="Total_Payment" localSheetId="2">Scheduled_Payment+Extra_Payment</definedName>
    <definedName name="Total_Payment" localSheetId="8">Scheduled_Payment+Extra_Payment</definedName>
    <definedName name="Total_Payment" localSheetId="6">Scheduled_Payment+Extra_Payment</definedName>
    <definedName name="Total_Payment" localSheetId="27">Scheduled_Payment+Extra_Payment</definedName>
    <definedName name="Total_Payment" localSheetId="54">Scheduled_Payment+Extra_Payment</definedName>
    <definedName name="Total_Payment" localSheetId="11">Scheduled_Payment+Extra_Payment</definedName>
    <definedName name="Total_Payment" localSheetId="12">Scheduled_Payment+Extra_Payment</definedName>
    <definedName name="Total_Payment" localSheetId="16">Scheduled_Payment+Extra_Payment</definedName>
    <definedName name="Total_Payment" localSheetId="21">Scheduled_Payment+Extra_Payment</definedName>
    <definedName name="Total_Payment" localSheetId="28">Scheduled_Payment+Extra_Payment</definedName>
    <definedName name="Total_Payment" localSheetId="31">Scheduled_Payment+Extra_Payment</definedName>
    <definedName name="Total_Payment" localSheetId="51">Scheduled_Payment+Extra_Payment</definedName>
    <definedName name="Total_Payment" localSheetId="35">Scheduled_Payment+Extra_Payment</definedName>
    <definedName name="Total_Payment" localSheetId="53">Scheduled_Payment+Extra_Payment</definedName>
    <definedName name="Total_Payment" localSheetId="10">Scheduled_Payment+Extra_Payment</definedName>
    <definedName name="Total_Payment" localSheetId="44">Scheduled_Payment+Extra_Payment</definedName>
    <definedName name="Total_Payment" localSheetId="13">Scheduled_Payment+Extra_Payment</definedName>
    <definedName name="Total_Payment" localSheetId="14">Scheduled_Payment+Extra_Payment</definedName>
    <definedName name="Total_Payment" localSheetId="47">Scheduled_Payment+Extra_Payment</definedName>
    <definedName name="Total_Payment" localSheetId="42">Scheduled_Payment+Extra_Payment</definedName>
    <definedName name="Total_Payment" localSheetId="56">Scheduled_Payment+Extra_Payment</definedName>
    <definedName name="Total_Payment" localSheetId="40">Scheduled_Payment+Extra_Payment</definedName>
    <definedName name="Total_Payment" localSheetId="38">Scheduled_Payment+Extra_Payment</definedName>
    <definedName name="Total_Payment" localSheetId="18">Scheduled_Payment+Extra_Payment</definedName>
    <definedName name="Total_Payment" localSheetId="57">Scheduled_Payment+Extra_Payment</definedName>
    <definedName name="Total_Payment" localSheetId="46">Scheduled_Payment+Extra_Payment</definedName>
    <definedName name="Total_Payment" localSheetId="19">Scheduled_Payment+Extra_Payment</definedName>
    <definedName name="Total_Payment" localSheetId="20">Scheduled_Payment+Extra_Payment</definedName>
    <definedName name="Total_Payment" localSheetId="15">Scheduled_Payment+Extra_Payment</definedName>
    <definedName name="Total_Payment" localSheetId="23">Scheduled_Payment+Extra_Payment</definedName>
    <definedName name="Total_Payment" localSheetId="22">Scheduled_Payment+Extra_Payment</definedName>
    <definedName name="Total_Payment" localSheetId="7">Scheduled_Payment+Extra_Payment</definedName>
    <definedName name="Total_Payment" localSheetId="9">Scheduled_Payment+Extra_Payment</definedName>
    <definedName name="Total_Payment" localSheetId="17">Scheduled_Payment+Extra_Payment</definedName>
    <definedName name="Total_Payment" localSheetId="25">Scheduled_Payment+Extra_Payment</definedName>
    <definedName name="Total_Payment" localSheetId="33">Scheduled_Payment+Extra_Payment</definedName>
    <definedName name="Total_Payment" localSheetId="34">Scheduled_Payment+Extra_Payment</definedName>
    <definedName name="Total_Payment" localSheetId="39">Scheduled_Payment+Extra_Payment</definedName>
    <definedName name="Total_Payment" localSheetId="49">Scheduled_Payment+Extra_Payment</definedName>
    <definedName name="Total_Payment" localSheetId="55">Scheduled_Payment+Extra_Payment</definedName>
    <definedName name="Total_Payment" localSheetId="41">Scheduled_Payment+Extra_Payment</definedName>
    <definedName name="Total_Payment" localSheetId="43">Scheduled_Payment+Extra_Payment</definedName>
    <definedName name="Total_Payment" localSheetId="45">Scheduled_Payment+Extra_Payment</definedName>
    <definedName name="Total_Payment" localSheetId="29">Scheduled_Payment+Extra_Payment</definedName>
    <definedName name="Total_Payment" localSheetId="37">Scheduled_Payment+Extra_Payment</definedName>
    <definedName name="Total_Payment" localSheetId="32">Scheduled_Payment+Extra_Payment</definedName>
    <definedName name="Total_Payment" localSheetId="52">Scheduled_Payment+Extra_Payment</definedName>
    <definedName name="Total_Payment" localSheetId="48">Scheduled_Payment+Extra_Payment</definedName>
    <definedName name="Total_Payment" localSheetId="36">Scheduled_Payment+Extra_Payment</definedName>
    <definedName name="Total_Payment" localSheetId="30">Scheduled_Payment+Extra_Payment</definedName>
    <definedName name="Total_Payment" localSheetId="50">Scheduled_Payment+Extra_Payment</definedName>
    <definedName name="Total_Payment" localSheetId="26">Scheduled_Payment+Extra_Payment</definedName>
    <definedName name="Total_Payment" localSheetId="4">Scheduled_Payment+Extra_Payment</definedName>
    <definedName name="Total_Payment" localSheetId="1">Scheduled_Payment+Extra_Payment</definedName>
    <definedName name="Total_Payment" localSheetId="24">Scheduled_Payment+Extra_Payment</definedName>
    <definedName name="Total_Payment" localSheetId="5">Scheduled_Payment+Extra_Payment</definedName>
    <definedName name="Total_Payment">Scheduled_Payment+Extra_Payment</definedName>
    <definedName name="TotalCA">#REF!</definedName>
    <definedName name="totalepi">#REF!</definedName>
    <definedName name="TotalIBA">#REF!</definedName>
    <definedName name="TOTALS">#REF!</definedName>
    <definedName name="tottbl">#REF!</definedName>
    <definedName name="toui" hidden="1">{#N/A,#N/A,FALSE,"Graphs_Retail_Historical_US";#N/A,#N/A,FALSE,"Graphs_RCL_Historical_US";#N/A,#N/A,FALSE,"Graphs_WHSL_Historical_US";#N/A,#N/A,FALSE,"Graphs_ComLend_Historical_US";#N/A,#N/A,FALSE,"Graphs_Intra_Historical_US"}</definedName>
    <definedName name="TP_Footer_Path">"S:\08474\06GCG\Budget 2007\Templates\"</definedName>
    <definedName name="TP_Footer_User">"Jonas Corona"</definedName>
    <definedName name="TP_Footer_Version">"v3.00"</definedName>
    <definedName name="tpds0409_RAW_DATA_0318_List">#REF!</definedName>
    <definedName name="tpepe" hidden="1">{0,#N/A,FALSE,0;0,#N/A,FALSE,0;0,#N/A,FALSE,0;0,#N/A,FALSE,0}</definedName>
    <definedName name="TPM" hidden="1">{#N/A,#N/A,FALSE,"Sheet1"}</definedName>
    <definedName name="TQ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" hidden="1">{"showroom",#N/A,FALSE,"99 Model Low";"equipment",#N/A,FALSE,"99 Model Low"}</definedName>
    <definedName name="Trade_Debtors_Breakdown">#REF!</definedName>
    <definedName name="Trader">#REF!</definedName>
    <definedName name="TRANDATE">#REF!</definedName>
    <definedName name="TRANFILE">#REF!</definedName>
    <definedName name="trans" hidden="1">{#N/A,#N/A,FALSE,"Summary Page";#N/A,#N/A,FALSE,"Backup Factory Order Request";#N/A,#N/A,FALSE,"Mix Updated to Include V227";#N/A,#N/A,FALSE,"2000 Bus Plan Status"}</definedName>
    <definedName name="trans_loss">#REF!</definedName>
    <definedName name="Transmission" hidden="1">#REF!</definedName>
    <definedName name="TRANSREF">#REF!</definedName>
    <definedName name="TREND">#REF!</definedName>
    <definedName name="Trend_Rates">#REF!</definedName>
    <definedName name="tr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vor" hidden="1">{#N/A,#N/A,FALSE,"Assumptions";#N/A,#N/A,FALSE,"Volumes";#N/A,#N/A,FALSE,"Pricing";#N/A,#N/A,FALSE,"Variable Cost";#N/A,#N/A,FALSE,"Investment";#N/A,#N/A,FALSE,"Profitability";#N/A,#N/A,FALSE,"Business Comparison"}</definedName>
    <definedName name="trey" hidden="1">{#N/A,#N/A,FALSE,"UW152PPL"}</definedName>
    <definedName name="TRF">#REF!</definedName>
    <definedName name="Trial">#REF!</definedName>
    <definedName name="Trial_balance">#REF!</definedName>
    <definedName name="TRK">#REF!</definedName>
    <definedName name="troubelca" hidden="1">{"Presentation",#N/A,FALSE,"Feb96 - ALL"}</definedName>
    <definedName name="trouble2" hidden="1">{"Presentation",#N/A,FALSE,"Feb96 - ALL"}</definedName>
    <definedName name="trouble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4" hidden="1">{"Fiesta Facer Page",#N/A,FALSE,"Q_C_S";"Fiesta Main Page",#N/A,FALSE,"V_L";"Fiesta 95BP Struct",#N/A,FALSE,"StructBP";"Fiesta Post 95BP Struct",#N/A,FALSE,"AdjStructBP"}</definedName>
    <definedName name="trouble5" hidden="1">{"Presentation",#N/A,FALSE,"Feb96 - ALL"}</definedName>
    <definedName name="trouble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c" hidden="1">{"Fiesta Facer Page",#N/A,FALSE,"Q_C_S";"Fiesta Main Page",#N/A,FALSE,"V_L";"Fiesta 95BP Struct",#N/A,FALSE,"StructBP";"Fiesta Post 95BP Struct",#N/A,FALSE,"AdjStructBP"}</definedName>
    <definedName name="troublecd" hidden="1">{"Presentation",#N/A,FALSE,"Feb96 - ALL"}</definedName>
    <definedName name="troublecd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32" hidden="1">{"Presentation",#N/A,FALSE,"Feb96 - ALL"}</definedName>
    <definedName name="trouble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z" hidden="1">{"Fiesta Facer Page",#N/A,FALSE,"Q_C_S";"Fiesta Main Page",#N/A,FALSE,"V_L";"Fiesta 95BP Struct",#N/A,FALSE,"StructBP";"Fiesta Post 95BP Struct",#N/A,FALSE,"AdjStructBP"}</definedName>
    <definedName name="trqre" hidden="1">{0,0,0,0;0,0,0,0;0,0,0,0;0,0,0,0}</definedName>
    <definedName name="trt" hidden="1">{#N/A,#N/A,FALSE,"Title - E";#N/A,#N/A,FALSE,"Insert";#N/A,#N/A,FALSE,"Rpt-98-E PG_1";#N/A,#N/A,FALSE,"Rpt-98-E PG_2f";#N/A,#N/A,FALSE,"Rpt-98-E PG_2";#N/A,#N/A,FALSE,"Insert";#N/A,#N/A,FALSE,"Rpt-98-E PG_3 "}</definedName>
    <definedName name="TRTY" hidden="1">#REF!</definedName>
    <definedName name="Truck">#REF!</definedName>
    <definedName name="TRWH" hidden="1">{#N/A,#N/A,FALSE,"expense";#N/A,#N/A,FALSE,"heads"}</definedName>
    <definedName name="try" hidden="1">{#N/A,#N/A,FALSE,"Profit Status";#N/A,#N/A,FALSE,"Invest";#N/A,#N/A,FALSE,"Revenue";#N/A,#N/A,FALSE,"Variable Cost";#N/A,#N/A,FALSE,"Options &amp; Series"}</definedName>
    <definedName name="TS" hidden="1">{0,0,0,0;0,0,0,0;0,0,0,0;0,0,TRUE,0}</definedName>
    <definedName name="TSM">#REF!</definedName>
    <definedName name="TST" hidden="1">{"rates",#N/A,FALSE,"tavg4a";"rev",#N/A,FALSE,"tavg4a"}</definedName>
    <definedName name="tt" hidden="1">{#N/A,#N/A,FALSE,"Plant Tot. Record";#N/A,#N/A,FALSE,"BT Tot. Record";#N/A,#N/A,FALSE,"Plant Lost Days";#N/A,#N/A,FALSE,"Top 5 Record";#N/A,#N/A,FALSE,"BT Lost Days";#N/A,#N/A,FALSE,"BT Top 5 Lost Days"}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>#REF!</definedName>
    <definedName name="ttta">#N/A</definedName>
    <definedName name="tttt" hidden="1">{#N/A,#N/A,FALSE,"GRAFIK";#N/A,#N/A,FALSE,"TOP30MEM"}</definedName>
    <definedName name="TTTTT" hidden="1">#REF!</definedName>
    <definedName name="tttttt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tt" hidden="1">{#N/A,#N/A,FALSE,"GRAFIK";#N/A,#N/A,FALSE,"TOP30MEM"}</definedName>
    <definedName name="tttttttttt" hidden="1">{#N/A,#N/A,FALSE,"GRAFIK";#N/A,#N/A,FALSE,"TOP30MEM"}</definedName>
    <definedName name="ttttttttttttttt" hidden="1">{"Leq97",#N/A,FALSE,"97 L Model";"Low97",#N/A,FALSE,"97 L Model"}</definedName>
    <definedName name="tuzutzu" hidden="1">{#N/A,#N/A,FALSE,"TOP10";#N/A,#N/A,FALSE,"Cover";#N/A,#N/A,FALSE,"MOGRAPH"}</definedName>
    <definedName name="TVM" hidden="1">{"Presentation",#N/A,FALSE,"Feb96 - ALL"}</definedName>
    <definedName name="tw" hidden="1">{#N/A,#N/A,FALSE,"TOP10";#N/A,#N/A,FALSE,"Cover";#N/A,#N/A,FALSE,"MOGRAPH"}</definedName>
    <definedName name="ty" hidden="1">#REF!</definedName>
    <definedName name="TYDD" hidden="1">{#N/A,#N/A,FALSE,"Assumptions";#N/A,#N/A,FALSE,"Volumes";#N/A,#N/A,FALSE,"Pricing";#N/A,#N/A,FALSE,"Variable Cost";#N/A,#N/A,FALSE,"Investment";#N/A,#N/A,FALSE,"Profitability";#N/A,#N/A,FALSE,"Business Comparison"}</definedName>
    <definedName name="tyjd" hidden="1">{0,0,#VALUE!,0}</definedName>
    <definedName name="Type">#REF!</definedName>
    <definedName name="TYRHRD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t" hidden="1">{#N/A,#N/A,FALSE,"GRAFIK";#N/A,#N/A,FALSE,"TOP30MEM"}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i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u" hidden="1">{#N/A,#N/A,FALSE,"GRAFIK";#N/A,#N/A,FALSE,"TOP30MEM"}</definedName>
    <definedName name="tyyii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z" hidden="1">{#N/A,#N/A,FALSE,"TOP10";#N/A,#N/A,FALSE,"Cover";#N/A,#N/A,FALSE,"MOGRAPH"}</definedName>
    <definedName name="TZE" hidden="1">{"Presentation",#N/A,FALSE,"Feb96 - ALL"}</definedName>
    <definedName name="tzui" hidden="1">{#N/A,#N/A,FALSE,"GRAFIK";#N/A,#N/A,FALSE,"TOP30MEM"}</definedName>
    <definedName name="u" hidden="1">{#N/A,#N/A,FALSE,"Cover";#N/A,#N/A,FALSE,"Profits";#N/A,#N/A,FALSE,"ABS";#N/A,#N/A,FALSE,"TFLE Detail";#N/A,#N/A,FALSE,"TFLE Walk";#N/A,#N/A,FALSE,"Variable Cost";#N/A,#N/A,FALSE,"V.C. Walk"}</definedName>
    <definedName name="uhygvb" hidden="1">{"avrev",#N/A,FALSE,"AVREV";"rates",#N/A,FALSE,"AVREV"}</definedName>
    <definedName name="ui" hidden="1">{#N/A,#N/A,FALSE,"TOP10";#N/A,#N/A,FALSE,"Cover";#N/A,#N/A,FALSE,"MOGRAPH"}</definedName>
    <definedName name="uihj" hidden="1">{"avrev",#N/A,FALSE,"AVREV";"rates",#N/A,FALSE,"AVREV"}</definedName>
    <definedName name="uiii" hidden="1">{#N/A,#N/A,FALSE,"TOP10";#N/A,#N/A,FALSE,"Cover";#N/A,#N/A,FALSE,"MOGRAPH"}</definedName>
    <definedName name="uio" hidden="1">#REF!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tuo" hidden="1">{"2001-02 Summary",#N/A,TRUE,"Summary";"2001-06 Summary",#N/A,TRUE,"Summary"}</definedName>
    <definedName name="UITY" hidden="1">{#N/A,#N/A,FALSE,"Cover";#N/A,#N/A,FALSE,"Profits";#N/A,#N/A,FALSE,"ABS";#N/A,#N/A,FALSE,"TFLE Detail";#N/A,#N/A,FALSE,"TFLE Walk";#N/A,#N/A,FALSE,"Variable Cost";#N/A,#N/A,FALSE,"V.C. Walk"}</definedName>
    <definedName name="uiu" hidden="1">{#N/A,#N/A,FALSE,"Chart";#N/A,#N/A,FALSE,"Overview";#N/A,#N/A,FALSE,"Overview_Acty";#N/A,#N/A,FALSE,"Inc97D";#N/A,#N/A,FALSE,"Rel_Inc97TD";#N/A,#N/A,FALSE,"Rel_Inc_97_NTD";#N/A,#N/A,FALSE,"Marketing";#N/A,#N/A,FALSE,"Pot_97"}</definedName>
    <definedName name="UIYKLK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j" hidden="1">{"Presentation",#N/A,FALSE,"Feb96 - ALL"}</definedName>
    <definedName name="ujhgr" hidden="1">{#N/A,#N/A,FALSE,"Cover";#N/A,#N/A,FALSE,"Profits";#N/A,#N/A,FALSE,"ABS";#N/A,#N/A,FALSE,"TFLE Detail";#N/A,#N/A,FALSE,"TFLE Walk";#N/A,#N/A,FALSE,"Variable Cost";#N/A,#N/A,FALSE,"V.C. Walk"}</definedName>
    <definedName name="uji" localSheetId="3">[0]!All_Cancel</definedName>
    <definedName name="uji" localSheetId="2">[0]!All_Cancel</definedName>
    <definedName name="uji" localSheetId="8">[0]!All_Cancel</definedName>
    <definedName name="uji" localSheetId="6">[0]!All_Cancel</definedName>
    <definedName name="uji" localSheetId="27">[0]!All_Cancel</definedName>
    <definedName name="uji" localSheetId="54">[0]!All_Cancel</definedName>
    <definedName name="uji" localSheetId="11">[0]!All_Cancel</definedName>
    <definedName name="uji" localSheetId="12">[0]!All_Cancel</definedName>
    <definedName name="uji" localSheetId="16">[0]!All_Cancel</definedName>
    <definedName name="uji" localSheetId="21">[0]!All_Cancel</definedName>
    <definedName name="uji" localSheetId="28">[0]!All_Cancel</definedName>
    <definedName name="uji" localSheetId="31">[0]!All_Cancel</definedName>
    <definedName name="uji" localSheetId="51">[0]!All_Cancel</definedName>
    <definedName name="uji" localSheetId="35">[0]!All_Cancel</definedName>
    <definedName name="uji" localSheetId="53">[0]!All_Cancel</definedName>
    <definedName name="uji" localSheetId="10">[0]!All_Cancel</definedName>
    <definedName name="uji" localSheetId="44">[0]!All_Cancel</definedName>
    <definedName name="uji" localSheetId="13">[0]!All_Cancel</definedName>
    <definedName name="uji" localSheetId="14">[0]!All_Cancel</definedName>
    <definedName name="uji" localSheetId="47">[0]!All_Cancel</definedName>
    <definedName name="uji" localSheetId="42">[0]!All_Cancel</definedName>
    <definedName name="uji" localSheetId="56">[0]!All_Cancel</definedName>
    <definedName name="uji" localSheetId="40">[0]!All_Cancel</definedName>
    <definedName name="uji" localSheetId="38">[0]!All_Cancel</definedName>
    <definedName name="uji" localSheetId="18">[0]!All_Cancel</definedName>
    <definedName name="uji" localSheetId="57">[0]!All_Cancel</definedName>
    <definedName name="uji" localSheetId="46">[0]!All_Cancel</definedName>
    <definedName name="uji" localSheetId="19">[0]!All_Cancel</definedName>
    <definedName name="uji" localSheetId="20">[0]!All_Cancel</definedName>
    <definedName name="uji" localSheetId="15">[0]!All_Cancel</definedName>
    <definedName name="uji" localSheetId="23">[0]!All_Cancel</definedName>
    <definedName name="uji" localSheetId="22">[0]!All_Cancel</definedName>
    <definedName name="uji" localSheetId="7">[0]!All_Cancel</definedName>
    <definedName name="uji" localSheetId="9">[0]!All_Cancel</definedName>
    <definedName name="uji" localSheetId="17">[0]!All_Cancel</definedName>
    <definedName name="uji" localSheetId="25">[0]!All_Cancel</definedName>
    <definedName name="uji" localSheetId="33">[0]!All_Cancel</definedName>
    <definedName name="uji" localSheetId="34">[0]!All_Cancel</definedName>
    <definedName name="uji" localSheetId="39">[0]!All_Cancel</definedName>
    <definedName name="uji" localSheetId="49">[0]!All_Cancel</definedName>
    <definedName name="uji" localSheetId="55">[0]!All_Cancel</definedName>
    <definedName name="uji" localSheetId="41">[0]!All_Cancel</definedName>
    <definedName name="uji" localSheetId="43">[0]!All_Cancel</definedName>
    <definedName name="uji" localSheetId="45">[0]!All_Cancel</definedName>
    <definedName name="uji" localSheetId="29">[0]!All_Cancel</definedName>
    <definedName name="uji" localSheetId="37">[0]!All_Cancel</definedName>
    <definedName name="uji" localSheetId="32">[0]!All_Cancel</definedName>
    <definedName name="uji" localSheetId="52">[0]!All_Cancel</definedName>
    <definedName name="uji" localSheetId="48">[0]!All_Cancel</definedName>
    <definedName name="uji" localSheetId="36">[0]!All_Cancel</definedName>
    <definedName name="uji" localSheetId="30">[0]!All_Cancel</definedName>
    <definedName name="uji" localSheetId="50">[0]!All_Cancel</definedName>
    <definedName name="uji" localSheetId="26">[0]!All_Cancel</definedName>
    <definedName name="uji" localSheetId="4">[0]!All_Cancel</definedName>
    <definedName name="uji" localSheetId="1">[0]!All_Cancel</definedName>
    <definedName name="uji" localSheetId="24">[0]!All_Cancel</definedName>
    <definedName name="uji" localSheetId="5">[0]!All_Cancel</definedName>
    <definedName name="uji">[0]!All_Cancel</definedName>
    <definedName name="ukyukf" hidden="1">{"REVISED",#N/A,FALSE,"Sheet1"}</definedName>
    <definedName name="um" hidden="1">{"'Highlights'!$A$1:$M$123"}</definedName>
    <definedName name="Unit">#REF!</definedName>
    <definedName name="unité">#REF!</definedName>
    <definedName name="UnitHead">#REF!</definedName>
    <definedName name="unupindicator">OFFSET(#REF!,0,0,COUNTA(#REF!),1)</definedName>
    <definedName name="UOB1_3M">#REF!</definedName>
    <definedName name="uoipt" hidden="1">{#N/A,#N/A,FALSE,"TOP10";#N/A,#N/A,FALSE,"Cover";#N/A,#N/A,FALSE,"MOGRAPH"}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S">25.29</definedName>
    <definedName name="USD">#REF!</definedName>
    <definedName name="userid_entry_Change">#N/A</definedName>
    <definedName name="utip" hidden="1">{#N/A,#N/A,FALSE,"TOP10";#N/A,#N/A,FALSE,"Cover";#N/A,#N/A,FALSE,"MOGRAPH"}</definedName>
    <definedName name="UUUU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uu" hidden="1">{"avrev",#N/A,FALSE,"AVREV";"rates",#N/A,FALSE,"AVREV"}</definedName>
    <definedName name="uuuyyy" hidden="1">{#N/A,#N/A,TRUE,"Frame&amp;Body-All";#N/A,#N/A,TRUE,"Powrplant Mnts-5.4l_4.6l";#N/A,#N/A,TRUE,"Powerplant-5.4l_4.6l";#N/A,#N/A,TRUE,"Exhaust-5.4l_4.6l";#N/A,#N/A,TRUE,"Induction-5.4l"}</definedName>
    <definedName name="ux">#REF!</definedName>
    <definedName name="uy" hidden="1">{0,0,0,0;0,0,0,0;0,0.015,0,0;0,0,0,0;0,0,0,0;0,0,0,0;0,0,0,0}</definedName>
    <definedName name="UYKY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t" hidden="1">{"avrev",#N/A,FALSE,"AVREV";"rates",#N/A,FALSE,"AVREV"}</definedName>
    <definedName name="uytkk" hidden="1">{"Revenue",#N/A,FALSE,"Series";"Ecprofit",#N/A,FALSE,"Series"}</definedName>
    <definedName name="uyuk" hidden="1">{"REVISED",#N/A,FALSE,"Sheet1"}</definedName>
    <definedName name="v" hidden="1">{#N/A,#N/A,FALSE,"Profit Status";#N/A,#N/A,FALSE,"Invest";#N/A,#N/A,FALSE,"Revenue";#N/A,#N/A,FALSE,"Variable Cost";#N/A,#N/A,FALSE,"Options &amp; Series"}</definedName>
    <definedName name="V200_CDI_V_Class">#REF!</definedName>
    <definedName name="va">#REF!</definedName>
    <definedName name="va_shipmentunits_pp">#REF!</definedName>
    <definedName name="vaa">#REF!</definedName>
    <definedName name="vad" hidden="1">{#VALUE!,#N/A,FALSE,0;#N/A,#N/A,FALSE,0;#N/A,#N/A,FALSE,0;#N/A,#N/A,FALSE,0;#N/A,#N/A,FALSE,0;#N/A,#N/A,FALSE,0;#N/A,#N/A,FALSE,0;#N/A,#N/A,FALSE,0}</definedName>
    <definedName name="Valid_Show">#REF!</definedName>
    <definedName name="Valid_Tags">#REF!</definedName>
    <definedName name="VALID01234">#REF!,#REF!</definedName>
    <definedName name="VALID1234">#REF!,#REF!</definedName>
    <definedName name="Values_Entered">IF(Loan_Amount*Interest_Rate*Loan_Years*Loan_Start&gt;0,1,0)</definedName>
    <definedName name="valuevx">42.314159</definedName>
    <definedName name="vapoapbt">#REF!</definedName>
    <definedName name="vapoastat">#REF!</definedName>
    <definedName name="VAR_CAT" localSheetId="3">VARIANCE _CAT</definedName>
    <definedName name="VAR_CAT" localSheetId="2">VARIANCE _CAT</definedName>
    <definedName name="VAR_CAT" localSheetId="8">VARIANCE _CAT</definedName>
    <definedName name="VAR_CAT" localSheetId="6">VARIANCE _CAT</definedName>
    <definedName name="VAR_CAT" localSheetId="27">VARIANCE _CAT</definedName>
    <definedName name="VAR_CAT" localSheetId="54">VARIANCE _CAT</definedName>
    <definedName name="VAR_CAT" localSheetId="11">VARIANCE _CAT</definedName>
    <definedName name="VAR_CAT" localSheetId="12">VARIANCE _CAT</definedName>
    <definedName name="VAR_CAT" localSheetId="16">VARIANCE _CAT</definedName>
    <definedName name="VAR_CAT" localSheetId="21">VARIANCE _CAT</definedName>
    <definedName name="VAR_CAT" localSheetId="28">VARIANCE _CAT</definedName>
    <definedName name="VAR_CAT" localSheetId="31">VARIANCE _CAT</definedName>
    <definedName name="VAR_CAT" localSheetId="51">VARIANCE _CAT</definedName>
    <definedName name="VAR_CAT" localSheetId="35">VARIANCE _CAT</definedName>
    <definedName name="VAR_CAT" localSheetId="53">VARIANCE _CAT</definedName>
    <definedName name="VAR_CAT" localSheetId="10">VARIANCE _CAT</definedName>
    <definedName name="VAR_CAT" localSheetId="44">VARIANCE _CAT</definedName>
    <definedName name="VAR_CAT" localSheetId="13">VARIANCE _CAT</definedName>
    <definedName name="VAR_CAT" localSheetId="14">VARIANCE _CAT</definedName>
    <definedName name="VAR_CAT" localSheetId="47">VARIANCE _CAT</definedName>
    <definedName name="VAR_CAT" localSheetId="42">VARIANCE _CAT</definedName>
    <definedName name="VAR_CAT" localSheetId="56">VARIANCE _CAT</definedName>
    <definedName name="VAR_CAT" localSheetId="40">VARIANCE _CAT</definedName>
    <definedName name="VAR_CAT" localSheetId="38">VARIANCE _CAT</definedName>
    <definedName name="VAR_CAT" localSheetId="18">VARIANCE _CAT</definedName>
    <definedName name="VAR_CAT" localSheetId="57">VARIANCE _CAT</definedName>
    <definedName name="VAR_CAT" localSheetId="46">VARIANCE _CAT</definedName>
    <definedName name="VAR_CAT" localSheetId="19">VARIANCE _CAT</definedName>
    <definedName name="VAR_CAT" localSheetId="20">VARIANCE _CAT</definedName>
    <definedName name="VAR_CAT" localSheetId="15">VARIANCE _CAT</definedName>
    <definedName name="VAR_CAT" localSheetId="23">VARIANCE _CAT</definedName>
    <definedName name="VAR_CAT" localSheetId="22">VARIANCE _CAT</definedName>
    <definedName name="VAR_CAT" localSheetId="7">VARIANCE _CAT</definedName>
    <definedName name="VAR_CAT" localSheetId="9">VARIANCE _CAT</definedName>
    <definedName name="VAR_CAT" localSheetId="17">VARIANCE _CAT</definedName>
    <definedName name="VAR_CAT" localSheetId="25">VARIANCE _CAT</definedName>
    <definedName name="VAR_CAT" localSheetId="33">VARIANCE _CAT</definedName>
    <definedName name="VAR_CAT" localSheetId="34">VARIANCE _CAT</definedName>
    <definedName name="VAR_CAT" localSheetId="39">VARIANCE _CAT</definedName>
    <definedName name="VAR_CAT" localSheetId="49">VARIANCE _CAT</definedName>
    <definedName name="VAR_CAT" localSheetId="55">VARIANCE _CAT</definedName>
    <definedName name="VAR_CAT" localSheetId="41">VARIANCE _CAT</definedName>
    <definedName name="VAR_CAT" localSheetId="43">VARIANCE _CAT</definedName>
    <definedName name="VAR_CAT" localSheetId="45">VARIANCE _CAT</definedName>
    <definedName name="VAR_CAT" localSheetId="29">VARIANCE _CAT</definedName>
    <definedName name="VAR_CAT" localSheetId="37">VARIANCE _CAT</definedName>
    <definedName name="VAR_CAT" localSheetId="32">VARIANCE _CAT</definedName>
    <definedName name="VAR_CAT" localSheetId="52">VARIANCE _CAT</definedName>
    <definedName name="VAR_CAT" localSheetId="48">VARIANCE _CAT</definedName>
    <definedName name="VAR_CAT" localSheetId="36">VARIANCE _CAT</definedName>
    <definedName name="VAR_CAT" localSheetId="30">VARIANCE _CAT</definedName>
    <definedName name="VAR_CAT" localSheetId="50">VARIANCE _CAT</definedName>
    <definedName name="VAR_CAT" localSheetId="26">VARIANCE _CAT</definedName>
    <definedName name="VAR_CAT" localSheetId="4">VARIANCE _CAT</definedName>
    <definedName name="VAR_CAT" localSheetId="1">VARIANCE _CAT</definedName>
    <definedName name="VAR_CAT" localSheetId="24">VARIANCE _CAT</definedName>
    <definedName name="VAR_CAT" localSheetId="5">VARIANCE _CAT</definedName>
    <definedName name="VAR_CAT">VARIANCE _CAT</definedName>
    <definedName name="VAR_CAT_05" localSheetId="3">VARIANCE_05 CAT_05</definedName>
    <definedName name="VAR_CAT_05" localSheetId="2">VARIANCE_05 CAT_05</definedName>
    <definedName name="VAR_CAT_05" localSheetId="8">VARIANCE_05 CAT_05</definedName>
    <definedName name="VAR_CAT_05" localSheetId="6">VARIANCE_05 CAT_05</definedName>
    <definedName name="VAR_CAT_05" localSheetId="27">VARIANCE_05 CAT_05</definedName>
    <definedName name="VAR_CAT_05" localSheetId="54">VARIANCE_05 CAT_05</definedName>
    <definedName name="VAR_CAT_05" localSheetId="11">VARIANCE_05 CAT_05</definedName>
    <definedName name="VAR_CAT_05" localSheetId="12">VARIANCE_05 CAT_05</definedName>
    <definedName name="VAR_CAT_05" localSheetId="16">VARIANCE_05 CAT_05</definedName>
    <definedName name="VAR_CAT_05" localSheetId="21">VARIANCE_05 CAT_05</definedName>
    <definedName name="VAR_CAT_05" localSheetId="28">VARIANCE_05 CAT_05</definedName>
    <definedName name="VAR_CAT_05" localSheetId="31">VARIANCE_05 CAT_05</definedName>
    <definedName name="VAR_CAT_05" localSheetId="51">VARIANCE_05 CAT_05</definedName>
    <definedName name="VAR_CAT_05" localSheetId="35">VARIANCE_05 CAT_05</definedName>
    <definedName name="VAR_CAT_05" localSheetId="53">VARIANCE_05 CAT_05</definedName>
    <definedName name="VAR_CAT_05" localSheetId="10">VARIANCE_05 CAT_05</definedName>
    <definedName name="VAR_CAT_05" localSheetId="44">VARIANCE_05 CAT_05</definedName>
    <definedName name="VAR_CAT_05" localSheetId="13">VARIANCE_05 CAT_05</definedName>
    <definedName name="VAR_CAT_05" localSheetId="14">VARIANCE_05 CAT_05</definedName>
    <definedName name="VAR_CAT_05" localSheetId="47">VARIANCE_05 CAT_05</definedName>
    <definedName name="VAR_CAT_05" localSheetId="42">VARIANCE_05 CAT_05</definedName>
    <definedName name="VAR_CAT_05" localSheetId="56">VARIANCE_05 CAT_05</definedName>
    <definedName name="VAR_CAT_05" localSheetId="40">VARIANCE_05 CAT_05</definedName>
    <definedName name="VAR_CAT_05" localSheetId="38">VARIANCE_05 CAT_05</definedName>
    <definedName name="VAR_CAT_05" localSheetId="18">VARIANCE_05 CAT_05</definedName>
    <definedName name="VAR_CAT_05" localSheetId="57">VARIANCE_05 CAT_05</definedName>
    <definedName name="VAR_CAT_05" localSheetId="46">VARIANCE_05 CAT_05</definedName>
    <definedName name="VAR_CAT_05" localSheetId="19">VARIANCE_05 CAT_05</definedName>
    <definedName name="VAR_CAT_05" localSheetId="20">VARIANCE_05 CAT_05</definedName>
    <definedName name="VAR_CAT_05" localSheetId="15">VARIANCE_05 CAT_05</definedName>
    <definedName name="VAR_CAT_05" localSheetId="23">VARIANCE_05 CAT_05</definedName>
    <definedName name="VAR_CAT_05" localSheetId="22">VARIANCE_05 CAT_05</definedName>
    <definedName name="VAR_CAT_05" localSheetId="7">VARIANCE_05 CAT_05</definedName>
    <definedName name="VAR_CAT_05" localSheetId="9">VARIANCE_05 CAT_05</definedName>
    <definedName name="VAR_CAT_05" localSheetId="17">VARIANCE_05 CAT_05</definedName>
    <definedName name="VAR_CAT_05" localSheetId="25">VARIANCE_05 CAT_05</definedName>
    <definedName name="VAR_CAT_05" localSheetId="33">VARIANCE_05 CAT_05</definedName>
    <definedName name="VAR_CAT_05" localSheetId="34">VARIANCE_05 CAT_05</definedName>
    <definedName name="VAR_CAT_05" localSheetId="39">VARIANCE_05 CAT_05</definedName>
    <definedName name="VAR_CAT_05" localSheetId="49">VARIANCE_05 CAT_05</definedName>
    <definedName name="VAR_CAT_05" localSheetId="55">VARIANCE_05 CAT_05</definedName>
    <definedName name="VAR_CAT_05" localSheetId="41">VARIANCE_05 CAT_05</definedName>
    <definedName name="VAR_CAT_05" localSheetId="43">VARIANCE_05 CAT_05</definedName>
    <definedName name="VAR_CAT_05" localSheetId="45">VARIANCE_05 CAT_05</definedName>
    <definedName name="VAR_CAT_05" localSheetId="29">VARIANCE_05 CAT_05</definedName>
    <definedName name="VAR_CAT_05" localSheetId="37">VARIANCE_05 CAT_05</definedName>
    <definedName name="VAR_CAT_05" localSheetId="32">VARIANCE_05 CAT_05</definedName>
    <definedName name="VAR_CAT_05" localSheetId="52">VARIANCE_05 CAT_05</definedName>
    <definedName name="VAR_CAT_05" localSheetId="48">VARIANCE_05 CAT_05</definedName>
    <definedName name="VAR_CAT_05" localSheetId="36">VARIANCE_05 CAT_05</definedName>
    <definedName name="VAR_CAT_05" localSheetId="30">VARIANCE_05 CAT_05</definedName>
    <definedName name="VAR_CAT_05" localSheetId="50">VARIANCE_05 CAT_05</definedName>
    <definedName name="VAR_CAT_05" localSheetId="26">VARIANCE_05 CAT_05</definedName>
    <definedName name="VAR_CAT_05" localSheetId="4">VARIANCE_05 CAT_05</definedName>
    <definedName name="VAR_CAT_05" localSheetId="1">VARIANCE_05 CAT_05</definedName>
    <definedName name="VAR_CAT_05" localSheetId="24">VARIANCE_05 CAT_05</definedName>
    <definedName name="VAR_CAT_05" localSheetId="5">VARIANCE_05 CAT_05</definedName>
    <definedName name="VAR_CAT_05">VARIANCE_05 CAT_05</definedName>
    <definedName name="VAR_CAT_06" localSheetId="3">VARIANCE_06 CAT_06</definedName>
    <definedName name="VAR_CAT_06" localSheetId="2">VARIANCE_06 CAT_06</definedName>
    <definedName name="VAR_CAT_06" localSheetId="8">VARIANCE_06 CAT_06</definedName>
    <definedName name="VAR_CAT_06" localSheetId="6">VARIANCE_06 CAT_06</definedName>
    <definedName name="VAR_CAT_06" localSheetId="27">VARIANCE_06 CAT_06</definedName>
    <definedName name="VAR_CAT_06" localSheetId="54">VARIANCE_06 CAT_06</definedName>
    <definedName name="VAR_CAT_06" localSheetId="11">VARIANCE_06 CAT_06</definedName>
    <definedName name="VAR_CAT_06" localSheetId="12">VARIANCE_06 CAT_06</definedName>
    <definedName name="VAR_CAT_06" localSheetId="16">VARIANCE_06 CAT_06</definedName>
    <definedName name="VAR_CAT_06" localSheetId="21">VARIANCE_06 CAT_06</definedName>
    <definedName name="VAR_CAT_06" localSheetId="28">VARIANCE_06 CAT_06</definedName>
    <definedName name="VAR_CAT_06" localSheetId="31">VARIANCE_06 CAT_06</definedName>
    <definedName name="VAR_CAT_06" localSheetId="51">VARIANCE_06 CAT_06</definedName>
    <definedName name="VAR_CAT_06" localSheetId="35">VARIANCE_06 CAT_06</definedName>
    <definedName name="VAR_CAT_06" localSheetId="53">VARIANCE_06 CAT_06</definedName>
    <definedName name="VAR_CAT_06" localSheetId="10">VARIANCE_06 CAT_06</definedName>
    <definedName name="VAR_CAT_06" localSheetId="44">VARIANCE_06 CAT_06</definedName>
    <definedName name="VAR_CAT_06" localSheetId="13">VARIANCE_06 CAT_06</definedName>
    <definedName name="VAR_CAT_06" localSheetId="14">VARIANCE_06 CAT_06</definedName>
    <definedName name="VAR_CAT_06" localSheetId="47">VARIANCE_06 CAT_06</definedName>
    <definedName name="VAR_CAT_06" localSheetId="42">VARIANCE_06 CAT_06</definedName>
    <definedName name="VAR_CAT_06" localSheetId="56">VARIANCE_06 CAT_06</definedName>
    <definedName name="VAR_CAT_06" localSheetId="40">VARIANCE_06 CAT_06</definedName>
    <definedName name="VAR_CAT_06" localSheetId="38">VARIANCE_06 CAT_06</definedName>
    <definedName name="VAR_CAT_06" localSheetId="18">VARIANCE_06 CAT_06</definedName>
    <definedName name="VAR_CAT_06" localSheetId="57">VARIANCE_06 CAT_06</definedName>
    <definedName name="VAR_CAT_06" localSheetId="46">VARIANCE_06 CAT_06</definedName>
    <definedName name="VAR_CAT_06" localSheetId="19">VARIANCE_06 CAT_06</definedName>
    <definedName name="VAR_CAT_06" localSheetId="20">VARIANCE_06 CAT_06</definedName>
    <definedName name="VAR_CAT_06" localSheetId="15">VARIANCE_06 CAT_06</definedName>
    <definedName name="VAR_CAT_06" localSheetId="23">VARIANCE_06 CAT_06</definedName>
    <definedName name="VAR_CAT_06" localSheetId="22">VARIANCE_06 CAT_06</definedName>
    <definedName name="VAR_CAT_06" localSheetId="7">VARIANCE_06 CAT_06</definedName>
    <definedName name="VAR_CAT_06" localSheetId="9">VARIANCE_06 CAT_06</definedName>
    <definedName name="VAR_CAT_06" localSheetId="17">VARIANCE_06 CAT_06</definedName>
    <definedName name="VAR_CAT_06" localSheetId="25">VARIANCE_06 CAT_06</definedName>
    <definedName name="VAR_CAT_06" localSheetId="33">VARIANCE_06 CAT_06</definedName>
    <definedName name="VAR_CAT_06" localSheetId="34">VARIANCE_06 CAT_06</definedName>
    <definedName name="VAR_CAT_06" localSheetId="39">VARIANCE_06 CAT_06</definedName>
    <definedName name="VAR_CAT_06" localSheetId="49">VARIANCE_06 CAT_06</definedName>
    <definedName name="VAR_CAT_06" localSheetId="55">VARIANCE_06 CAT_06</definedName>
    <definedName name="VAR_CAT_06" localSheetId="41">VARIANCE_06 CAT_06</definedName>
    <definedName name="VAR_CAT_06" localSheetId="43">VARIANCE_06 CAT_06</definedName>
    <definedName name="VAR_CAT_06" localSheetId="45">VARIANCE_06 CAT_06</definedName>
    <definedName name="VAR_CAT_06" localSheetId="29">VARIANCE_06 CAT_06</definedName>
    <definedName name="VAR_CAT_06" localSheetId="37">VARIANCE_06 CAT_06</definedName>
    <definedName name="VAR_CAT_06" localSheetId="32">VARIANCE_06 CAT_06</definedName>
    <definedName name="VAR_CAT_06" localSheetId="52">VARIANCE_06 CAT_06</definedName>
    <definedName name="VAR_CAT_06" localSheetId="48">VARIANCE_06 CAT_06</definedName>
    <definedName name="VAR_CAT_06" localSheetId="36">VARIANCE_06 CAT_06</definedName>
    <definedName name="VAR_CAT_06" localSheetId="30">VARIANCE_06 CAT_06</definedName>
    <definedName name="VAR_CAT_06" localSheetId="50">VARIANCE_06 CAT_06</definedName>
    <definedName name="VAR_CAT_06" localSheetId="26">VARIANCE_06 CAT_06</definedName>
    <definedName name="VAR_CAT_06" localSheetId="4">VARIANCE_06 CAT_06</definedName>
    <definedName name="VAR_CAT_06" localSheetId="1">VARIANCE_06 CAT_06</definedName>
    <definedName name="VAR_CAT_06" localSheetId="24">VARIANCE_06 CAT_06</definedName>
    <definedName name="VAR_CAT_06" localSheetId="5">VARIANCE_06 CAT_06</definedName>
    <definedName name="VAR_CAT_06">VARIANCE_06 CAT_06</definedName>
    <definedName name="VAR_Q1_05" localSheetId="3">VARIANCE_05 _Q1_05</definedName>
    <definedName name="VAR_Q1_05" localSheetId="2">VARIANCE_05 _Q1_05</definedName>
    <definedName name="VAR_Q1_05" localSheetId="8">VARIANCE_05 _Q1_05</definedName>
    <definedName name="VAR_Q1_05" localSheetId="6">VARIANCE_05 _Q1_05</definedName>
    <definedName name="VAR_Q1_05" localSheetId="27">VARIANCE_05 _Q1_05</definedName>
    <definedName name="VAR_Q1_05" localSheetId="54">VARIANCE_05 _Q1_05</definedName>
    <definedName name="VAR_Q1_05" localSheetId="11">VARIANCE_05 _Q1_05</definedName>
    <definedName name="VAR_Q1_05" localSheetId="12">VARIANCE_05 _Q1_05</definedName>
    <definedName name="VAR_Q1_05" localSheetId="16">VARIANCE_05 _Q1_05</definedName>
    <definedName name="VAR_Q1_05" localSheetId="21">VARIANCE_05 _Q1_05</definedName>
    <definedName name="VAR_Q1_05" localSheetId="28">VARIANCE_05 _Q1_05</definedName>
    <definedName name="VAR_Q1_05" localSheetId="31">VARIANCE_05 _Q1_05</definedName>
    <definedName name="VAR_Q1_05" localSheetId="51">VARIANCE_05 _Q1_05</definedName>
    <definedName name="VAR_Q1_05" localSheetId="35">VARIANCE_05 _Q1_05</definedName>
    <definedName name="VAR_Q1_05" localSheetId="53">VARIANCE_05 _Q1_05</definedName>
    <definedName name="VAR_Q1_05" localSheetId="10">VARIANCE_05 _Q1_05</definedName>
    <definedName name="VAR_Q1_05" localSheetId="44">VARIANCE_05 _Q1_05</definedName>
    <definedName name="VAR_Q1_05" localSheetId="13">VARIANCE_05 _Q1_05</definedName>
    <definedName name="VAR_Q1_05" localSheetId="14">VARIANCE_05 _Q1_05</definedName>
    <definedName name="VAR_Q1_05" localSheetId="47">VARIANCE_05 _Q1_05</definedName>
    <definedName name="VAR_Q1_05" localSheetId="42">VARIANCE_05 _Q1_05</definedName>
    <definedName name="VAR_Q1_05" localSheetId="56">VARIANCE_05 _Q1_05</definedName>
    <definedName name="VAR_Q1_05" localSheetId="40">VARIANCE_05 _Q1_05</definedName>
    <definedName name="VAR_Q1_05" localSheetId="38">VARIANCE_05 _Q1_05</definedName>
    <definedName name="VAR_Q1_05" localSheetId="18">VARIANCE_05 _Q1_05</definedName>
    <definedName name="VAR_Q1_05" localSheetId="57">VARIANCE_05 _Q1_05</definedName>
    <definedName name="VAR_Q1_05" localSheetId="46">VARIANCE_05 _Q1_05</definedName>
    <definedName name="VAR_Q1_05" localSheetId="19">VARIANCE_05 _Q1_05</definedName>
    <definedName name="VAR_Q1_05" localSheetId="20">VARIANCE_05 _Q1_05</definedName>
    <definedName name="VAR_Q1_05" localSheetId="15">VARIANCE_05 _Q1_05</definedName>
    <definedName name="VAR_Q1_05" localSheetId="23">VARIANCE_05 _Q1_05</definedName>
    <definedName name="VAR_Q1_05" localSheetId="22">VARIANCE_05 _Q1_05</definedName>
    <definedName name="VAR_Q1_05" localSheetId="7">VARIANCE_05 _Q1_05</definedName>
    <definedName name="VAR_Q1_05" localSheetId="9">VARIANCE_05 _Q1_05</definedName>
    <definedName name="VAR_Q1_05" localSheetId="17">VARIANCE_05 _Q1_05</definedName>
    <definedName name="VAR_Q1_05" localSheetId="25">VARIANCE_05 _Q1_05</definedName>
    <definedName name="VAR_Q1_05" localSheetId="33">VARIANCE_05 _Q1_05</definedName>
    <definedName name="VAR_Q1_05" localSheetId="34">VARIANCE_05 _Q1_05</definedName>
    <definedName name="VAR_Q1_05" localSheetId="39">VARIANCE_05 _Q1_05</definedName>
    <definedName name="VAR_Q1_05" localSheetId="49">VARIANCE_05 _Q1_05</definedName>
    <definedName name="VAR_Q1_05" localSheetId="55">VARIANCE_05 _Q1_05</definedName>
    <definedName name="VAR_Q1_05" localSheetId="41">VARIANCE_05 _Q1_05</definedName>
    <definedName name="VAR_Q1_05" localSheetId="43">VARIANCE_05 _Q1_05</definedName>
    <definedName name="VAR_Q1_05" localSheetId="45">VARIANCE_05 _Q1_05</definedName>
    <definedName name="VAR_Q1_05" localSheetId="29">VARIANCE_05 _Q1_05</definedName>
    <definedName name="VAR_Q1_05" localSheetId="37">VARIANCE_05 _Q1_05</definedName>
    <definedName name="VAR_Q1_05" localSheetId="32">VARIANCE_05 _Q1_05</definedName>
    <definedName name="VAR_Q1_05" localSheetId="52">VARIANCE_05 _Q1_05</definedName>
    <definedName name="VAR_Q1_05" localSheetId="48">VARIANCE_05 _Q1_05</definedName>
    <definedName name="VAR_Q1_05" localSheetId="36">VARIANCE_05 _Q1_05</definedName>
    <definedName name="VAR_Q1_05" localSheetId="30">VARIANCE_05 _Q1_05</definedName>
    <definedName name="VAR_Q1_05" localSheetId="50">VARIANCE_05 _Q1_05</definedName>
    <definedName name="VAR_Q1_05" localSheetId="26">VARIANCE_05 _Q1_05</definedName>
    <definedName name="VAR_Q1_05" localSheetId="4">VARIANCE_05 _Q1_05</definedName>
    <definedName name="VAR_Q1_05" localSheetId="1">VARIANCE_05 _Q1_05</definedName>
    <definedName name="VAR_Q1_05" localSheetId="24">VARIANCE_05 _Q1_05</definedName>
    <definedName name="VAR_Q1_05" localSheetId="5">VARIANCE_05 _Q1_05</definedName>
    <definedName name="VAR_Q1_05">VARIANCE_05 _Q1_05</definedName>
    <definedName name="VAR_Q1_06" localSheetId="3">VARIANCE_06 _Q1_06</definedName>
    <definedName name="VAR_Q1_06" localSheetId="2">VARIANCE_06 _Q1_06</definedName>
    <definedName name="VAR_Q1_06" localSheetId="8">VARIANCE_06 _Q1_06</definedName>
    <definedName name="VAR_Q1_06" localSheetId="6">VARIANCE_06 _Q1_06</definedName>
    <definedName name="VAR_Q1_06" localSheetId="27">VARIANCE_06 _Q1_06</definedName>
    <definedName name="VAR_Q1_06" localSheetId="54">VARIANCE_06 _Q1_06</definedName>
    <definedName name="VAR_Q1_06" localSheetId="11">VARIANCE_06 _Q1_06</definedName>
    <definedName name="VAR_Q1_06" localSheetId="12">VARIANCE_06 _Q1_06</definedName>
    <definedName name="VAR_Q1_06" localSheetId="16">VARIANCE_06 _Q1_06</definedName>
    <definedName name="VAR_Q1_06" localSheetId="21">VARIANCE_06 _Q1_06</definedName>
    <definedName name="VAR_Q1_06" localSheetId="28">VARIANCE_06 _Q1_06</definedName>
    <definedName name="VAR_Q1_06" localSheetId="31">VARIANCE_06 _Q1_06</definedName>
    <definedName name="VAR_Q1_06" localSheetId="51">VARIANCE_06 _Q1_06</definedName>
    <definedName name="VAR_Q1_06" localSheetId="35">VARIANCE_06 _Q1_06</definedName>
    <definedName name="VAR_Q1_06" localSheetId="53">VARIANCE_06 _Q1_06</definedName>
    <definedName name="VAR_Q1_06" localSheetId="10">VARIANCE_06 _Q1_06</definedName>
    <definedName name="VAR_Q1_06" localSheetId="44">VARIANCE_06 _Q1_06</definedName>
    <definedName name="VAR_Q1_06" localSheetId="13">VARIANCE_06 _Q1_06</definedName>
    <definedName name="VAR_Q1_06" localSheetId="14">VARIANCE_06 _Q1_06</definedName>
    <definedName name="VAR_Q1_06" localSheetId="47">VARIANCE_06 _Q1_06</definedName>
    <definedName name="VAR_Q1_06" localSheetId="42">VARIANCE_06 _Q1_06</definedName>
    <definedName name="VAR_Q1_06" localSheetId="56">VARIANCE_06 _Q1_06</definedName>
    <definedName name="VAR_Q1_06" localSheetId="40">VARIANCE_06 _Q1_06</definedName>
    <definedName name="VAR_Q1_06" localSheetId="38">VARIANCE_06 _Q1_06</definedName>
    <definedName name="VAR_Q1_06" localSheetId="18">VARIANCE_06 _Q1_06</definedName>
    <definedName name="VAR_Q1_06" localSheetId="57">VARIANCE_06 _Q1_06</definedName>
    <definedName name="VAR_Q1_06" localSheetId="46">VARIANCE_06 _Q1_06</definedName>
    <definedName name="VAR_Q1_06" localSheetId="19">VARIANCE_06 _Q1_06</definedName>
    <definedName name="VAR_Q1_06" localSheetId="20">VARIANCE_06 _Q1_06</definedName>
    <definedName name="VAR_Q1_06" localSheetId="15">VARIANCE_06 _Q1_06</definedName>
    <definedName name="VAR_Q1_06" localSheetId="23">VARIANCE_06 _Q1_06</definedName>
    <definedName name="VAR_Q1_06" localSheetId="22">VARIANCE_06 _Q1_06</definedName>
    <definedName name="VAR_Q1_06" localSheetId="7">VARIANCE_06 _Q1_06</definedName>
    <definedName name="VAR_Q1_06" localSheetId="9">VARIANCE_06 _Q1_06</definedName>
    <definedName name="VAR_Q1_06" localSheetId="17">VARIANCE_06 _Q1_06</definedName>
    <definedName name="VAR_Q1_06" localSheetId="25">VARIANCE_06 _Q1_06</definedName>
    <definedName name="VAR_Q1_06" localSheetId="33">VARIANCE_06 _Q1_06</definedName>
    <definedName name="VAR_Q1_06" localSheetId="34">VARIANCE_06 _Q1_06</definedName>
    <definedName name="VAR_Q1_06" localSheetId="39">VARIANCE_06 _Q1_06</definedName>
    <definedName name="VAR_Q1_06" localSheetId="49">VARIANCE_06 _Q1_06</definedName>
    <definedName name="VAR_Q1_06" localSheetId="55">VARIANCE_06 _Q1_06</definedName>
    <definedName name="VAR_Q1_06" localSheetId="41">VARIANCE_06 _Q1_06</definedName>
    <definedName name="VAR_Q1_06" localSheetId="43">VARIANCE_06 _Q1_06</definedName>
    <definedName name="VAR_Q1_06" localSheetId="45">VARIANCE_06 _Q1_06</definedName>
    <definedName name="VAR_Q1_06" localSheetId="29">VARIANCE_06 _Q1_06</definedName>
    <definedName name="VAR_Q1_06" localSheetId="37">VARIANCE_06 _Q1_06</definedName>
    <definedName name="VAR_Q1_06" localSheetId="32">VARIANCE_06 _Q1_06</definedName>
    <definedName name="VAR_Q1_06" localSheetId="52">VARIANCE_06 _Q1_06</definedName>
    <definedName name="VAR_Q1_06" localSheetId="48">VARIANCE_06 _Q1_06</definedName>
    <definedName name="VAR_Q1_06" localSheetId="36">VARIANCE_06 _Q1_06</definedName>
    <definedName name="VAR_Q1_06" localSheetId="30">VARIANCE_06 _Q1_06</definedName>
    <definedName name="VAR_Q1_06" localSheetId="50">VARIANCE_06 _Q1_06</definedName>
    <definedName name="VAR_Q1_06" localSheetId="26">VARIANCE_06 _Q1_06</definedName>
    <definedName name="VAR_Q1_06" localSheetId="4">VARIANCE_06 _Q1_06</definedName>
    <definedName name="VAR_Q1_06" localSheetId="1">VARIANCE_06 _Q1_06</definedName>
    <definedName name="VAR_Q1_06" localSheetId="24">VARIANCE_06 _Q1_06</definedName>
    <definedName name="VAR_Q1_06" localSheetId="5">VARIANCE_06 _Q1_06</definedName>
    <definedName name="VAR_Q1_06">VARIANCE_06 _Q1_06</definedName>
    <definedName name="VAR_Q2_05" localSheetId="3">VARIANCE_05 _Q2_05</definedName>
    <definedName name="VAR_Q2_05" localSheetId="2">VARIANCE_05 _Q2_05</definedName>
    <definedName name="VAR_Q2_05" localSheetId="8">VARIANCE_05 _Q2_05</definedName>
    <definedName name="VAR_Q2_05" localSheetId="6">VARIANCE_05 _Q2_05</definedName>
    <definedName name="VAR_Q2_05" localSheetId="27">VARIANCE_05 _Q2_05</definedName>
    <definedName name="VAR_Q2_05" localSheetId="54">VARIANCE_05 _Q2_05</definedName>
    <definedName name="VAR_Q2_05" localSheetId="11">VARIANCE_05 _Q2_05</definedName>
    <definedName name="VAR_Q2_05" localSheetId="12">VARIANCE_05 _Q2_05</definedName>
    <definedName name="VAR_Q2_05" localSheetId="16">VARIANCE_05 _Q2_05</definedName>
    <definedName name="VAR_Q2_05" localSheetId="21">VARIANCE_05 _Q2_05</definedName>
    <definedName name="VAR_Q2_05" localSheetId="28">VARIANCE_05 _Q2_05</definedName>
    <definedName name="VAR_Q2_05" localSheetId="31">VARIANCE_05 _Q2_05</definedName>
    <definedName name="VAR_Q2_05" localSheetId="51">VARIANCE_05 _Q2_05</definedName>
    <definedName name="VAR_Q2_05" localSheetId="35">VARIANCE_05 _Q2_05</definedName>
    <definedName name="VAR_Q2_05" localSheetId="53">VARIANCE_05 _Q2_05</definedName>
    <definedName name="VAR_Q2_05" localSheetId="10">VARIANCE_05 _Q2_05</definedName>
    <definedName name="VAR_Q2_05" localSheetId="44">VARIANCE_05 _Q2_05</definedName>
    <definedName name="VAR_Q2_05" localSheetId="13">VARIANCE_05 _Q2_05</definedName>
    <definedName name="VAR_Q2_05" localSheetId="14">VARIANCE_05 _Q2_05</definedName>
    <definedName name="VAR_Q2_05" localSheetId="47">VARIANCE_05 _Q2_05</definedName>
    <definedName name="VAR_Q2_05" localSheetId="42">VARIANCE_05 _Q2_05</definedName>
    <definedName name="VAR_Q2_05" localSheetId="56">VARIANCE_05 _Q2_05</definedName>
    <definedName name="VAR_Q2_05" localSheetId="40">VARIANCE_05 _Q2_05</definedName>
    <definedName name="VAR_Q2_05" localSheetId="38">VARIANCE_05 _Q2_05</definedName>
    <definedName name="VAR_Q2_05" localSheetId="18">VARIANCE_05 _Q2_05</definedName>
    <definedName name="VAR_Q2_05" localSheetId="57">VARIANCE_05 _Q2_05</definedName>
    <definedName name="VAR_Q2_05" localSheetId="46">VARIANCE_05 _Q2_05</definedName>
    <definedName name="VAR_Q2_05" localSheetId="19">VARIANCE_05 _Q2_05</definedName>
    <definedName name="VAR_Q2_05" localSheetId="20">VARIANCE_05 _Q2_05</definedName>
    <definedName name="VAR_Q2_05" localSheetId="15">VARIANCE_05 _Q2_05</definedName>
    <definedName name="VAR_Q2_05" localSheetId="23">VARIANCE_05 _Q2_05</definedName>
    <definedName name="VAR_Q2_05" localSheetId="22">VARIANCE_05 _Q2_05</definedName>
    <definedName name="VAR_Q2_05" localSheetId="7">VARIANCE_05 _Q2_05</definedName>
    <definedName name="VAR_Q2_05" localSheetId="9">VARIANCE_05 _Q2_05</definedName>
    <definedName name="VAR_Q2_05" localSheetId="17">VARIANCE_05 _Q2_05</definedName>
    <definedName name="VAR_Q2_05" localSheetId="25">VARIANCE_05 _Q2_05</definedName>
    <definedName name="VAR_Q2_05" localSheetId="33">VARIANCE_05 _Q2_05</definedName>
    <definedName name="VAR_Q2_05" localSheetId="34">VARIANCE_05 _Q2_05</definedName>
    <definedName name="VAR_Q2_05" localSheetId="39">VARIANCE_05 _Q2_05</definedName>
    <definedName name="VAR_Q2_05" localSheetId="49">VARIANCE_05 _Q2_05</definedName>
    <definedName name="VAR_Q2_05" localSheetId="55">VARIANCE_05 _Q2_05</definedName>
    <definedName name="VAR_Q2_05" localSheetId="41">VARIANCE_05 _Q2_05</definedName>
    <definedName name="VAR_Q2_05" localSheetId="43">VARIANCE_05 _Q2_05</definedName>
    <definedName name="VAR_Q2_05" localSheetId="45">VARIANCE_05 _Q2_05</definedName>
    <definedName name="VAR_Q2_05" localSheetId="29">VARIANCE_05 _Q2_05</definedName>
    <definedName name="VAR_Q2_05" localSheetId="37">VARIANCE_05 _Q2_05</definedName>
    <definedName name="VAR_Q2_05" localSheetId="32">VARIANCE_05 _Q2_05</definedName>
    <definedName name="VAR_Q2_05" localSheetId="52">VARIANCE_05 _Q2_05</definedName>
    <definedName name="VAR_Q2_05" localSheetId="48">VARIANCE_05 _Q2_05</definedName>
    <definedName name="VAR_Q2_05" localSheetId="36">VARIANCE_05 _Q2_05</definedName>
    <definedName name="VAR_Q2_05" localSheetId="30">VARIANCE_05 _Q2_05</definedName>
    <definedName name="VAR_Q2_05" localSheetId="50">VARIANCE_05 _Q2_05</definedName>
    <definedName name="VAR_Q2_05" localSheetId="26">VARIANCE_05 _Q2_05</definedName>
    <definedName name="VAR_Q2_05" localSheetId="4">VARIANCE_05 _Q2_05</definedName>
    <definedName name="VAR_Q2_05" localSheetId="1">VARIANCE_05 _Q2_05</definedName>
    <definedName name="VAR_Q2_05" localSheetId="24">VARIANCE_05 _Q2_05</definedName>
    <definedName name="VAR_Q2_05" localSheetId="5">VARIANCE_05 _Q2_05</definedName>
    <definedName name="VAR_Q2_05">VARIANCE_05 _Q2_05</definedName>
    <definedName name="VAR_Q2_06" localSheetId="3">VARIANCE_06 _Q2_06</definedName>
    <definedName name="VAR_Q2_06" localSheetId="2">VARIANCE_06 _Q2_06</definedName>
    <definedName name="VAR_Q2_06" localSheetId="8">VARIANCE_06 _Q2_06</definedName>
    <definedName name="VAR_Q2_06" localSheetId="6">VARIANCE_06 _Q2_06</definedName>
    <definedName name="VAR_Q2_06" localSheetId="27">VARIANCE_06 _Q2_06</definedName>
    <definedName name="VAR_Q2_06" localSheetId="54">VARIANCE_06 _Q2_06</definedName>
    <definedName name="VAR_Q2_06" localSheetId="11">VARIANCE_06 _Q2_06</definedName>
    <definedName name="VAR_Q2_06" localSheetId="12">VARIANCE_06 _Q2_06</definedName>
    <definedName name="VAR_Q2_06" localSheetId="16">VARIANCE_06 _Q2_06</definedName>
    <definedName name="VAR_Q2_06" localSheetId="21">VARIANCE_06 _Q2_06</definedName>
    <definedName name="VAR_Q2_06" localSheetId="28">VARIANCE_06 _Q2_06</definedName>
    <definedName name="VAR_Q2_06" localSheetId="31">VARIANCE_06 _Q2_06</definedName>
    <definedName name="VAR_Q2_06" localSheetId="51">VARIANCE_06 _Q2_06</definedName>
    <definedName name="VAR_Q2_06" localSheetId="35">VARIANCE_06 _Q2_06</definedName>
    <definedName name="VAR_Q2_06" localSheetId="53">VARIANCE_06 _Q2_06</definedName>
    <definedName name="VAR_Q2_06" localSheetId="10">VARIANCE_06 _Q2_06</definedName>
    <definedName name="VAR_Q2_06" localSheetId="44">VARIANCE_06 _Q2_06</definedName>
    <definedName name="VAR_Q2_06" localSheetId="13">VARIANCE_06 _Q2_06</definedName>
    <definedName name="VAR_Q2_06" localSheetId="14">VARIANCE_06 _Q2_06</definedName>
    <definedName name="VAR_Q2_06" localSheetId="47">VARIANCE_06 _Q2_06</definedName>
    <definedName name="VAR_Q2_06" localSheetId="42">VARIANCE_06 _Q2_06</definedName>
    <definedName name="VAR_Q2_06" localSheetId="56">VARIANCE_06 _Q2_06</definedName>
    <definedName name="VAR_Q2_06" localSheetId="40">VARIANCE_06 _Q2_06</definedName>
    <definedName name="VAR_Q2_06" localSheetId="38">VARIANCE_06 _Q2_06</definedName>
    <definedName name="VAR_Q2_06" localSheetId="18">VARIANCE_06 _Q2_06</definedName>
    <definedName name="VAR_Q2_06" localSheetId="57">VARIANCE_06 _Q2_06</definedName>
    <definedName name="VAR_Q2_06" localSheetId="46">VARIANCE_06 _Q2_06</definedName>
    <definedName name="VAR_Q2_06" localSheetId="19">VARIANCE_06 _Q2_06</definedName>
    <definedName name="VAR_Q2_06" localSheetId="20">VARIANCE_06 _Q2_06</definedName>
    <definedName name="VAR_Q2_06" localSheetId="15">VARIANCE_06 _Q2_06</definedName>
    <definedName name="VAR_Q2_06" localSheetId="23">VARIANCE_06 _Q2_06</definedName>
    <definedName name="VAR_Q2_06" localSheetId="22">VARIANCE_06 _Q2_06</definedName>
    <definedName name="VAR_Q2_06" localSheetId="7">VARIANCE_06 _Q2_06</definedName>
    <definedName name="VAR_Q2_06" localSheetId="9">VARIANCE_06 _Q2_06</definedName>
    <definedName name="VAR_Q2_06" localSheetId="17">VARIANCE_06 _Q2_06</definedName>
    <definedName name="VAR_Q2_06" localSheetId="25">VARIANCE_06 _Q2_06</definedName>
    <definedName name="VAR_Q2_06" localSheetId="33">VARIANCE_06 _Q2_06</definedName>
    <definedName name="VAR_Q2_06" localSheetId="34">VARIANCE_06 _Q2_06</definedName>
    <definedName name="VAR_Q2_06" localSheetId="39">VARIANCE_06 _Q2_06</definedName>
    <definedName name="VAR_Q2_06" localSheetId="49">VARIANCE_06 _Q2_06</definedName>
    <definedName name="VAR_Q2_06" localSheetId="55">VARIANCE_06 _Q2_06</definedName>
    <definedName name="VAR_Q2_06" localSheetId="41">VARIANCE_06 _Q2_06</definedName>
    <definedName name="VAR_Q2_06" localSheetId="43">VARIANCE_06 _Q2_06</definedName>
    <definedName name="VAR_Q2_06" localSheetId="45">VARIANCE_06 _Q2_06</definedName>
    <definedName name="VAR_Q2_06" localSheetId="29">VARIANCE_06 _Q2_06</definedName>
    <definedName name="VAR_Q2_06" localSheetId="37">VARIANCE_06 _Q2_06</definedName>
    <definedName name="VAR_Q2_06" localSheetId="32">VARIANCE_06 _Q2_06</definedName>
    <definedName name="VAR_Q2_06" localSheetId="52">VARIANCE_06 _Q2_06</definedName>
    <definedName name="VAR_Q2_06" localSheetId="48">VARIANCE_06 _Q2_06</definedName>
    <definedName name="VAR_Q2_06" localSheetId="36">VARIANCE_06 _Q2_06</definedName>
    <definedName name="VAR_Q2_06" localSheetId="30">VARIANCE_06 _Q2_06</definedName>
    <definedName name="VAR_Q2_06" localSheetId="50">VARIANCE_06 _Q2_06</definedName>
    <definedName name="VAR_Q2_06" localSheetId="26">VARIANCE_06 _Q2_06</definedName>
    <definedName name="VAR_Q2_06" localSheetId="4">VARIANCE_06 _Q2_06</definedName>
    <definedName name="VAR_Q2_06" localSheetId="1">VARIANCE_06 _Q2_06</definedName>
    <definedName name="VAR_Q2_06" localSheetId="24">VARIANCE_06 _Q2_06</definedName>
    <definedName name="VAR_Q2_06" localSheetId="5">VARIANCE_06 _Q2_06</definedName>
    <definedName name="VAR_Q2_06">VARIANCE_06 _Q2_06</definedName>
    <definedName name="VAR_Q3_05" localSheetId="3">VARIANCE_05 _Q3_05</definedName>
    <definedName name="VAR_Q3_05" localSheetId="2">VARIANCE_05 _Q3_05</definedName>
    <definedName name="VAR_Q3_05" localSheetId="8">VARIANCE_05 _Q3_05</definedName>
    <definedName name="VAR_Q3_05" localSheetId="6">VARIANCE_05 _Q3_05</definedName>
    <definedName name="VAR_Q3_05" localSheetId="27">VARIANCE_05 _Q3_05</definedName>
    <definedName name="VAR_Q3_05" localSheetId="54">VARIANCE_05 _Q3_05</definedName>
    <definedName name="VAR_Q3_05" localSheetId="11">VARIANCE_05 _Q3_05</definedName>
    <definedName name="VAR_Q3_05" localSheetId="12">VARIANCE_05 _Q3_05</definedName>
    <definedName name="VAR_Q3_05" localSheetId="16">VARIANCE_05 _Q3_05</definedName>
    <definedName name="VAR_Q3_05" localSheetId="21">VARIANCE_05 _Q3_05</definedName>
    <definedName name="VAR_Q3_05" localSheetId="28">VARIANCE_05 _Q3_05</definedName>
    <definedName name="VAR_Q3_05" localSheetId="31">VARIANCE_05 _Q3_05</definedName>
    <definedName name="VAR_Q3_05" localSheetId="51">VARIANCE_05 _Q3_05</definedName>
    <definedName name="VAR_Q3_05" localSheetId="35">VARIANCE_05 _Q3_05</definedName>
    <definedName name="VAR_Q3_05" localSheetId="53">VARIANCE_05 _Q3_05</definedName>
    <definedName name="VAR_Q3_05" localSheetId="10">VARIANCE_05 _Q3_05</definedName>
    <definedName name="VAR_Q3_05" localSheetId="44">VARIANCE_05 _Q3_05</definedName>
    <definedName name="VAR_Q3_05" localSheetId="13">VARIANCE_05 _Q3_05</definedName>
    <definedName name="VAR_Q3_05" localSheetId="14">VARIANCE_05 _Q3_05</definedName>
    <definedName name="VAR_Q3_05" localSheetId="47">VARIANCE_05 _Q3_05</definedName>
    <definedName name="VAR_Q3_05" localSheetId="42">VARIANCE_05 _Q3_05</definedName>
    <definedName name="VAR_Q3_05" localSheetId="56">VARIANCE_05 _Q3_05</definedName>
    <definedName name="VAR_Q3_05" localSheetId="40">VARIANCE_05 _Q3_05</definedName>
    <definedName name="VAR_Q3_05" localSheetId="38">VARIANCE_05 _Q3_05</definedName>
    <definedName name="VAR_Q3_05" localSheetId="18">VARIANCE_05 _Q3_05</definedName>
    <definedName name="VAR_Q3_05" localSheetId="57">VARIANCE_05 _Q3_05</definedName>
    <definedName name="VAR_Q3_05" localSheetId="46">VARIANCE_05 _Q3_05</definedName>
    <definedName name="VAR_Q3_05" localSheetId="19">VARIANCE_05 _Q3_05</definedName>
    <definedName name="VAR_Q3_05" localSheetId="20">VARIANCE_05 _Q3_05</definedName>
    <definedName name="VAR_Q3_05" localSheetId="15">VARIANCE_05 _Q3_05</definedName>
    <definedName name="VAR_Q3_05" localSheetId="23">VARIANCE_05 _Q3_05</definedName>
    <definedName name="VAR_Q3_05" localSheetId="22">VARIANCE_05 _Q3_05</definedName>
    <definedName name="VAR_Q3_05" localSheetId="7">VARIANCE_05 _Q3_05</definedName>
    <definedName name="VAR_Q3_05" localSheetId="9">VARIANCE_05 _Q3_05</definedName>
    <definedName name="VAR_Q3_05" localSheetId="17">VARIANCE_05 _Q3_05</definedName>
    <definedName name="VAR_Q3_05" localSheetId="25">VARIANCE_05 _Q3_05</definedName>
    <definedName name="VAR_Q3_05" localSheetId="33">VARIANCE_05 _Q3_05</definedName>
    <definedName name="VAR_Q3_05" localSheetId="34">VARIANCE_05 _Q3_05</definedName>
    <definedName name="VAR_Q3_05" localSheetId="39">VARIANCE_05 _Q3_05</definedName>
    <definedName name="VAR_Q3_05" localSheetId="49">VARIANCE_05 _Q3_05</definedName>
    <definedName name="VAR_Q3_05" localSheetId="55">VARIANCE_05 _Q3_05</definedName>
    <definedName name="VAR_Q3_05" localSheetId="41">VARIANCE_05 _Q3_05</definedName>
    <definedName name="VAR_Q3_05" localSheetId="43">VARIANCE_05 _Q3_05</definedName>
    <definedName name="VAR_Q3_05" localSheetId="45">VARIANCE_05 _Q3_05</definedName>
    <definedName name="VAR_Q3_05" localSheetId="29">VARIANCE_05 _Q3_05</definedName>
    <definedName name="VAR_Q3_05" localSheetId="37">VARIANCE_05 _Q3_05</definedName>
    <definedName name="VAR_Q3_05" localSheetId="32">VARIANCE_05 _Q3_05</definedName>
    <definedName name="VAR_Q3_05" localSheetId="52">VARIANCE_05 _Q3_05</definedName>
    <definedName name="VAR_Q3_05" localSheetId="48">VARIANCE_05 _Q3_05</definedName>
    <definedName name="VAR_Q3_05" localSheetId="36">VARIANCE_05 _Q3_05</definedName>
    <definedName name="VAR_Q3_05" localSheetId="30">VARIANCE_05 _Q3_05</definedName>
    <definedName name="VAR_Q3_05" localSheetId="50">VARIANCE_05 _Q3_05</definedName>
    <definedName name="VAR_Q3_05" localSheetId="26">VARIANCE_05 _Q3_05</definedName>
    <definedName name="VAR_Q3_05" localSheetId="4">VARIANCE_05 _Q3_05</definedName>
    <definedName name="VAR_Q3_05" localSheetId="1">VARIANCE_05 _Q3_05</definedName>
    <definedName name="VAR_Q3_05" localSheetId="24">VARIANCE_05 _Q3_05</definedName>
    <definedName name="VAR_Q3_05" localSheetId="5">VARIANCE_05 _Q3_05</definedName>
    <definedName name="VAR_Q3_05">VARIANCE_05 _Q3_05</definedName>
    <definedName name="VAR_Q3_06" localSheetId="3">VARIANCE_06 _Q3_06</definedName>
    <definedName name="VAR_Q3_06" localSheetId="2">VARIANCE_06 _Q3_06</definedName>
    <definedName name="VAR_Q3_06" localSheetId="8">VARIANCE_06 _Q3_06</definedName>
    <definedName name="VAR_Q3_06" localSheetId="6">VARIANCE_06 _Q3_06</definedName>
    <definedName name="VAR_Q3_06" localSheetId="27">VARIANCE_06 _Q3_06</definedName>
    <definedName name="VAR_Q3_06" localSheetId="54">VARIANCE_06 _Q3_06</definedName>
    <definedName name="VAR_Q3_06" localSheetId="11">VARIANCE_06 _Q3_06</definedName>
    <definedName name="VAR_Q3_06" localSheetId="12">VARIANCE_06 _Q3_06</definedName>
    <definedName name="VAR_Q3_06" localSheetId="16">VARIANCE_06 _Q3_06</definedName>
    <definedName name="VAR_Q3_06" localSheetId="21">VARIANCE_06 _Q3_06</definedName>
    <definedName name="VAR_Q3_06" localSheetId="28">VARIANCE_06 _Q3_06</definedName>
    <definedName name="VAR_Q3_06" localSheetId="31">VARIANCE_06 _Q3_06</definedName>
    <definedName name="VAR_Q3_06" localSheetId="51">VARIANCE_06 _Q3_06</definedName>
    <definedName name="VAR_Q3_06" localSheetId="35">VARIANCE_06 _Q3_06</definedName>
    <definedName name="VAR_Q3_06" localSheetId="53">VARIANCE_06 _Q3_06</definedName>
    <definedName name="VAR_Q3_06" localSheetId="10">VARIANCE_06 _Q3_06</definedName>
    <definedName name="VAR_Q3_06" localSheetId="44">VARIANCE_06 _Q3_06</definedName>
    <definedName name="VAR_Q3_06" localSheetId="13">VARIANCE_06 _Q3_06</definedName>
    <definedName name="VAR_Q3_06" localSheetId="14">VARIANCE_06 _Q3_06</definedName>
    <definedName name="VAR_Q3_06" localSheetId="47">VARIANCE_06 _Q3_06</definedName>
    <definedName name="VAR_Q3_06" localSheetId="42">VARIANCE_06 _Q3_06</definedName>
    <definedName name="VAR_Q3_06" localSheetId="56">VARIANCE_06 _Q3_06</definedName>
    <definedName name="VAR_Q3_06" localSheetId="40">VARIANCE_06 _Q3_06</definedName>
    <definedName name="VAR_Q3_06" localSheetId="38">VARIANCE_06 _Q3_06</definedName>
    <definedName name="VAR_Q3_06" localSheetId="18">VARIANCE_06 _Q3_06</definedName>
    <definedName name="VAR_Q3_06" localSheetId="57">VARIANCE_06 _Q3_06</definedName>
    <definedName name="VAR_Q3_06" localSheetId="46">VARIANCE_06 _Q3_06</definedName>
    <definedName name="VAR_Q3_06" localSheetId="19">VARIANCE_06 _Q3_06</definedName>
    <definedName name="VAR_Q3_06" localSheetId="20">VARIANCE_06 _Q3_06</definedName>
    <definedName name="VAR_Q3_06" localSheetId="15">VARIANCE_06 _Q3_06</definedName>
    <definedName name="VAR_Q3_06" localSheetId="23">VARIANCE_06 _Q3_06</definedName>
    <definedName name="VAR_Q3_06" localSheetId="22">VARIANCE_06 _Q3_06</definedName>
    <definedName name="VAR_Q3_06" localSheetId="7">VARIANCE_06 _Q3_06</definedName>
    <definedName name="VAR_Q3_06" localSheetId="9">VARIANCE_06 _Q3_06</definedName>
    <definedName name="VAR_Q3_06" localSheetId="17">VARIANCE_06 _Q3_06</definedName>
    <definedName name="VAR_Q3_06" localSheetId="25">VARIANCE_06 _Q3_06</definedName>
    <definedName name="VAR_Q3_06" localSheetId="33">VARIANCE_06 _Q3_06</definedName>
    <definedName name="VAR_Q3_06" localSheetId="34">VARIANCE_06 _Q3_06</definedName>
    <definedName name="VAR_Q3_06" localSheetId="39">VARIANCE_06 _Q3_06</definedName>
    <definedName name="VAR_Q3_06" localSheetId="49">VARIANCE_06 _Q3_06</definedName>
    <definedName name="VAR_Q3_06" localSheetId="55">VARIANCE_06 _Q3_06</definedName>
    <definedName name="VAR_Q3_06" localSheetId="41">VARIANCE_06 _Q3_06</definedName>
    <definedName name="VAR_Q3_06" localSheetId="43">VARIANCE_06 _Q3_06</definedName>
    <definedName name="VAR_Q3_06" localSheetId="45">VARIANCE_06 _Q3_06</definedName>
    <definedName name="VAR_Q3_06" localSheetId="29">VARIANCE_06 _Q3_06</definedName>
    <definedName name="VAR_Q3_06" localSheetId="37">VARIANCE_06 _Q3_06</definedName>
    <definedName name="VAR_Q3_06" localSheetId="32">VARIANCE_06 _Q3_06</definedName>
    <definedName name="VAR_Q3_06" localSheetId="52">VARIANCE_06 _Q3_06</definedName>
    <definedName name="VAR_Q3_06" localSheetId="48">VARIANCE_06 _Q3_06</definedName>
    <definedName name="VAR_Q3_06" localSheetId="36">VARIANCE_06 _Q3_06</definedName>
    <definedName name="VAR_Q3_06" localSheetId="30">VARIANCE_06 _Q3_06</definedName>
    <definedName name="VAR_Q3_06" localSheetId="50">VARIANCE_06 _Q3_06</definedName>
    <definedName name="VAR_Q3_06" localSheetId="26">VARIANCE_06 _Q3_06</definedName>
    <definedName name="VAR_Q3_06" localSheetId="4">VARIANCE_06 _Q3_06</definedName>
    <definedName name="VAR_Q3_06" localSheetId="1">VARIANCE_06 _Q3_06</definedName>
    <definedName name="VAR_Q3_06" localSheetId="24">VARIANCE_06 _Q3_06</definedName>
    <definedName name="VAR_Q3_06" localSheetId="5">VARIANCE_06 _Q3_06</definedName>
    <definedName name="VAR_Q3_06">VARIANCE_06 _Q3_06</definedName>
    <definedName name="VAR_Q4_05" localSheetId="3">VARIANCE_05 _Q4_05</definedName>
    <definedName name="VAR_Q4_05" localSheetId="2">VARIANCE_05 _Q4_05</definedName>
    <definedName name="VAR_Q4_05" localSheetId="8">VARIANCE_05 _Q4_05</definedName>
    <definedName name="VAR_Q4_05" localSheetId="6">VARIANCE_05 _Q4_05</definedName>
    <definedName name="VAR_Q4_05" localSheetId="27">VARIANCE_05 _Q4_05</definedName>
    <definedName name="VAR_Q4_05" localSheetId="54">VARIANCE_05 _Q4_05</definedName>
    <definedName name="VAR_Q4_05" localSheetId="11">VARIANCE_05 _Q4_05</definedName>
    <definedName name="VAR_Q4_05" localSheetId="12">VARIANCE_05 _Q4_05</definedName>
    <definedName name="VAR_Q4_05" localSheetId="16">VARIANCE_05 _Q4_05</definedName>
    <definedName name="VAR_Q4_05" localSheetId="21">VARIANCE_05 _Q4_05</definedName>
    <definedName name="VAR_Q4_05" localSheetId="28">VARIANCE_05 _Q4_05</definedName>
    <definedName name="VAR_Q4_05" localSheetId="31">VARIANCE_05 _Q4_05</definedName>
    <definedName name="VAR_Q4_05" localSheetId="51">VARIANCE_05 _Q4_05</definedName>
    <definedName name="VAR_Q4_05" localSheetId="35">VARIANCE_05 _Q4_05</definedName>
    <definedName name="VAR_Q4_05" localSheetId="53">VARIANCE_05 _Q4_05</definedName>
    <definedName name="VAR_Q4_05" localSheetId="10">VARIANCE_05 _Q4_05</definedName>
    <definedName name="VAR_Q4_05" localSheetId="44">VARIANCE_05 _Q4_05</definedName>
    <definedName name="VAR_Q4_05" localSheetId="13">VARIANCE_05 _Q4_05</definedName>
    <definedName name="VAR_Q4_05" localSheetId="14">VARIANCE_05 _Q4_05</definedName>
    <definedName name="VAR_Q4_05" localSheetId="47">VARIANCE_05 _Q4_05</definedName>
    <definedName name="VAR_Q4_05" localSheetId="42">VARIANCE_05 _Q4_05</definedName>
    <definedName name="VAR_Q4_05" localSheetId="56">VARIANCE_05 _Q4_05</definedName>
    <definedName name="VAR_Q4_05" localSheetId="40">VARIANCE_05 _Q4_05</definedName>
    <definedName name="VAR_Q4_05" localSheetId="38">VARIANCE_05 _Q4_05</definedName>
    <definedName name="VAR_Q4_05" localSheetId="18">VARIANCE_05 _Q4_05</definedName>
    <definedName name="VAR_Q4_05" localSheetId="57">VARIANCE_05 _Q4_05</definedName>
    <definedName name="VAR_Q4_05" localSheetId="46">VARIANCE_05 _Q4_05</definedName>
    <definedName name="VAR_Q4_05" localSheetId="19">VARIANCE_05 _Q4_05</definedName>
    <definedName name="VAR_Q4_05" localSheetId="20">VARIANCE_05 _Q4_05</definedName>
    <definedName name="VAR_Q4_05" localSheetId="15">VARIANCE_05 _Q4_05</definedName>
    <definedName name="VAR_Q4_05" localSheetId="23">VARIANCE_05 _Q4_05</definedName>
    <definedName name="VAR_Q4_05" localSheetId="22">VARIANCE_05 _Q4_05</definedName>
    <definedName name="VAR_Q4_05" localSheetId="7">VARIANCE_05 _Q4_05</definedName>
    <definedName name="VAR_Q4_05" localSheetId="9">VARIANCE_05 _Q4_05</definedName>
    <definedName name="VAR_Q4_05" localSheetId="17">VARIANCE_05 _Q4_05</definedName>
    <definedName name="VAR_Q4_05" localSheetId="25">VARIANCE_05 _Q4_05</definedName>
    <definedName name="VAR_Q4_05" localSheetId="33">VARIANCE_05 _Q4_05</definedName>
    <definedName name="VAR_Q4_05" localSheetId="34">VARIANCE_05 _Q4_05</definedName>
    <definedName name="VAR_Q4_05" localSheetId="39">VARIANCE_05 _Q4_05</definedName>
    <definedName name="VAR_Q4_05" localSheetId="49">VARIANCE_05 _Q4_05</definedName>
    <definedName name="VAR_Q4_05" localSheetId="55">VARIANCE_05 _Q4_05</definedName>
    <definedName name="VAR_Q4_05" localSheetId="41">VARIANCE_05 _Q4_05</definedName>
    <definedName name="VAR_Q4_05" localSheetId="43">VARIANCE_05 _Q4_05</definedName>
    <definedName name="VAR_Q4_05" localSheetId="45">VARIANCE_05 _Q4_05</definedName>
    <definedName name="VAR_Q4_05" localSheetId="29">VARIANCE_05 _Q4_05</definedName>
    <definedName name="VAR_Q4_05" localSheetId="37">VARIANCE_05 _Q4_05</definedName>
    <definedName name="VAR_Q4_05" localSheetId="32">VARIANCE_05 _Q4_05</definedName>
    <definedName name="VAR_Q4_05" localSheetId="52">VARIANCE_05 _Q4_05</definedName>
    <definedName name="VAR_Q4_05" localSheetId="48">VARIANCE_05 _Q4_05</definedName>
    <definedName name="VAR_Q4_05" localSheetId="36">VARIANCE_05 _Q4_05</definedName>
    <definedName name="VAR_Q4_05" localSheetId="30">VARIANCE_05 _Q4_05</definedName>
    <definedName name="VAR_Q4_05" localSheetId="50">VARIANCE_05 _Q4_05</definedName>
    <definedName name="VAR_Q4_05" localSheetId="26">VARIANCE_05 _Q4_05</definedName>
    <definedName name="VAR_Q4_05" localSheetId="4">VARIANCE_05 _Q4_05</definedName>
    <definedName name="VAR_Q4_05" localSheetId="1">VARIANCE_05 _Q4_05</definedName>
    <definedName name="VAR_Q4_05" localSheetId="24">VARIANCE_05 _Q4_05</definedName>
    <definedName name="VAR_Q4_05" localSheetId="5">VARIANCE_05 _Q4_05</definedName>
    <definedName name="VAR_Q4_05">VARIANCE_05 _Q4_05</definedName>
    <definedName name="VAR_Q4_06" localSheetId="3">VARIANCE_06 _Q4_06</definedName>
    <definedName name="VAR_Q4_06" localSheetId="2">VARIANCE_06 _Q4_06</definedName>
    <definedName name="VAR_Q4_06" localSheetId="8">VARIANCE_06 _Q4_06</definedName>
    <definedName name="VAR_Q4_06" localSheetId="6">VARIANCE_06 _Q4_06</definedName>
    <definedName name="VAR_Q4_06" localSheetId="27">VARIANCE_06 _Q4_06</definedName>
    <definedName name="VAR_Q4_06" localSheetId="54">VARIANCE_06 _Q4_06</definedName>
    <definedName name="VAR_Q4_06" localSheetId="11">VARIANCE_06 _Q4_06</definedName>
    <definedName name="VAR_Q4_06" localSheetId="12">VARIANCE_06 _Q4_06</definedName>
    <definedName name="VAR_Q4_06" localSheetId="16">VARIANCE_06 _Q4_06</definedName>
    <definedName name="VAR_Q4_06" localSheetId="21">VARIANCE_06 _Q4_06</definedName>
    <definedName name="VAR_Q4_06" localSheetId="28">VARIANCE_06 _Q4_06</definedName>
    <definedName name="VAR_Q4_06" localSheetId="31">VARIANCE_06 _Q4_06</definedName>
    <definedName name="VAR_Q4_06" localSheetId="51">VARIANCE_06 _Q4_06</definedName>
    <definedName name="VAR_Q4_06" localSheetId="35">VARIANCE_06 _Q4_06</definedName>
    <definedName name="VAR_Q4_06" localSheetId="53">VARIANCE_06 _Q4_06</definedName>
    <definedName name="VAR_Q4_06" localSheetId="10">VARIANCE_06 _Q4_06</definedName>
    <definedName name="VAR_Q4_06" localSheetId="44">VARIANCE_06 _Q4_06</definedName>
    <definedName name="VAR_Q4_06" localSheetId="13">VARIANCE_06 _Q4_06</definedName>
    <definedName name="VAR_Q4_06" localSheetId="14">VARIANCE_06 _Q4_06</definedName>
    <definedName name="VAR_Q4_06" localSheetId="47">VARIANCE_06 _Q4_06</definedName>
    <definedName name="VAR_Q4_06" localSheetId="42">VARIANCE_06 _Q4_06</definedName>
    <definedName name="VAR_Q4_06" localSheetId="56">VARIANCE_06 _Q4_06</definedName>
    <definedName name="VAR_Q4_06" localSheetId="40">VARIANCE_06 _Q4_06</definedName>
    <definedName name="VAR_Q4_06" localSheetId="38">VARIANCE_06 _Q4_06</definedName>
    <definedName name="VAR_Q4_06" localSheetId="18">VARIANCE_06 _Q4_06</definedName>
    <definedName name="VAR_Q4_06" localSheetId="57">VARIANCE_06 _Q4_06</definedName>
    <definedName name="VAR_Q4_06" localSheetId="46">VARIANCE_06 _Q4_06</definedName>
    <definedName name="VAR_Q4_06" localSheetId="19">VARIANCE_06 _Q4_06</definedName>
    <definedName name="VAR_Q4_06" localSheetId="20">VARIANCE_06 _Q4_06</definedName>
    <definedName name="VAR_Q4_06" localSheetId="15">VARIANCE_06 _Q4_06</definedName>
    <definedName name="VAR_Q4_06" localSheetId="23">VARIANCE_06 _Q4_06</definedName>
    <definedName name="VAR_Q4_06" localSheetId="22">VARIANCE_06 _Q4_06</definedName>
    <definedName name="VAR_Q4_06" localSheetId="7">VARIANCE_06 _Q4_06</definedName>
    <definedName name="VAR_Q4_06" localSheetId="9">VARIANCE_06 _Q4_06</definedName>
    <definedName name="VAR_Q4_06" localSheetId="17">VARIANCE_06 _Q4_06</definedName>
    <definedName name="VAR_Q4_06" localSheetId="25">VARIANCE_06 _Q4_06</definedName>
    <definedName name="VAR_Q4_06" localSheetId="33">VARIANCE_06 _Q4_06</definedName>
    <definedName name="VAR_Q4_06" localSheetId="34">VARIANCE_06 _Q4_06</definedName>
    <definedName name="VAR_Q4_06" localSheetId="39">VARIANCE_06 _Q4_06</definedName>
    <definedName name="VAR_Q4_06" localSheetId="49">VARIANCE_06 _Q4_06</definedName>
    <definedName name="VAR_Q4_06" localSheetId="55">VARIANCE_06 _Q4_06</definedName>
    <definedName name="VAR_Q4_06" localSheetId="41">VARIANCE_06 _Q4_06</definedName>
    <definedName name="VAR_Q4_06" localSheetId="43">VARIANCE_06 _Q4_06</definedName>
    <definedName name="VAR_Q4_06" localSheetId="45">VARIANCE_06 _Q4_06</definedName>
    <definedName name="VAR_Q4_06" localSheetId="29">VARIANCE_06 _Q4_06</definedName>
    <definedName name="VAR_Q4_06" localSheetId="37">VARIANCE_06 _Q4_06</definedName>
    <definedName name="VAR_Q4_06" localSheetId="32">VARIANCE_06 _Q4_06</definedName>
    <definedName name="VAR_Q4_06" localSheetId="52">VARIANCE_06 _Q4_06</definedName>
    <definedName name="VAR_Q4_06" localSheetId="48">VARIANCE_06 _Q4_06</definedName>
    <definedName name="VAR_Q4_06" localSheetId="36">VARIANCE_06 _Q4_06</definedName>
    <definedName name="VAR_Q4_06" localSheetId="30">VARIANCE_06 _Q4_06</definedName>
    <definedName name="VAR_Q4_06" localSheetId="50">VARIANCE_06 _Q4_06</definedName>
    <definedName name="VAR_Q4_06" localSheetId="26">VARIANCE_06 _Q4_06</definedName>
    <definedName name="VAR_Q4_06" localSheetId="4">VARIANCE_06 _Q4_06</definedName>
    <definedName name="VAR_Q4_06" localSheetId="1">VARIANCE_06 _Q4_06</definedName>
    <definedName name="VAR_Q4_06" localSheetId="24">VARIANCE_06 _Q4_06</definedName>
    <definedName name="VAR_Q4_06" localSheetId="5">VARIANCE_06 _Q4_06</definedName>
    <definedName name="VAR_Q4_06">VARIANCE_06 _Q4_06</definedName>
    <definedName name="varraicne" hidden="1">{"2001-02 Summary",#N/A,TRUE,"Summary";"2001-06 Summary",#N/A,TRUE,"Summary"}</definedName>
    <definedName name="vas">#REF!</definedName>
    <definedName name="VBJ" hidden="1">{#N/A,#N/A,FALSE,"TOP10";#N/A,#N/A,FALSE,"Cover";#N/A,#N/A,FALSE,"MOGRAPH"}</definedName>
    <definedName name="vc">"$A$72"</definedName>
    <definedName name="vcc" hidden="1">{#N/A,#N/A,FALSE,"Cover";#N/A,#N/A,FALSE,"Profits";#N/A,#N/A,FALSE,"ABS";#N/A,#N/A,FALSE,"TFLE Detail";#N/A,#N/A,FALSE,"TFLE Walk";#N/A,#N/A,FALSE,"Variable Cost";#N/A,#N/A,FALSE,"V.C. Walk"}</definedName>
    <definedName name="vcv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c" hidden="1">{#N/A,#N/A,FALSE,"Profit Status";#N/A,#N/A,FALSE,"Invest";#N/A,#N/A,FALSE,"Revenue";#N/A,#N/A,FALSE,"Variable Cost";#N/A,#N/A,FALSE,"Options &amp; Series"}</definedName>
    <definedName name="vdyce" hidden="1">{#N/A,#N/A,FALSE,"TOP10";#N/A,#N/A,FALSE,"Cover";#N/A,#N/A,FALSE,"MOGRAPH"}</definedName>
    <definedName name="vee" hidden="1">{#N/A,#N/A,FALSE,"Summary Page";#N/A,#N/A,FALSE,"Backup Factory Order Request";#N/A,#N/A,FALSE,"Mix Updated to Include V227";#N/A,#N/A,FALSE,"2000 Bus Plan Status"}</definedName>
    <definedName name="veh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icle">#REF!</definedName>
    <definedName name="VEHICLE_YEAR">#REF!</definedName>
    <definedName name="VELHO" hidden="1">{#N/A,#N/A,FALSE,"Assumptions";#N/A,#N/A,FALSE,"Volumes";#N/A,#N/A,FALSE,"Pricing";#N/A,#N/A,FALSE,"Variable Cost";#N/A,#N/A,FALSE,"Investment";#N/A,#N/A,FALSE,"Profitability";#N/A,#N/A,FALSE,"Business Comparison"}</definedName>
    <definedName name="Vendor_Summary">#REF!</definedName>
    <definedName name="VE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rsion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eurpbt">#REF!</definedName>
    <definedName name="veurstat">#REF!</definedName>
    <definedName name="vjkz">#REF!</definedName>
    <definedName name="VKL" hidden="1">{#N/A,#N/A,FALSE,"Sheet1"}</definedName>
    <definedName name="vnapbt">#REF!</definedName>
    <definedName name="vnastat">#REF!</definedName>
    <definedName name="vnn" hidden="1">{"Revenue",#N/A,FALSE,"Series";"Ecprofit",#N/A,FALSE,"Series"}</definedName>
    <definedName name="vol">#REF!</definedName>
    <definedName name="volume1" hidden="1">{"Avg_Arg_NoAc",#N/A,FALSE,"Wk_Arg_NoAc";"Avg_Arg_Act",#N/A,FALSE,"Wk_Arg_Act";"Avg_Brz_NoAct",#N/A,FALSE,"Wk_Brz_NoAc";"Avg_Brz_Act",#N/A,FALSE,"Wk_Brz_Act"}</definedName>
    <definedName name="volume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s">#REF!</definedName>
    <definedName name="volumes1" hidden="1">{"Fiesta Facer Page",#N/A,FALSE,"Q_C_S";"Fiesta Main Page",#N/A,FALSE,"V_L";"Fiesta 95BP Struct",#N/A,FALSE,"StructBP";"Fiesta Post 95BP Struct",#N/A,FALSE,"AdjStructBP"}</definedName>
    <definedName name="vs">#REF!</definedName>
    <definedName name="vs_budget" hidden="1">{#N/A,#N/A,FALSE,"BalCash"}</definedName>
    <definedName name="vsapbt">#REF!</definedName>
    <definedName name="vsastat">#REF!</definedName>
    <definedName name="vsdm">#REF!</definedName>
    <definedName name="vsm" hidden="1">{#N/A,#N/A,FALSE,"TEST HOURS MONTHLY REPORT"}</definedName>
    <definedName name="vv" hidden="1">{#VALUE!,#N/A,FALSE,0;#N/A,#N/A,FALSE,0;#N/A,#N/A,FALSE,0;#N/A,#N/A,FALSE,0}</definedName>
    <definedName name="vvcds" hidden="1">{"Presentation",#N/A,FALSE,"Feb96 - ALL"}</definedName>
    <definedName name="vvv" hidden="1">#REF!</definedName>
    <definedName name="vvvvvvvvvvvvv" hidden="1">{#N/A,#N/A,FALSE,"SumMonth";#N/A,#N/A,FALSE,"SumMonth"}</definedName>
    <definedName name="vw" hidden="1">{"Presentation",#N/A,FALSE,"Feb96 - ALL"}</definedName>
    <definedName name="vxcbb" hidden="1">{0,0,0,0;0,0,0,0;0,0,0,0;0,0,0,0;0,0,0,0;0,0,0,0;0,TRUE,0,0;0,0,0,0}</definedName>
    <definedName name="vzl">#REF!</definedName>
    <definedName name="vzr">#REF!</definedName>
    <definedName name="W" hidden="1">{"'Highlights'!$A$1:$M$123"}</definedName>
    <definedName name="wa">#REF!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lter" hidden="1">{"Fiesta Facer Page",#N/A,FALSE,"Q_C_S";"Fiesta Main Page",#N/A,FALSE,"V_L";"Fiesta 95BP Struct",#N/A,FALSE,"StructBP";"Fiesta Post 95BP Struct",#N/A,FALSE,"AdjStructBP"}</definedName>
    <definedName name="warn1">#REF!</definedName>
    <definedName name="warn2">#REF!</definedName>
    <definedName name="WARR" hidden="1">#REF!</definedName>
    <definedName name="waste" hidden="1">{#N/A,#N/A,FALSE,"Graphs_Retail_Historical_US";#N/A,#N/A,FALSE,"Graphs_RCL_Historical_US";#N/A,#N/A,FALSE,"Graphs_WHSL_Historical_US";#N/A,#N/A,FALSE,"Graphs_ComLend_Historical_US";#N/A,#N/A,FALSE,"Graphs_Intra_Historical_US"}</definedName>
    <definedName name="wa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toomuch" hidden="1">{"2001-02 Summary",#N/A,TRUE,"Summary";"2001-06 Summary",#N/A,TRUE,"Summary"}</definedName>
    <definedName name="WCF_Index">#REF!</definedName>
    <definedName name="WCF_SGaA_P2">#REF!</definedName>
    <definedName name="WCF_WCF_P2">#REF!</definedName>
    <definedName name="wcm3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" hidden="1">{"'Highlights'!$A$1:$M$123"}</definedName>
    <definedName name="WeekDay">{1,2,3,4,5,6,7}</definedName>
    <definedName name="WeekNo">{1;2;3;4;5;6}</definedName>
    <definedName name="wef" hidden="1">{0,0,0,0}</definedName>
    <definedName name="wef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gewgegw" hidden="1">{0,0,0,0;0,0,0,0;0,0,0,#VALUE!;TRUE,0,TRUE,0;0,0,0,0;0,0,0,0;0,0,0,0;0,TRUE,0,0}</definedName>
    <definedName name="WEM" hidden="1">{"rates",#N/A,FALSE,"tavg4a";"rev",#N/A,FALSE,"tavg4a"}</definedName>
    <definedName name="wer" hidden="1">{#N/A,#N/A,FALSE,"Title - E";#N/A,#N/A,FALSE,"Insert";#N/A,#N/A,FALSE,"Rpt-98-E PG_1";#N/A,#N/A,FALSE,"Rpt-98-E PG_2f";#N/A,#N/A,FALSE,"Rpt-98-E PG_2";#N/A,#N/A,FALSE,"Insert";#N/A,#N/A,FALSE,"Rpt-98-E PG_3 "}</definedName>
    <definedName name="wer.asd_modde" hidden="1">{"Avg_Arg_NoAc",#N/A,FALSE,"Wk_Arg_NoAc";"Avg_Arg_Act",#N/A,FALSE,"Wk_Arg_Act";"Avg_Brz_NoAct",#N/A,FALSE,"Wk_Brz_NoAc";"Avg_Brz_Act",#N/A,FALSE,"Wk_Brz_Act"}</definedName>
    <definedName name="wer.rfyf" hidden="1">{"MaskProfCalc",#N/A,FALSE,"Mask";"MaskTrade",#N/A,FALSE,"Mask"}</definedName>
    <definedName name="wer6wte" hidden="1">{"Presentation",#N/A,FALSE,"Feb96 - ALL"}</definedName>
    <definedName name="werf" hidden="1">{#N/A,#N/A,FALSE,"Title - E";#N/A,#N/A,FALSE,"Insert";#N/A,#N/A,FALSE,"Rpt-98-E PG_1";#N/A,#N/A,FALSE,"Rpt-98-E PG_2f";#N/A,#N/A,FALSE,"Rpt-98-E PG_2";#N/A,#N/A,FALSE,"Insert";#N/A,#N/A,FALSE,"Rpt-98-E PG_3 "}</definedName>
    <definedName name="werfdbv" hidden="1">{"Avg_Arg_NoAc",#N/A,FALSE,"Wk_Arg_NoAc";"Avg_Arg_Act",#N/A,FALSE,"Wk_Arg_Act";"Avg_Brz_NoAct",#N/A,FALSE,"Wk_Brz_NoAc";"Avg_Brz_Act",#N/A,FALSE,"Wk_Brz_Act"}</definedName>
    <definedName name="wert" hidden="1">{#N/A,#N/A,FALSE,"Cover";#N/A,#N/A,FALSE,"Profits";#N/A,#N/A,FALSE,"ABS";#N/A,#N/A,FALSE,"TFLE Detail";#N/A,#N/A,FALSE,"TFLE Walk";#N/A,#N/A,FALSE,"Variable Cost";#N/A,#N/A,FALSE,"V.C. Walk"}</definedName>
    <definedName name="werterty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" hidden="1">{#N/A,#N/A,FALSE,"Cover";#N/A,#N/A,FALSE,"Profits";#N/A,#N/A,FALSE,"ABS";#N/A,#N/A,FALSE,"TFLE Detail";#N/A,#N/A,FALSE,"TFLE Walk";#N/A,#N/A,FALSE,"Variable Cost";#N/A,#N/A,FALSE,"V.C. Walk"}</definedName>
    <definedName name="werwer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r" hidden="1">{"REVISED",#N/A,FALSE,"Sheet1"}</definedName>
    <definedName name="west" hidden="1">{#N/A,#N/A,FALSE,"Title - E";#N/A,#N/A,FALSE,"Insert";#N/A,#N/A,FALSE,"Rpt-98-E PG_1";#N/A,#N/A,FALSE,"Rpt-98-E PG_2f";#N/A,#N/A,FALSE,"Rpt-98-E PG_2";#N/A,#N/A,FALSE,"Insert";#N/A,#N/A,FALSE,"Rpt-98-E PG_3 "}</definedName>
    <definedName name="weweg" hidden="1">{0,0,0,0;0,0,0,0;0,0,0,0;0,0,0,0}</definedName>
    <definedName name="wewew">#REF!</definedName>
    <definedName name="wewewe" hidden="1">{"2001-02 Summary",#N/A,TRUE,"Summary";"2001-06 Summary",#N/A,TRUE,"Summary"}</definedName>
    <definedName name="wewwt" hidden="1">{#N/A,#N/A,FALSE,"Assumptions";#N/A,#N/A,FALSE,"Volumes";#N/A,#N/A,FALSE,"Pricing";#N/A,#N/A,FALSE,"Variable Cost";#N/A,#N/A,FALSE,"Investment";#N/A,#N/A,FALSE,"Profitability";#N/A,#N/A,FALSE,"Business Comparison"}</definedName>
    <definedName name="wf" hidden="1">{#N/A,#N/A,FALSE,"GRAFIK";#N/A,#N/A,FALSE,"TOP30MEM"}</definedName>
    <definedName name="wfew" hidden="1">{"REVISED",#N/A,FALSE,"Sheet1"}</definedName>
    <definedName name="wha" hidden="1">{#N/A,#N/A,FALSE,"Cover";#N/A,#N/A,FALSE,"Profits";#N/A,#N/A,FALSE,"ABS";#N/A,#N/A,FALSE,"TFLE Detail";#N/A,#N/A,FALSE,"TFLE Walk";#N/A,#N/A,FALSE,"Variable Cost";#N/A,#N/A,FALSE,"V.C. Walk"}</definedName>
    <definedName name="what" hidden="1">{#N/A,#N/A,FALSE,"expense";#N/A,#N/A,FALSE,"heads"}</definedName>
    <definedName name="whatisthis" hidden="1">{#N/A,#N/A,FALSE,"expense";#N/A,#N/A,FALSE,"heads"}</definedName>
    <definedName name="Wheels">OFFSET(#REF!,0,0,COUNTA(#REF!),1)</definedName>
    <definedName name="why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res">#REF!</definedName>
    <definedName name="wiress">#REF!</definedName>
    <definedName name="Wk">#REF!</definedName>
    <definedName name="wl" hidden="1">{0,#N/A,FALSE,0;0,#N/A,FALSE,0}</definedName>
    <definedName name="WLG">#REF!</definedName>
    <definedName name="wm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ork" hidden="1">{"COMPARISON",#N/A,FALSE,"Sheet1"}</definedName>
    <definedName name="Workplan" hidden="1">{#N/A,#N/A,FALSE,"626 DX";#N/A,#N/A,FALSE,"626 LX";#N/A,#N/A,FALSE,"626 LX-V6";#N/A,#N/A,FALSE,"626 ES-V6"}</definedName>
    <definedName name="wqe" hidden="1">{"REVISED",#N/A,FALSE,"Sheet1"}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r" hidden="1">{#N/A,#N/A,FALSE,"Title-W";#N/A,#N/A,FALSE,"Insert";#N/A,#N/A,FALSE,"Rpt-98-W PG_1";#N/A,#N/A,FALSE,"Rpt-98-W PG_2f";#N/A,#N/A,FALSE,"Rpt-98-W  PG_2";#N/A,#N/A,FALSE,"Insert";#N/A,#N/A,FALSE,"Rpt-98-W PG_3"}</definedName>
    <definedName name="wqqw" hidden="1">{"rates",#N/A,FALSE,"tavg4a";"rev",#N/A,FALSE,"tavg4a"}</definedName>
    <definedName name="wqw" hidden="1">{#N/A,#N/A,FALSE,"Cover";#N/A,#N/A,FALSE,"Profits";#N/A,#N/A,FALSE,"ABS";#N/A,#N/A,FALSE,"TFLE Detail";#N/A,#N/A,FALSE,"TFLE Walk";#N/A,#N/A,FALSE,"Variable Cost";#N/A,#N/A,FALSE,"V.C. Walk"}</definedName>
    <definedName name="wr" hidden="1">{#N/A,#N/A,FALSE,"TOP10";#N/A,#N/A,FALSE,"Cover";#N/A,#N/A,FALSE,"MOGRAPH"}</definedName>
    <definedName name="wrgtrgr" hidden="1">{"2001-02 Summary",#N/A,TRUE,"Summary";"2001-06 Summary",#N/A,TRUE,"Summary"}</definedName>
    <definedName name="wrn" hidden="1">{#N/A,#N/A,FALSE,"Balance SPS";#N/A,#N/A,FALSE,"P&amp;L_SPS"}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hidden="1">{#N/A,#N/A,FALSE,"BS_CORPORATE"}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hidden="1">{#N/A,#N/A,FALSE,"BS_ESG ";#N/A,#N/A,FALSE,"P&amp;L_ESG"}</definedName>
    <definedName name="wrn.05_SPS." hidden="1">{#N/A,#N/A,FALSE,"Balance SPS";#N/A,#N/A,FALSE,"P&amp;L_SPS"}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hidden="1">{#N/A,#N/A,FALSE,"BACK UP CIG";#N/A,#N/A,FALSE,"BACK UP Balance FDM";#N/A,#N/A,FALSE,"BACK UP ASP nsad";#N/A,#N/A,FALSE,"BACK UP CORPORATE"}</definedName>
    <definedName name="wrn.97._.Model." hidden="1">{"showrm",#N/A,FALSE,"97 Model";"equipment",#N/A,FALSE,"97 Model"}</definedName>
    <definedName name="wrn.97_.Model.2" hidden="1">{"showrm",#N/A,FALSE,"97 Model";"equipment",#N/A,FALSE,"97 Model"}</definedName>
    <definedName name="wrn.98._.High._.Series." hidden="1">{"showroom",#N/A,FALSE,"98 Model";"equipment",#N/A,FALSE,"98 Model"}</definedName>
    <definedName name="wrn.98._.Low._.Series." hidden="1">{"showroom",#N/A,FALSE,"98 L Model";"equipment",#N/A,FALSE,"98 L Model"}</definedName>
    <definedName name="wrn.98._.VALUE._.ANALYSES." hidden="1">{#VALUE!,#N/A,FALSE,0;#N/A,#N/A,FALSE,0;#N/A,#N/A,FALSE,0;#N/A,#N/A,FALSE,0}</definedName>
    <definedName name="wrn.99._.Model._.High." hidden="1">{"showroom",#N/A,FALSE,"99 Model High";"equipment",#N/A,FALSE,"99 Model High"}</definedName>
    <definedName name="wrn.99._.Model._.Low." hidden="1">{"showroom",#N/A,FALSE,"99 Model Low";"equipment",#N/A,FALSE,"99 Model Low"}</definedName>
    <definedName name="wrn.99_.Model._Low.2" hidden="1">{"showroom",#N/A,FALSE,"99 Model Low";"equipment",#N/A,FALSE,"99 Model Low"}</definedName>
    <definedName name="wrn.aaa." hidden="1">{#N/A,#N/A,FALSE,"Hot !!"}</definedName>
    <definedName name="wrn.Advertising._.Report.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ages\all._.plantsx." hidden="1">{"All Pages",#N/A,FALSE,"Plant 1 Exp";"All Pages",#N/A,FALSE,"Plant 2 Exp";"All Pages",#N/A,FALSE,"Plant 3 Exp";"All Pages",#N/A,FALSE,"Plant 4 Exp";"All Pages",#N/A,FALSE,"Total Vehicle"}</definedName>
    <definedName name="wrn.All._1" hidden="1">{"Fiesta Facer Page",#N/A,FALSE,"Q_C_S";"Fiesta Main Page",#N/A,FALSE,"V_L";"Fiesta 95BP Struct",#N/A,FALSE,"StructBP";"Fiesta Post 95BP Struct",#N/A,FALSE,"AdjStructBP"}</definedName>
    <definedName name="wrn.all.b" hidden="1">{#N/A,#N/A,TRUE,"new model";#N/A,#N/A,TRUE,"facilities";#N/A,#N/A,TRUE,"total"}</definedName>
    <definedName name="wrn.all.x" hidden="1">{"Fiesta Facer Page",#N/A,FALSE,"Q_C_S";"Fiesta Main Page",#N/A,FALSE,"V_L";"Fiesta 95BP Struct",#N/A,FALSE,"StructBP";"Fiesta Post 95BP Struct",#N/A,FALSE,"AdjStructBP"}</definedName>
    <definedName name="wrn.All_data." hidden="1">{#N/A,#N/A,TRUE,"Other";#N/A,#N/A,TRUE,"Lease";#N/A,#N/A,TRUE,"Retail";#N/A,#N/A,TRUE,"Wholesale";#N/A,#N/A,TRUE,"Insurance"}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1" hidden="1">{"Fiesta Facer Page",#N/A,FALSE,"Q_C_S";"Fiesta Main Page",#N/A,FALSE,"V_L";"Fiesta 95BP Struct",#N/A,FALSE,"StructBP";"Fiesta Post 95BP Struct",#N/A,FALSE,"AdjStructBP"}</definedName>
    <definedName name="wrn.AUS._.Total._.Function." hidden="1">{"AUS",#N/A,FALSE,"Full Year By Funct"}</definedName>
    <definedName name="wrn.Avg_Model." hidden="1">{"Avg_Arg_NoAc",#N/A,FALSE,"Wk_Arg_NoAc";"Avg_Arg_Act",#N/A,FALSE,"Wk_Arg_Act";"Avg_Brz_NoAct",#N/A,FALSE,"Wk_Brz_NoAc";"Avg_Brz_Act",#N/A,FALSE,"Wk_Brz_Act"}</definedName>
    <definedName name="wrn.Avrev." hidden="1">{"avrev",#N/A,FALSE,"AVREV";"rates",#N/A,FALSE,"AVREV"}</definedName>
    <definedName name="wrn.Avrev._1" hidden="1">{"avrev",#N/A,FALSE,"AVREV";"rates",#N/A,FALSE,"AVREV"}</definedName>
    <definedName name="wrn.Avrev.a" hidden="1">{"avrev",#N/A,FALSE,"AVREV";"rates",#N/A,FALSE,"AVREV"}</definedName>
    <definedName name="wrn.avrevv" hidden="1">{"avrev",#N/A,FALSE,"AVREV";"rates",#N/A,FALSE,"AVREV"}</definedName>
    <definedName name="wrn.avrevv_1" hidden="1">{"avrev",#N/A,FALSE,"AVREV";"rates",#N/A,FALSE,"AVREV"}</definedName>
    <definedName name="wrn.avrevvv" hidden="1">{"avrev",#N/A,FALSE,"AVREV";"rates",#N/A,FALSE,"AVREV"}</definedName>
    <definedName name="wrn.avrevvv_1" hidden="1">{"avrev",#N/A,FALSE,"AVREV";"rates",#N/A,FALSE,"AVREV"}</definedName>
    <definedName name="wrn.B_Sumary." hidden="1">{"A_Summary",#N/A,FALSE,"Arg_Summ";"B_Summary",#N/A,FALSE,"Brz_Summ"}</definedName>
    <definedName name="wrn.backup." hidden="1">{#N/A,#N/A,FALSE,"BackUp";#N/A,#N/A,FALSE,"FOps-Cal";#N/A,#N/A,FALSE,"COps-Cal";#N/A,#N/A,FALSE,"GPM-Cal";#N/A,#N/A,FALSE,"ITO-Cal";#N/A,#N/A,FALSE,"ITO (2)"}</definedName>
    <definedName name="wrn.Backup._.Corporate." hidden="1">{#N/A,#N/A,FALSE,"BACK UP CORPORATE"}</definedName>
    <definedName name="wrn.BackupPackage.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lsheet." hidden="1">{#N/A,#N/A,FALSE,"BalCash"}</definedName>
    <definedName name="wrn.BandU." hidden="1">{"Specification Sheet",#N/A,FALSE,"SOHC B&amp;U";"BandU Sheet",#N/A,FALSE,"SOHC B&amp;U"}</definedName>
    <definedName name="wrn.Bases." hidden="1">{"B_Bases",#N/A,FALSE,"Wk_Brz_Act";"A_Base",#N/A,FALSE,"Wk_Arg_Act"}</definedName>
    <definedName name="wrn.BATCH." hidden="1">{#N/A,#N/A,FALSE,"V-NOTCH FLOW"}</definedName>
    <definedName name="wrn.Big._.Four._.Countries." hidden="1">{#N/A,#N/A,FALSE,"Japan";#N/A,#N/A,FALSE,"Taiwan";#N/A,#N/A,FALSE,"Thailand";#N/A,#N/A,FALSE,"Australia"}</definedName>
    <definedName name="wrn.Both._.Regular._.and._.Historical._.Graphs.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pPage1." hidden="1">{"bpPage1",#N/A,FALSE,"BP DIV MARKETING EQUATION"}</definedName>
    <definedName name="wrn.bpPage1._1" hidden="1">{"bpPage1",#N/A,FALSE,"BP DIV MARKETING EQUATION"}</definedName>
    <definedName name="wrn.bpPage2." hidden="1">{"bpPage2",#N/A,FALSE,"BP DIV MARKETING EQUATION"}</definedName>
    <definedName name="wrn.bpPage2._1" hidden="1">{"bpPage2",#N/A,FALSE,"BP DIV MARKETING EQUATION"}</definedName>
    <definedName name="wrn.Britain._.Agency." hidden="1">{#N/A,#N/A,FALSE,"Cost Centre Detail"}</definedName>
    <definedName name="wrn.BS_SCHEDULE.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c" hidden="1">{"COMPARISON",#N/A,FALSE,"Sheet1"}</definedName>
    <definedName name="wrn.Calc.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subont." hidden="1">{#N/A,#N/A,FALSE,"expense";#N/A,#N/A,FALSE,"heads"}</definedName>
    <definedName name="wrn.casubont._1" hidden="1">{#N/A,#N/A,FALSE,"expense";#N/A,#N/A,FALSE,"heads"}</definedName>
    <definedName name="wrn.Central." hidden="1">{"Central",#N/A,TRUE,"Sheet1"}</definedName>
    <definedName name="wrn.Central._.Detail." hidden="1">{"Central - Detail",#N/A,TRUE,"Sheet1"}</definedName>
    <definedName name="wrn.Chassis._.study.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hidden="1">{#N/A,#N/A,FALSE,"BACK UP CIG"}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KD._.Price._.Build._.Up." hidden="1">{#N/A,#N/A,FALSE,"CKD Price Build Up"}</definedName>
    <definedName name="wrn.comp" hidden="1">{"COMPARISON",#N/A,FALSE,"Sheet1"}</definedName>
    <definedName name="wrn.COMPARISON." hidden="1">{"COMPARISON",#N/A,FALSE,"Sheet1"}</definedName>
    <definedName name="wrn.comparison1." hidden="1">{"COMPARISON",#N/A,FALSE,"Sheet1"}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NT." hidden="1">{#N/A,#N/A,FALSE,"V-NOTCH FLOW"}</definedName>
    <definedName name="wrn.Contribution._.Margin." hidden="1">{#N/A,#N/A,FALSE,"Contr. Margin"}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v._.An._.Cash." hidden="1">{"Cover1",#N/A,FALSE,"COVER1";"Cover2",#N/A,FALSE,"COVER2";"An.Review",#N/A,FALSE,"COST";"Cash Flow",#N/A,FALSE,"CASH"}</definedName>
    <definedName name="wrn.cover." hidden="1">{"cover",#N/A,FALSE,"TAPMOD.XLS";"cover",#N/A,FALSE,"TAPMOD.XLS"}</definedName>
    <definedName name="wrn.CSS_1.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urt." hidden="1">{#N/A,#N/A,FALSE,"Curtailment - Calcs";#N/A,#N/A,FALSE,"Curtailment - Funded Status"}</definedName>
    <definedName name="wrn.Dagenham._.Database." hidden="1">{#N/A,#N/A,FALSE,"prerolls";#N/A,#N/A,FALSE,"prepats";#N/A,#N/A,FALSE,"rolls";#N/A,#N/A,FALSE,"postrolls";#N/A,#N/A,FALSE,"prebce";#N/A,#N/A,FALSE,"postbce"}</definedName>
    <definedName name="wrn.Dagenham._.FACTS." hidden="1">{#N/A,#N/A,TRUE,"prerolls";#N/A,#N/A,TRUE,"prepats";#N/A,#N/A,TRUE,"ecs";#N/A,#N/A,TRUE,"rolls";#N/A,#N/A,TRUE,"bce";#N/A,#N/A,TRUE,"postrolls"}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ta." hidden="1">{#N/A,#N/A,FALSE,"Data- Previous Report";#N/A,#N/A,FALSE,"Data- Accounts";#N/A,#N/A,FALSE,"Data- For Calculations";#N/A,#N/A,FALSE,"Data - Curtailment";#N/A,#N/A,FALSE,"Data - Settlement"}</definedName>
    <definedName name="wrn.dave." hidden="1">{"salaried",#N/A,FALSE,"VLD View (2)"}</definedName>
    <definedName name="wrn.dave._1" hidden="1">{"salaried",#N/A,FALSE,"VLD View (2)"}</definedName>
    <definedName name="wrn.davee." hidden="1">{"salaried",#N/A,FALSE,"VLD View (2)"}</definedName>
    <definedName name="wrn.daveeeee" hidden="1">{"salaried",#N/A,FALSE,"VLD View (2)"}</definedName>
    <definedName name="wrn.dcarheq." hidden="1">{"sum1",#N/A,FALSE,"dcarheq";"sum2",#N/A,FALSE,"dcarheq";"detail",#N/A,FALSE,"dcarheq"}</definedName>
    <definedName name="wrn.dcarheq._1" hidden="1">{"sum1",#N/A,FALSE,"dcarheq";"sum2",#N/A,FALSE,"dcarheq";"detail",#N/A,FALSE,"dcarheq"}</definedName>
    <definedName name="wrn.dcarleq." hidden="1">{"sum",#N/A,FALSE,"dcarleq";"eas",#N/A,FALSE,"dcarleq"}</definedName>
    <definedName name="wrn.dcarleq._1" hidden="1">{"sum",#N/A,FALSE,"dcarleq";"eas",#N/A,FALSE,"dcarleq"}</definedName>
    <definedName name="wrn.dcarmeq." hidden="1">{"sum1",#N/A,FALSE,"DCARMEQ";"sum2",#N/A,FALSE,"DCARMEQ";"detail",#N/A,FALSE,"DCARMEQ"}</definedName>
    <definedName name="wrn.dcarmeq._1" hidden="1">{"sum1",#N/A,FALSE,"DCARMEQ";"sum2",#N/A,FALSE,"DCARMEQ";"detail",#N/A,FALSE,"DCARMEQ"}</definedName>
    <definedName name="wrn.DDEC_GPH.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eposits." hidden="1">{#N/A,#N/A,FALSE,"Sheet1";"current deposit",#N/A,FALSE,"Sheet1";"current deposit",#N/A,FALSE,"Sheet1"}</definedName>
    <definedName name="wrn.detail." hidden="1">{"detail",#N/A,FALSE,"96STD7TP"}</definedName>
    <definedName name="wrn.Details." hidden="1">{"Detail",#N/A,TRUE,"Personnel";"Detail",#N/A,TRUE,"Non-Personnel";"Detail",#N/A,TRUE,"Total"}</definedName>
    <definedName name="wrn.Details._.And._.Summary." hidden="1">{"EOP Summary",#N/A,TRUE,"Summary";"Average Summary",#N/A,TRUE,"Summary";#N/A,#N/A,TRUE,"Data"}</definedName>
    <definedName name="wrn.dnet_avg00." hidden="1">{#N/A,#N/A,FALSE,"00 INTRO "}</definedName>
    <definedName name="wrn.dnet_avg99." hidden="1">{#N/A,#N/A,FALSE,"99 INTRO"}</definedName>
    <definedName name="wrn.dnet00." hidden="1">{#N/A,#N/A,FALSE,"00 INTRO "}</definedName>
    <definedName name="wrn.dnet99." hidden="1">{#N/A,#N/A,FALSE,"99 INTRO"}</definedName>
    <definedName name="wrn.DOM." hidden="1">{"DOM",#N/A,FALSE,"A8CONTENT"}</definedName>
    <definedName name="wrn.EAST." hidden="1">{#N/A,#N/A,FALSE,"Title - E";#N/A,#N/A,FALSE,"Insert";#N/A,#N/A,FALSE,"Rpt-98-E PG_1";#N/A,#N/A,FALSE,"Rpt-98-E PG_2f";#N/A,#N/A,FALSE,"Rpt-98-E PG_2";#N/A,#N/A,FALSE,"Insert";#N/A,#N/A,FALSE,"Rpt-98-E PG_3 "}</definedName>
    <definedName name="wrn.ednalt1." hidden="1">{#N/A,#N/A,FALSE,"Assumptions";#N/A,#N/A,FALSE,"CH2 &amp; CH3 Study Input"}</definedName>
    <definedName name="wrn.Eq.Adj.GLGS98." hidden="1">{"MSRPeq.adj.GLGS98",#N/A,FALSE,"Contour GL-Mystique GS";"WSDeq.adj.GLGS98",#N/A,FALSE,"Contour GL-Mystique GS";"Eq.Adj.GLGS98",#N/A,FALSE,"Contour GL-Mystique GS"}</definedName>
    <definedName name="wrn.Eq.Adj.LXLS98." hidden="1">{"MSRPeq.adj.LXLS98",#N/A,FALSE,"Contour LX-Mystique LS";"WSDeq.adj.GLGS98",#N/A,FALSE,"Contour LX-Mystique LS";"Eq.Adj.LXLS98",#N/A,FALSE,"Contour LX-Mystique LS"}</definedName>
    <definedName name="wrn.EqAdjGLGS98.5." hidden="1">{"MSRPeq.adj.GLGS98.5",#N/A,FALSE,"Contour GL-Mystique GS 98.5";"WSDeq.adj.GLGS98.5",#N/A,FALSE,"Contour GL-Mystique GS 98.5";"eq.adj.GLGS98.5",#N/A,FALSE,"Contour GL-Mystique GS 98.5"}</definedName>
    <definedName name="wrn.EqAdjLXLS98.5." hidden="1">{"MSRPeq.adjLXLS98.5",#N/A,FALSE,"Contour LX-Mystique LS 98.5";"WSDeq.adj.LXLS98.5",#N/A,FALSE,"Contour LX-Mystique LS 98.5";"Eq.Adj.LXLS98.5",#N/A,FALSE,"Contour LX-Mystique LS 98.5"}</definedName>
    <definedName name="wrn.Error._.Check." hidden="1">{"Error Check",#N/A,TRUE,"Personnel";"Error Check",#N/A,TRUE,"Non-Personnel";"Error Check",#N/A,TRUE,"Total"}</definedName>
    <definedName name="wrn.euna." hidden="1">{"euna",#N/A,FALSE,"SUBSDET.XLS"}</definedName>
    <definedName name="wrn.EXPORT." hidden="1">{"EXPORT",#N/A,FALSE,"A8CONTENT"}</definedName>
    <definedName name="wrn.F.S.." hidden="1">{#N/A,#N/A,TRUE,"COVER";#N/A,#N/A,TRUE,"DIR";#N/A,#N/A,TRUE,"AUDIT"}</definedName>
    <definedName name="wrn.FA." hidden="1">{#N/A,#N/A,FALSE,"a-f&amp;e";#N/A,#N/A,FALSE,"a-land";#N/A,#N/A,FALSE,"pl-deprec";#N/A,#N/A,FALSE,"pl-fa-disposals"}</definedName>
    <definedName name="wrn.fases" hidden="1">{"B_Bases",#N/A,FALSE,"Wk_Brz_Act";"A_Base",#N/A,FALSE,"Wk_Arg_Act"}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prior" hidden="1">{#N/A,#N/A,FALSE,"IS_FCST";#N/A,#N/A,FALSE,"BS_FCST";#N/A,#N/A,FALSE,"CF_FCST"}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ORECAST." hidden="1">{#N/A,#N/A,TRUE,"F-XRATE.XLS"}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ull._.quote.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nctional._.Average._.Annual." hidden="1">{"Functional Average Annual",#N/A,FALSE,"Total NAC Functional Summary"}</definedName>
    <definedName name="wrn.gh." hidden="1">{#N/A,#N/A,FALSE,"F.F.+D.L.";#N/A,#N/A,FALSE,"P.C.+S.F.";#N/A,#N/A,FALSE,"G.H.";#N/A,#N/A,FALSE,"F.L.+S.C.";#N/A,#N/A,FALSE,"M.M.";#N/A,#N/A,FALSE,"J.M.T."}</definedName>
    <definedName name="wrn.Headcount." hidden="1">{#N/A,#N/A,FALSE,"Headcount_PCS ";#N/A,#N/A,FALSE,"Headcount CIG";#N/A,#N/A,FALSE,"Headcount iDEN";#N/A,#N/A,FALSE,"JAG PLANT TREND"}</definedName>
    <definedName name="wrn.high." hidden="1">{"msrp",#N/A,FALSE,"SW High";"wsd",#N/A,FALSE,"SW High";"equipment",#N/A,FALSE,"SW High"}</definedName>
    <definedName name="wrn.Historical._.Graphs.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hidden="1">{#N/A,#N/A,FALSE,"BACK UP Balance FDM";#N/A,#N/A,FALSE,"BACK UP ASP nsad"}</definedName>
    <definedName name="wrn.iiipage3" hidden="1">{"iiPage2",#N/A,FALSE,"II DIV MARKETING EQUATION"}</definedName>
    <definedName name="wrn.iiPage1." hidden="1">{"iiPage1",#N/A,FALSE,"II DIV MARKETING EQUATION"}</definedName>
    <definedName name="wrn.iiPage1._1" hidden="1">{"iiPage1",#N/A,FALSE,"II DIV MARKETING EQUATION"}</definedName>
    <definedName name="wrn.iiPage2." hidden="1">{"iiPage2",#N/A,FALSE,"II DIV MARKETING EQUATION"}</definedName>
    <definedName name="wrn.iiPage2._1" hidden="1">{"iiPage2",#N/A,FALSE,"II DIV MARKETING EQUATION"}</definedName>
    <definedName name="wrn.Incentive._.Report.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ome._.statement." hidden="1">{"income statement",#N/A,FALSE,"ATLAS-A"}</definedName>
    <definedName name="wrn.india." hidden="1">{#N/A,#N/A,FALSE,"India - 3f";#N/A,#N/A,FALSE,"India - 3";#N/A,#N/A,FALSE,"India - 4f";#N/A,#N/A,FALSE,"India - 4";#N/A,#N/A,FALSE,"Retail Spider"}</definedName>
    <definedName name="wrn.Introduction." hidden="1">{#N/A,#N/A,TRUE,"Title-page";#N/A,#N/A,TRUE,"B1"}</definedName>
    <definedName name="wrn.inv_fcast." hidden="1">{#N/A,#N/A,FALSE,"Chart";#N/A,#N/A,FALSE,"Chart"}</definedName>
    <definedName name="wrn.inv_fcast._1" hidden="1">{#N/A,#N/A,FALSE,"Chart";#N/A,#N/A,FALSE,"Chart"}</definedName>
    <definedName name="wrn.Issue_to_issue_All_markets." hidden="1">{#N/A,#N/A,FALSE,"NA";#N/A,#N/A,FALSE,"US";#N/A,#N/A,FALSE,"CANADA";#N/A,#N/A,FALSE,"MEXICO";#N/A,#N/A,FALSE,"OUTSIDE";#N/A,#N/A,FALSE,"EXPORTS"}</definedName>
    <definedName name="wrn.Issue_to_issue_All_markets._1" hidden="1">{#N/A,#N/A,FALSE,"NA";#N/A,#N/A,FALSE,"US";#N/A,#N/A,FALSE,"CANADA";#N/A,#N/A,FALSE,"MEXICO";#N/A,#N/A,FALSE,"OUTSIDE";#N/A,#N/A,FALSE,"EXPORTS"}</definedName>
    <definedName name="wrn.JSUMM." hidden="1">{#N/A,#N/A,FALSE,"Cost Centre Detail"}</definedName>
    <definedName name="WRN.KIM" hidden="1">{"salaried",#N/A,FALSE,"VLD View (2)"}</definedName>
    <definedName name="WRN.KIM_1" hidden="1">{"salaried",#N/A,FALSE,"VLD View (2)"}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Location." hidden="1">{"Location",#N/A,TRUE,"Sheet1"}</definedName>
    <definedName name="wrn.Low." hidden="1">{"msrp",#N/A,FALSE,"SW Low";"wsd",#N/A,FALSE,"SW Low";"equipment",#N/A,FALSE,"SW Low"}</definedName>
    <definedName name="wrn.Low97." hidden="1">{"Leq97",#N/A,FALSE,"97 L Model";"Low97",#N/A,FALSE,"97 L Model"}</definedName>
    <definedName name="wrn.lsb2." hidden="1">{"view2",#N/A,TRUE,"PDB Version 9.2"}</definedName>
    <definedName name="wrn.lsb234." hidden="1">{"view2",#N/A,TRUE,"PDB Version 9.2";"view3",#N/A,TRUE,"PDB Version 9.2";"view4",#N/A,TRUE,"PDB Version 9.2"}</definedName>
    <definedName name="wrn.lsb24." hidden="1">{"view2",#N/A,FALSE,"PDB Version 9.2";"view4",#N/A,FALSE,"PDB Version 9.2"}</definedName>
    <definedName name="wrn.lsb3." hidden="1">{"view3",#N/A,TRUE,"PDB Version 9.2"}</definedName>
    <definedName name="wrn.lsb4." hidden="1">{"view4",#N/A,TRUE,"PDB Version 9.2"}</definedName>
    <definedName name="wrn.Main._.Report." hidden="1">{"Summary View",#N/A,TRUE,"Summary";"Exception Analysis",#N/A,TRUE,"Summary"}</definedName>
    <definedName name="wrn.Mask." hidden="1">{"MaskProfCalc",#N/A,FALSE,"Mask";"MaskTrade",#N/A,FALSE,"Mask"}</definedName>
    <definedName name="wrn.MBRS." hidden="1">{#N/A,#N/A,FALSE,"MBR PCS";#N/A,#N/A,FALSE,"MBR CIG";#N/A,#N/A,FALSE,"MBR iDEN";#N/A,#N/A,FALSE,"MBR_FWT";#N/A,#N/A,FALSE,"MBR TOTAL"}</definedName>
    <definedName name="wrn.MET._.CLAIMS." hidden="1">{#N/A,#N/A,FALSE,"Met"}</definedName>
    <definedName name="wrn.Mikes._.Report." hidden="1">{"DPSU",#N/A,FALSE,"2001 Runout";"CUSA Retirees",#N/A,FALSE,"2001 Runout"}</definedName>
    <definedName name="wrn.MikesReport." hidden="1">{"DPSU",#N/A,FALSE,"2001 Runout";"CUSA Retirees",#N/A,FALSE,"2001 Runout"}</definedName>
    <definedName name="wrn.MONATSREPORT." hidden="1">{#N/A,#N/A,FALSE,"TOP10";#N/A,#N/A,FALSE,"Cover";#N/A,#N/A,FALSE,"MOGRAPH"}</definedName>
    <definedName name="wrn.monthly" hidden="1">{#N/A,#N/A,FALSE,"SumMonth"}</definedName>
    <definedName name="wrn.Monthly._.Actuals." hidden="1">{#N/A,#N/A,FALSE,"98ACTUALS"}</definedName>
    <definedName name="wrn.monthly._.productivity." hidden="1">{#N/A,#N/A,FALSE,"TEST HOURS MONTHLY REPORT"}</definedName>
    <definedName name="wrn.monthly_1" hidden="1">{#N/A,#N/A,FALSE,"SumMonth"}</definedName>
    <definedName name="wrn.Mothly._.Percentages._.Summary." hidden="1">{#N/A,#N/A,FALSE,"SumMonth"}</definedName>
    <definedName name="wrn.Mothly._.Percentages._.Summary._1" hidden="1">{#N/A,#N/A,FALSE,"SumMonth"}</definedName>
    <definedName name="wrn.Moving._.Ave.._.Graphs." hidden="1">{#N/A,#N/A,FALSE,"Graphs_Retail (2)";#N/A,#N/A,FALSE,"Graphs_RCL (2)";#N/A,#N/A,FALSE,"Graphs_WHSL (2)"}</definedName>
    <definedName name="wrn.MPLTC." hidden="1">{#N/A,#N/A,FALSE,"Sheet1"}</definedName>
    <definedName name="wrn.msrp_avg." hidden="1">{#N/A,#N/A,FALSE,"99 INTRO"}</definedName>
    <definedName name="wrn.msrp_avg00." hidden="1">{#N/A,#N/A,FALSE,"00 INTRO "}</definedName>
    <definedName name="wrn.msrp00." hidden="1">{#N/A,#N/A,FALSE,"00 INTRO "}</definedName>
    <definedName name="wrn.msrp99." hidden="1">{#N/A,#N/A,FALSE,"99 INTRO"}</definedName>
    <definedName name="wrn.MyEngines." hidden="1">{#N/A,#N/A,FALSE,"ABSREN14";#N/A,#N/A,FALSE,"EN14GRAF";#N/A,#N/A,FALSE,"ABSRFN16";#N/A,#N/A,FALSE,"FN16GRAF";#N/A,#N/A,FALSE,"ABSRFN10";#N/A,#N/A,FALSE,"FN10GRAF"}</definedName>
    <definedName name="wrn.NAC._.Functional._.Monthly.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hidden="1">{#N/A,#N/A,FALSE,"Cover";#N/A,#N/A,FALSE,"VarCost Graph";#N/A,#N/A,FALSE,"VarCost Sum";#N/A,#N/A,FALSE,"Roadmap_Sum";#N/A,#N/A,FALSE,"VarCost";#N/A,#N/A,FALSE,"i-to-i, 06-01-98 [All_CMs]";#N/A,#N/A,FALSE,"VarCost I-2-I"}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ML." hidden="1">{#N/A,#N/A,FALSE,"97TCDBOX";#N/A,#N/A,FALSE,"97MYBOX";#N/A,#N/A,FALSE,"SVPTOBOX";#N/A,#N/A,FALSE,"SVPHEBOX";#N/A,#N/A,FALSE,"CASVPBOX"}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P_CHRT1." hidden="1">{#N/A,#N/A,TRUE,"GPH_OVERALL";#N/A,#N/A,TRUE,"GPH_SUPPLR";#N/A,#N/A,TRUE,"GPH_RTNS"}</definedName>
    <definedName name="wrn.Output.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Package." hidden="1">{"Summary",#N/A,FALSE,"Sumary";"Att.1",#N/A,FALSE,"Attach.I";"Att.2",#N/A,FALSE,"Attach.2";"Att.3",#N/A,FALSE,"Attach.3";"Att.4",#N/A,FALSE,"Attach.4";"Walk",#N/A,FALSE,"Walk"}</definedName>
    <definedName name="wrn.Packet.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ge2." hidden="1">{#N/A,#N/A,FALSE,"TR_OUT1"}</definedName>
    <definedName name="wrn.paper." hidden="1">{#N/A,#N/A,FALSE,"Panel Sum";#N/A,#N/A,FALSE,"PANEL18 ";#N/A,#N/A,FALSE,"Panel15 ";#N/A,#N/A,FALSE,"Panel17 ";#N/A,#N/A,FALSE,"PANEL18B"}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eugot." hidden="1">{#N/A,#N/A,FALSE,"Assumptions";#N/A,#N/A,FALSE,"Financials";#N/A,#N/A,FALSE,"Aggressive investment"}</definedName>
    <definedName name="wrn.PL_SCHEDULE.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an." hidden="1">{"2001 actual",#N/A,FALSE,"Raw Data month";"2002actual",#N/A,FALSE,"Raw Data month";"2002 plan",#N/A,FALSE,"Raw Data month"}</definedName>
    <definedName name="wrn.ppepsum." hidden="1">{"rev",#N/A,FALSE,"ppepsum";"vcost",#N/A,FALSE,"ppepsum";"ecprof",#N/A,FALSE,"ppepsum"}</definedName>
    <definedName name="wrn.ppepsum._1" hidden="1">{"rev",#N/A,FALSE,"ppepsum";"vcost",#N/A,FALSE,"ppepsum";"ecprof",#N/A,FALSE,"ppepsum"}</definedName>
    <definedName name="wrn.Presentation." hidden="1">{"Presentation",#N/A,FALSE,"Feb96 - ALL"}</definedName>
    <definedName name="wrn.Presentation2" hidden="1">{"Presentation",#N/A,FALSE,"Feb96 - ALL"}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_.all." hidden="1">{#N/A,#N/A,TRUE,"Frame&amp;Body-All";#N/A,#N/A,TRUE,"Powrplant Mnts-5.4l_4.6l";#N/A,#N/A,TRUE,"Powerplant-5.4l_4.6l";#N/A,#N/A,TRUE,"Exhaust-5.4l_4.6l";#N/A,#N/A,TRUE,"Induction-5.4l"}</definedName>
    <definedName name="wrn.Print._.All._.Summary._.Views." hidden="1">{"2001-02 Summary",#N/A,TRUE,"Summary";"2001-06 Summary",#N/A,TRUE,"Summary"}</definedName>
    <definedName name="wrn.Print._.Full._.Report.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out." hidden="1">{"cover",#N/A,FALSE,"RMP0524";"page1",#N/A,FALSE,"RMP0524"}</definedName>
    <definedName name="wrn.Production._.Report." hidden="1">{"Production",#N/A,FALSE,"1+11";"Production Mix",#N/A,FALSE,"1+11"}</definedName>
    <definedName name="wrn.profit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Forecast._1" hidden="1">{#N/A,#N/A,FALSE,"Cover Page";#N/A,#N/A,FALSE,"Facing Page";#N/A,#N/A,FALSE,"Main Page";#N/A,#N/A,FALSE,"Risk-Adjusted";#N/A,#N/A,FALSE,"Profit Improvement"}</definedName>
    <definedName name="wrn.Profitab." hidden="1">{"Calendar",#N/A,FALSE,"Calendar";"Profitab",#N/A,FALSE,"Summary";"Cashflow",#N/A,FALSE,"Cashflow";"ROS",#N/A,FALSE,"Summary"}</definedName>
    <definedName name="wrn.Proj." hidden="1">{#N/A,#N/A,FALSE,"Proj- Net Periodic Pension Cost";#N/A,#N/A,FALSE,"Proj- Funded Status";#N/A,#N/A,FALSE,"Proj- Background Calcs"}</definedName>
    <definedName name="wrn.Projection." hidden="1">{"Pj_assump",#N/A,FALSE,"Pj_Assump";"Pj_Arg_NoAc",#N/A,FALSE,"Pj_Arg_NoAc";"Pj_Arg_Act",#N/A,FALSE,"Pj_Arg_Act";"Pj_Brz_NoAc",#N/A,FALSE,"Pj_Brz_NoAc";"Pj_Brz_Act",#N/A,FALSE,"Pj_Brz_Act"}</definedName>
    <definedName name="wrn.Projections.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yecto._.Total.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Qcard." hidden="1">{#N/A,#N/A,FALSE,"Profit Card Title Page";#N/A,#N/A,FALSE,"Qcard -- Page 1";#N/A,#N/A,FALSE,"Qcard -- Page 2";#N/A,#N/A,FALSE,"Qcard -- Page 3";#N/A,#N/A,FALSE,"Qcard -- Page 4"}</definedName>
    <definedName name="wrn.Qcard._1" hidden="1">{#N/A,#N/A,FALSE,"Profit Card Title Page";#N/A,#N/A,FALSE,"Qcard -- Page 1";#N/A,#N/A,FALSE,"Qcard -- Page 2";#N/A,#N/A,FALSE,"Qcard -- Page 3";#N/A,#N/A,FALSE,"Qcard -- Page 4"}</definedName>
    <definedName name="wrn.QRAM._.Status._.RYG." hidden="1">{#N/A,#N/A,FALSE,"QS9000";#N/A,#N/A,FALSE,"Initial APQP Timing"}</definedName>
    <definedName name="wrn.Quarter._.end." hidden="1">{#N/A,#N/A,FALSE,"98ACTUALS"}</definedName>
    <definedName name="wrn.Quarterly._.Percentages._.Summary." hidden="1">{#N/A,#N/A,FALSE,"SumMonth";#N/A,#N/A,FALSE,"SumMonth"}</definedName>
    <definedName name="wrn.Quarterly._.Percentages._.Summary._1" hidden="1">{#N/A,#N/A,FALSE,"SumMonth";#N/A,#N/A,FALSE,"SumMonth"}</definedName>
    <definedName name="wrn.Quotes." hidden="1">{#N/A,#N/A,FALSE,"Assumptions";#N/A,#N/A,FALSE,"Financials"}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cap." hidden="1">{"recap",#N/A,FALSE,"96STD7TP"}</definedName>
    <definedName name="wrn.Regular._.Graphs." hidden="1">{#N/A,#N/A,FALSE,"Graphs_Retail_US";#N/A,#N/A,FALSE,"Graphs_RCL_US";#N/A,#N/A,FALSE,"Graphs_WSHL_US";#N/A,#N/A,FALSE,"Graphs_ComLend_US";#N/A,#N/A,FALSE,"Graphs_Intra_US"}</definedName>
    <definedName name="wrn.Relatório._.Completo.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ywholesale" hidden="1">{"Wholesale",#N/A,FALSE,"1+11";"wholesale Mix",#N/A,FALSE,"1+11"}</definedName>
    <definedName name="wrn.rep1." hidden="1">{"CpCpk Graph",#N/A,FALSE,"CpCpk Data #1"}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tail._.Graphs._.incl.._.Inputs." hidden="1">{#N/A,#N/A,FALSE,"Graphs_Retail";#N/A,#N/A,FALSE,"Physicals_Graphs"}</definedName>
    <definedName name="wrn.rev" hidden="1">{"REVISED",#N/A,FALSE,"Sheet1"}</definedName>
    <definedName name="wrn.REVISED." hidden="1">{"REVISED",#N/A,FALSE,"Sheet1"}</definedName>
    <definedName name="wrn.revised1." hidden="1">{"REVISED",#N/A,FALSE,"Sheet1"}</definedName>
    <definedName name="wrn.revised2." hidden="1">{"REVISED",#N/A,FALSE,"Sheet1"}</definedName>
    <definedName name="wrn.RPH._.BackUp." hidden="1">{#N/A,#N/A,FALSE,"Back-Up Cover";#N/A,#N/A,FALSE,"CM1";#N/A,#N/A,FALSE,"CM3";#N/A,#N/A,FALSE,"CM4"}</definedName>
    <definedName name="wrn.RPH._.BackUp._1" hidden="1">{#N/A,#N/A,FALSE,"Back-Up Cover";#N/A,#N/A,FALSE,"CM1";#N/A,#N/A,FALSE,"CM3";#N/A,#N/A,FALSE,"CM4"}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afety._.Performance." hidden="1">{"accident",#N/A,FALSE,"Sheet1";"lost",#N/A,FALSE,"Sheet2";"text",#N/A,FALSE,"Sheet3"}</definedName>
    <definedName name="wrn.saltavg." hidden="1">{"rates",#N/A,FALSE,"saltavg";"rev",#N/A,FALSE,"saltavg"}</definedName>
    <definedName name="wrn.Sample._.Safety._.Charts._.All." hidden="1">{#N/A,#N/A,FALSE,"Plant Tot. Record";#N/A,#N/A,FALSE,"BT Tot. Record";#N/A,#N/A,FALSE,"Plant Lost Days";#N/A,#N/A,FALSE,"Top 5 Record";#N/A,#N/A,FALSE,"BT Lost Days";#N/A,#N/A,FALSE,"BT Top 5 Lost Days"}</definedName>
    <definedName name="wrn.SAV._.SCENARIOS.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eries." hidden="1">{"Revenue",#N/A,FALSE,"Series";"Ecprofit",#N/A,FALSE,"Series"}</definedName>
    <definedName name="wrn.Series._1" hidden="1">{"Revenue",#N/A,FALSE,"Series";"Ecprofit",#N/A,FALSE,"Series"}</definedName>
    <definedName name="wrn.seriess" hidden="1">{"Revenue",#N/A,FALSE,"Series";"Ecprofit",#N/A,FALSE,"Series"}</definedName>
    <definedName name="wrn.seriess_1" hidden="1">{"Revenue",#N/A,FALSE,"Series";"Ecprofit",#N/A,FALSE,"Series"}</definedName>
    <definedName name="wrn.Settlement." hidden="1">{#N/A,#N/A,FALSE,"Settlement - Calcs";#N/A,#N/A,FALSE,"Settlement - Funded Status"}</definedName>
    <definedName name="wrn.spepalt." hidden="1">{"sedan",#N/A,FALSE,"spepalt";"wgs",#N/A,FALSE,"spepalt"}</definedName>
    <definedName name="wrn.Spiders." hidden="1">{"lowsp",#N/A,FALSE,"Spiders";"highsp",#N/A,FALSE,"Spiders"}</definedName>
    <definedName name="wrn.stabsrep.xls." hidden="1">{#N/A,#N/A,FALSE,"GRAFIK";#N/A,#N/A,FALSE,"TOP30MEM"}</definedName>
    <definedName name="wrn.Status._.Report.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ubmissionPackage." hidden="1">{#N/A,#N/A,FALSE,"COVER SHEET";#N/A,#N/A,FALSE,"iisumary"}</definedName>
    <definedName name="wrn.SubmissionPackage._1" hidden="1">{#N/A,#N/A,FALSE,"COVER SHEET";#N/A,#N/A,FALSE,"iisumary"}</definedName>
    <definedName name="wrn.subsys." hidden="1">{"subsys",#N/A,FALSE,"TAPMOD.XLS"}</definedName>
    <definedName name="wrn.sum.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hidden="1">{#N/A,#N/A,FALSE,"2001 CBG";#N/A,#N/A,FALSE,"2002 CBG";#N/A,#N/A,FALSE,"2003 CBG";#N/A,#N/A,FALSE,"2004 CBG";#N/A,#N/A,FALSE,"2005 CBG";#N/A,#N/A,FALSE,"2006 CBG ";#N/A,#N/A,FALSE,"2007 CBG";#N/A,#N/A,FALSE,"2008 CBG"}</definedName>
    <definedName name="wrn.sum1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hidden="1">{#N/A,#N/A,FALSE,"2001 CBG";#N/A,#N/A,FALSE,"2002 CBG";#N/A,#N/A,FALSE,"2003 CBG";#N/A,#N/A,FALSE,"2004 CBG";#N/A,#N/A,FALSE,"2005 CBG";#N/A,#N/A,FALSE,"2006 CBG ";#N/A,#N/A,FALSE,"2007 CBG";#N/A,#N/A,FALSE,"2008 CBG"}</definedName>
    <definedName name="wrn.Summary." hidden="1">{"A_Sum_95",#N/A,FALSE,"Arg_Summ";"A_Sum_Avg",#N/A,FALSE,"Arg_Summ"}</definedName>
    <definedName name="wrn.summary._.deposit." hidden="1">{"current deposit",#N/A,FALSE,"Sheet1"}</definedName>
    <definedName name="wrn.Summary1." hidden="1">{"Summary1",#N/A,TRUE,"Sheet1"}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NRev." hidden="1">{#N/A,#N/A,FALSE,"Weight Summary";#N/A,#N/A,FALSE,"Revision_Log"}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hidden="1">{#N/A,#N/A,TRUE,"RIDE";#N/A,#N/A,TRUE,"STEERING";#N/A,#N/A,TRUE,"HANDLING";#N/A,#N/A,TRUE,"BRAKING"}</definedName>
    <definedName name="wrn.tavg4a." hidden="1">{"rates",#N/A,FALSE,"tavg4a";"rev",#N/A,FALSE,"tavg4a"}</definedName>
    <definedName name="wrn.tavg4a._1" hidden="1">{"rates",#N/A,FALSE,"tavg4a";"rev",#N/A,FALSE,"tavg4a"}</definedName>
    <definedName name="wrn.TAVGCS2." hidden="1">{"rates",#N/A,FALSE,"tavgcs#2";"rev",#N/A,FALSE,"tavgcs#2"}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_.Headcount." hidden="1">{"Total Headcount",#N/A,FALSE,"FCE EOP"}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1." hidden="1">{#N/A,#N/A,FALSE,"LVC Final";#N/A,#N/A,FALSE,"TVC Final";#N/A,#N/A,FALSE,"PTO Final";#N/A,#N/A,FALSE,"RVT Final";#N/A,#N/A,FALSE,"CD Final"}</definedName>
    <definedName name="wrn.tpepsum4a." hidden="1">{"pep204a",#N/A,FALSE,"tpepsum4a";"pep205a",#N/A,FALSE,"tpepsum4a";"wpep204a",#N/A,FALSE,"tpepsum4a";"wpep205a",#N/A,FALSE,"tpepsum4a"}</definedName>
    <definedName name="wrn.tpepsum4a._1" hidden="1">{"pep204a",#N/A,FALSE,"tpepsum4a";"pep205a",#N/A,FALSE,"tpepsum4a";"wpep204a",#N/A,FALSE,"tpepsum4a";"wpep205a",#N/A,FALSE,"tpepsum4a"}</definedName>
    <definedName name="wrn.Trade." hidden="1">{"T_NA_Dom",#N/A,FALSE,"TB_NoAc";"TB_Summ",#N/A,FALSE,"TB_Action";"T_NA_Exp",#N/A,FALSE,"TB_NoAc";"T_Ac_Dom",#N/A,FALSE,"TB_Action";"TB_Ac_Exp",#N/A,FALSE,"TB_Action"}</definedName>
    <definedName name="wrn.trans." hidden="1">{#N/A,#N/A,FALSE,"TRANSNEW"}</definedName>
    <definedName name="wrn.ui2." hidden="1">{#N/A,#N/A,FALSE,"Sheet1";#N/A,#N/A,FALSE,"Sheet1"}</definedName>
    <definedName name="wrn.uis." hidden="1">{#N/A,#N/A,FALSE,"Sheet1";#N/A,#N/A,FALSE,"Sheet1"}</definedName>
    <definedName name="wrn.US._.Forecast._.Mth.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ForecastQtr.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OutyearForecast.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w137ch." hidden="1">{#N/A,#N/A,FALSE,"3F";#N/A,#N/A,FALSE,"VII";#N/A,#N/A,FALSE,"2F";#N/A,#N/A,FALSE,"4F";#N/A,#N/A,FALSE,"7F";#N/A,#N/A,FALSE,"II";#N/A,#N/A,FALSE,"II(2)";#N/A,#N/A,FALSE,"VI";#N/A,#N/A,FALSE,"VIII"}</definedName>
    <definedName name="wrn.v3" hidden="1">{"2001-02 Summary",#N/A,TRUE,"Summary";"2001-06 Summary",#N/A,TRUE,"Summary"}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hidden="1">{#N/A,#N/A,FALSE,"FN16GRAF (2)";#N/A,#N/A,FALSE,"EN14GRAF (2)";#N/A,#N/A,FALSE,"FN10GRAF (2)";#N/A,#N/A,FALSE,"MN12GRAF";#N/A,#N/A,FALSE,"SN95GRAF"}</definedName>
    <definedName name="wrn.view1" hidden="1">{"2001-02 Summary",#N/A,TRUE,"Summary";"2001-06 Summary",#N/A,TRUE,"Summary"}</definedName>
    <definedName name="wrn.Volume._.Report.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Walks." hidden="1">{"Wk_A_NoAc",#N/A,FALSE,"Wk_Arg_NoAc";"WK_Arg_Act",#N/A,FALSE,"Wk_Arg_Act";"WK_Brz_NoAc",#N/A,FALSE,"Wk_Brz_NoAc";"Wk_Brz_Act",#N/A,FALSE,"Wk_Brz_Act";"Wk_Avg",#N/A,FALSE,"Wk_Arg_Act"}</definedName>
    <definedName name="wrn.weekly._.status." hidden="1">{#N/A,#N/A,FALSE,"Test Weights";#N/A,#N/A,FALSE,"ETW'S"}</definedName>
    <definedName name="wrn.Weight." hidden="1">{#N/A,#N/A,FALSE,"UW152PPL"}</definedName>
    <definedName name="wrn.WEST." hidden="1">{#N/A,#N/A,FALSE,"Title-W";#N/A,#N/A,FALSE,"Insert";#N/A,#N/A,FALSE,"Rpt-98-W PG_1";#N/A,#N/A,FALSE,"Rpt-98-W PG_2f";#N/A,#N/A,FALSE,"Rpt-98-W  PG_2";#N/A,#N/A,FALSE,"Insert";#N/A,#N/A,FALSE,"Rpt-98-W PG_3"}</definedName>
    <definedName name="wrn.Whole._.TandD." hidden="1">{"Summary Sheet",#N/A,FALSE,"T&amp;D Summary Sheet";"Specification Sheet",#N/A,FALSE,"SOHC B&amp;U";"BandU Sheet",#N/A,FALSE,"SOHC B&amp;U"}</definedName>
    <definedName name="wrn.wholesale" hidden="1">{"Wholesale",#N/A,FALSE,"1+11";"wholesale Mix",#N/A,FALSE,"1+11"}</definedName>
    <definedName name="wrn.Wholesale._.Report." hidden="1">{"Wholesale",#N/A,FALSE,"1+11";"wholesale Mix",#N/A,FALSE,"1+11"}</definedName>
    <definedName name="wrn.wholesale1" hidden="1">{"Wholesale",#N/A,FALSE,"1+11";"wholesale Mix",#N/A,FALSE,"1+11"}</definedName>
    <definedName name="wrn.Workings." hidden="1">{#N/A,#N/A,TRUE,"MetFinStat";#N/A,#N/A,TRUE,"BalSht";#N/A,#N/A,TRUE,"ConSchedBal";#N/A,#N/A,TRUE,"IncStat";#N/A,#N/A,TRUE,"ConSchedInc"}</definedName>
    <definedName name="wrn1.All" hidden="1">{"Fiesta Facer Page",#N/A,FALSE,"Q_C_S";"Fiesta Main Page",#N/A,FALSE,"V_L";"Fiesta 95BP Struct",#N/A,FALSE,"StructBP";"Fiesta Post 95BP Struct",#N/A,FALSE,"AdjStructBP"}</definedName>
    <definedName name="wrn1.comparison" hidden="1">{"COMPARISON",#N/A,FALSE,"Sheet1"}</definedName>
    <definedName name="wrn1.india" hidden="1">{#N/A,#N/A,FALSE,"India - 3f";#N/A,#N/A,FALSE,"India - 3";#N/A,#N/A,FALSE,"India - 4f";#N/A,#N/A,FALSE,"India - 4";#N/A,#N/A,FALSE,"Retail Spider"}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2.dave" hidden="1">{"salaried",#N/A,FALSE,"VLD View (2)"}</definedName>
    <definedName name="wrn2.tavg4a" hidden="1">{"rates",#N/A,FALSE,"tavg4a";"rev",#N/A,FALSE,"tavg4a"}</definedName>
    <definedName name="wrn2.tpepsum4a" hidden="1">{"pep204a",#N/A,FALSE,"tpepsum4a";"pep205a",#N/A,FALSE,"tpepsum4a";"wpep204a",#N/A,FALSE,"tpepsum4a";"wpep205a",#N/A,FALSE,"tpepsum4a"}</definedName>
    <definedName name="wrn2ppepsum" hidden="1">{"rev",#N/A,FALSE,"ppepsum";"vcost",#N/A,FALSE,"ppepsum";"ecprof",#N/A,FALSE,"ppepsum"}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.dave" hidden="1">{"salaried",#N/A,FALSE,"VLD View (2)"}</definedName>
    <definedName name="wrna.dave_1" hidden="1">{"salaried",#N/A,FALSE,"VLD View (2)"}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hidden="1">{#N/A,#N/A,FALSE,"Headcount_PCS ";#N/A,#N/A,FALSE,"Headcount CIG";#N/A,#N/A,FALSE,"Headcount iDEN";#N/A,#N/A,FALSE,"JAG PLANT TREND"}</definedName>
    <definedName name="wrnn.avrev" hidden="1">{"avrev",#N/A,FALSE,"AVREV";"rates",#N/A,FALSE,"AVREV"}</definedName>
    <definedName name="wrnn.avrev_1" hidden="1">{"avrev",#N/A,FALSE,"AVREV";"rates",#N/A,FALSE,"AVREV"}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series" hidden="1">{"Revenue",#N/A,FALSE,"Series";"Ecprofit",#N/A,FALSE,"Series"}</definedName>
    <definedName name="wrnn.series_1" hidden="1">{"Revenue",#N/A,FALSE,"Series";"Ecprofit",#N/A,FALSE,"Series"}</definedName>
    <definedName name="wrnnn.series" hidden="1">{"Revenue",#N/A,FALSE,"Series";"Ecprofit",#N/A,FALSE,"Series"}</definedName>
    <definedName name="wrnnn.series_1" hidden="1">{"Revenue",#N/A,FALSE,"Series";"Ecprofit",#N/A,FALSE,"Series"}</definedName>
    <definedName name="WRT" hidden="1">{#N/A,#N/A,TRUE,"RIDE";#N/A,#N/A,TRUE,"STEERING";#N/A,#N/A,TRUE,"HANDLING";#N/A,#N/A,TRUE,"BRAKING"}</definedName>
    <definedName name="WS" hidden="1">{"Wholesale",#N/A,FALSE,"1+11";"wholesale Mix",#N/A,FALSE,"1+11"}</definedName>
    <definedName name="wsM">#N/A</definedName>
    <definedName name="WSR" hidden="1">{#N/A,#N/A,FALSE,"TOP10";#N/A,#N/A,FALSE,"Cover";#N/A,#N/A,FALSE,"MOGRAPH"}</definedName>
    <definedName name="wtwt" hidden="1">{#N/A,#N/A,FALSE,"TOP10";#N/A,#N/A,FALSE,"Cover";#N/A,#N/A,FALSE,"MOGRAPH"}</definedName>
    <definedName name="wvu.devshifts.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urashifts.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Pro00_01.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1999.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gexpense.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totypes.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staffing.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shifts.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w" hidden="1">{"salaried",#N/A,FALSE,"VLD View (2)"}</definedName>
    <definedName name="wwk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R" hidden="1">{#N/A,#N/A,FALSE,"Cover Page";#N/A,#N/A,FALSE,"Facing Page";#N/A,#N/A,FALSE,"Main Page";#N/A,#N/A,FALSE,"Risk-Adjusted";#N/A,#N/A,FALSE,"Profit Improvement"}</definedName>
    <definedName name="wwr_1" hidden="1">{#N/A,#N/A,FALSE,"Assumptions";#N/A,#N/A,FALSE,"Volumes";#N/A,#N/A,FALSE,"Pricing";#N/A,#N/A,FALSE,"Variable Cost";#N/A,#N/A,FALSE,"Investment";#N/A,#N/A,FALSE,"Profitability";#N/A,#N/A,FALSE,"Business Comparison"}</definedName>
    <definedName name="www" hidden="1">{#N/A,#N/A,TRUE,"Engine";#N/A,#N/A,TRUE,"Trans 5R55N";#N/A,#N/A,TRUE,"Manual Trans";#N/A,#N/A,TRUE,"DS and Axle";#N/A,#N/A,TRUE,"PTSSE";#N/A,#N/A,TRUE,"Summary"}</definedName>
    <definedName name="wwww" hidden="1">{#N/A,#N/A,FALSE,"Cover";#N/A,#N/A,FALSE,"Profits";#N/A,#N/A,FALSE,"ABS";#N/A,#N/A,FALSE,"TFLE Detail";#N/A,#N/A,FALSE,"TFLE Walk";#N/A,#N/A,FALSE,"Variable Cost";#N/A,#N/A,FALSE,"V.C. Walk"}</definedName>
    <definedName name="wwwww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w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wwww" hidden="1">{"REVISED",#N/A,FALSE,"Sheet1"}</definedName>
    <definedName name="wwwwwwwwwwwwwwwwwww" hidden="1">{"Fiesta Facer Page",#N/A,FALSE,"Q_C_S";"Fiesta Main Page",#N/A,FALSE,"V_L";"Fiesta 95BP Struct",#N/A,FALSE,"StructBP";"Fiesta Post 95BP Struct",#N/A,FALSE,"AdjStructBP"}</definedName>
    <definedName name="wwwwwwwwwwwwwwwwwwwwwwwwwww" hidden="1">{"Fiesta Facer Page",#N/A,FALSE,"Q_C_S";"Fiesta Main Page",#N/A,FALSE,"V_L";"Fiesta 95BP Struct",#N/A,FALSE,"StructBP";"Fiesta Post 95BP Struct",#N/A,FALSE,"AdjStructBP"}</definedName>
    <definedName name="wyriyt" hidden="1">{0,0,0,#VALUE!;7.4993119266055,0,0,0;#VALUE!,0.93945652173913,0,0;0,#VALUE!,0.39,0;0,0,0,2.46782608695652}</definedName>
    <definedName name="X" hidden="1">{"COMPARISON",#N/A,FALSE,"Sheet1"}</definedName>
    <definedName name="X_PE_VL">#N/A</definedName>
    <definedName name="X1_CE_W">INDIRECT("'"&amp;#REF!&amp;"Distances'!$A$4:$J$65000")</definedName>
    <definedName name="X2_CE_AA2">MATCH(#REF!,#REF!,0)+1</definedName>
    <definedName name="X202_prior" hidden="1">{"salaried",#N/A,FALSE,"VLD View (2)"}</definedName>
    <definedName name="X3_CE_AB2">MATCH(#REF!,#REF!,0)+1</definedName>
    <definedName name="xaxis" hidden="1">#REF!</definedName>
    <definedName name="xb" hidden="1">#REF!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cx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xcxcxcxc" hidden="1">{0,0,0,0;0,0,0,0;0,0,0,0;0,0,0,0;0,0,#VALUE!,0;0,FALSE,0,0;0,0,2.52782862608606E-08,1.43355118123874E-09;0,0,0,TRUE}</definedName>
    <definedName name="xfgh" hidden="1">{#N/A,#N/A,FALSE,"Cover";#N/A,#N/A,FALSE,"Profits";#N/A,#N/A,FALSE,"ABS";#N/A,#N/A,FALSE,"TFLE Detail";#N/A,#N/A,FALSE,"TFLE Walk";#N/A,#N/A,FALSE,"Variable Cost";#N/A,#N/A,FALSE,"V.C. Walk"}</definedName>
    <definedName name="xg">#N/A</definedName>
    <definedName name="xlqCom">"OK"</definedName>
    <definedName name="xm" hidden="1">#REF!</definedName>
    <definedName name="xn" hidden="1">#REF!</definedName>
    <definedName name="xnbnxb" hidden="1">{0,#N/A,FALSE,0}</definedName>
    <definedName name="xncxcvn" hidden="1">{0,#N/A,FALSE,0;0,#N/A,FALSE,0;0,#N/A,FALSE,0;0,#N/A,FALSE,0}</definedName>
    <definedName name="xqw" hidden="1">#REF!</definedName>
    <definedName name="XR" hidden="1">{"Avg_Arg_NoAc",#N/A,FALSE,"Wk_Arg_NoAc";"Avg_Arg_Act",#N/A,FALSE,"Wk_Arg_Act";"Avg_Brz_NoAct",#N/A,FALSE,"Wk_Brz_NoAc";"Avg_Brz_Act",#N/A,FALSE,"Wk_Brz_Act"}</definedName>
    <definedName name="xrate_list">#REF!</definedName>
    <definedName name="XREF_COLUMN_1" hidden="1">#REF!</definedName>
    <definedName name="XRefColumnsCount" hidden="1">7</definedName>
    <definedName name="XRefCopy1Row" hidden="1">#REF!</definedName>
    <definedName name="XRefCopy2" hidden="1">#REF!</definedName>
    <definedName name="XRefCopy2Row" hidden="1">#REF!</definedName>
    <definedName name="XRefCopy3Row" hidden="1">#REF!</definedName>
    <definedName name="XRefCopy5Row" hidden="1">#REF!</definedName>
    <definedName name="XRefCopyRangeCount" hidden="1">5</definedName>
    <definedName name="XRefPaste1Row" hidden="1">#REF!</definedName>
    <definedName name="XRefPaste7Row" hidden="1">#REF!</definedName>
    <definedName name="XRefPasteRangeCount" hidden="1">7</definedName>
    <definedName name="XS" hidden="1">{#N/A,#N/A,FALSE,"Title - E";#N/A,#N/A,FALSE,"Insert";#N/A,#N/A,FALSE,"Rpt-98-E PG_1";#N/A,#N/A,FALSE,"Rpt-98-E PG_2f";#N/A,#N/A,FALSE,"Rpt-98-E PG_2";#N/A,#N/A,FALSE,"Insert";#N/A,#N/A,FALSE,"Rpt-98-E PG_3 "}</definedName>
    <definedName name="XSW" hidden="1">{"Revenue",#N/A,FALSE,"Series";"Ecprofit",#N/A,FALSE,"Series"}</definedName>
    <definedName name="XSX" hidden="1">{#N/A,#N/A,FALSE,"Chart";#N/A,#N/A,FALSE,"Chart"}</definedName>
    <definedName name="XSXX" hidden="1">{"Revenue",#N/A,FALSE,"Series";"Ecprofit",#N/A,FALSE,"Series"}</definedName>
    <definedName name="XUAT">#REF!</definedName>
    <definedName name="xuus">#REF!</definedName>
    <definedName name="xv" hidden="1">#REF!</definedName>
    <definedName name="xvcbvb" hidden="1">{"avrev",#N/A,FALSE,"AVREV";"rates",#N/A,FALSE,"AVREV"}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xx" hidden="1">{#N/A,#N/A,TRUE,"dew_x200";#N/A,#N/A,TRUE,"cvgm_twncr_must";#N/A,#N/A,TRUE,"x100_x300_falcn";#N/A,#N/A,TRUE,"t_mark_scorp";#N/A,#N/A,TRUE,"VC3GRAF"}</definedName>
    <definedName name="xxxx">#REF!</definedName>
    <definedName name="xxxxx" hidden="1">{#N/A,#N/A,FALSE,"TEST HOURS MONTHLY REPORT"}</definedName>
    <definedName name="XXXXXX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x" hidden="1">{#N/A,#N/A,FALSE,"00 INTRO 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xxxxxxxxxx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xxxxxxxxxx" hidden="1">{"Presentation",#N/A,FALSE,"Feb96 - ALL"}</definedName>
    <definedName name="xxxxxxxxxxxxxxxxxxxxxx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z" hidden="1">{"Fiesta Facer Page",#N/A,FALSE,"Q_C_S";"Fiesta Main Page",#N/A,FALSE,"V_L";"Fiesta 95BP Struct",#N/A,FALSE,"StructBP";"Fiesta Post 95BP Struct",#N/A,FALSE,"AdjStructBP"}</definedName>
    <definedName name="xyz_1" hidden="1">{#N/A,#N/A,FALSE,"Cover Page";#N/A,#N/A,FALSE,"Facing Page";#N/A,#N/A,FALSE,"Main Page";#N/A,#N/A,FALSE,"Risk-Adjusted";#N/A,#N/A,FALSE,"Profit Improvement"}</definedName>
    <definedName name="xzcv" hidden="1">{#N/A,#N/A,FALSE,"Title-W";#N/A,#N/A,FALSE,"Insert";#N/A,#N/A,FALSE,"Rpt-98-W PG_1";#N/A,#N/A,FALSE,"Rpt-98-W PG_2f";#N/A,#N/A,FALSE,"Rpt-98-W  PG_2";#N/A,#N/A,FALSE,"Insert";#N/A,#N/A,FALSE,"Rpt-98-W PG_3"}</definedName>
    <definedName name="xzy" hidden="1">{"Presentation",#N/A,FALSE,"Feb96 - ALL"}</definedName>
    <definedName name="Ｙ">#N/A</definedName>
    <definedName name="y7i" hidden="1">{#N/A,#N/A,FALSE,"Cover";#N/A,#N/A,FALSE,"Profits";#N/A,#N/A,FALSE,"ABS";#N/A,#N/A,FALSE,"TFLE Detail";#N/A,#N/A,FALSE,"TFLE Walk";#N/A,#N/A,FALSE,"Variable Cost";#N/A,#N/A,FALSE,"V.C. Walk"}</definedName>
    <definedName name="YA">#REF!</definedName>
    <definedName name="YA_of_Tranferor">#REF!</definedName>
    <definedName name="YA_of_Transferor">#REF!</definedName>
    <definedName name="YA_transferred_in">#REF!</definedName>
    <definedName name="Ye">#REF!</definedName>
    <definedName name="Year">#REF!</definedName>
    <definedName name="Year1">#REF!</definedName>
    <definedName name="Year2">#REF!</definedName>
    <definedName name="YearCell">#REF!</definedName>
    <definedName name="YEN">99.7</definedName>
    <definedName name="YES" hidden="1">{"Revenue",#N/A,FALSE,"Series";"Ecprofit",#N/A,FALSE,"Series"}</definedName>
    <definedName name="YES_1" hidden="1">{"Revenue",#N/A,FALSE,"Series";"Ecprofit",#N/A,FALSE,"Series"}</definedName>
    <definedName name="yet" hidden="1">{"pep204a",#N/A,FALSE,"tpepsum4a";"pep205a",#N/A,FALSE,"tpepsum4a";"wpep204a",#N/A,FALSE,"tpepsum4a";"wpep205a",#N/A,FALSE,"tpepsum4a"}</definedName>
    <definedName name="yguyt">#REF!</definedName>
    <definedName name="yh" hidden="1">{"'Highlights'!$A$1:$M$123"}</definedName>
    <definedName name="yhio" hidden="1">{"Revenue",#N/A,FALSE,"Series";"Ecprofit",#N/A,FALSE,"Series"}</definedName>
    <definedName name="yht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ut" hidden="1">{0,0,0,0;0,0,0,0;0,0,0,0;0,0,0,0;0,0,0,0;0,0,0,0;#N/A,#N/A,FALSE,0;#N/A,#N/A,FALSE,0}</definedName>
    <definedName name="yi" hidden="1">{#N/A,#N/A,FALSE,"Cover";#N/A,#N/A,FALSE,"Profits";#N/A,#N/A,FALSE,"ABS";#N/A,#N/A,FALSE,"TFLE Detail";#N/A,#N/A,FALSE,"TFLE Walk";#N/A,#N/A,FALSE,"Variable Cost";#N/A,#N/A,FALSE,"V.C. Walk"}</definedName>
    <definedName name="yioy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j" hidden="1">{#N/A,#N/A,FALSE,"Profit Status";#N/A,#N/A,FALSE,"Invest";#N/A,#N/A,FALSE,"Revenue";#N/A,#N/A,FALSE,"Variable Cost";#N/A,#N/A,FALSE,"Options &amp; Series"}</definedName>
    <definedName name="YK" hidden="1">{0,0,FALSE,0}</definedName>
    <definedName name="yk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M" hidden="1">{"Revenue",#N/A,FALSE,"Series";"Ecprofit",#N/A,FALSE,"Series"}</definedName>
    <definedName name="you">#REF!</definedName>
    <definedName name="YQ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t" hidden="1">{0,0,0,TRUE;0,#VALUE!,0,FALSE;0,0,0,0;0,0,0,0;0,0,0,0;0,10.806201,0,0;0,0,0,0;0,0,0,0}</definedName>
    <definedName name="YTDCOST1">#REF!</definedName>
    <definedName name="YTDCOST2">#REF!</definedName>
    <definedName name="YTDCOST23">#REF!</definedName>
    <definedName name="YTDCOST3">#REF!</definedName>
    <definedName name="YTDCOST4">#REF!</definedName>
    <definedName name="YTDRY01">#REF!</definedName>
    <definedName name="YTDRY02">#REF!</definedName>
    <definedName name="YTDRY03">#REF!</definedName>
    <definedName name="YTDRY04">#REF!</definedName>
    <definedName name="ytr" hidden="1">{0,0,0,0;0,0,0,FALSE;0,#NULL!,0,0;0,0,0,0;0,0,0,#VALUE!;0,0,0,0;0,0,0,0;0,0,0,0;0,0,0,0}</definedName>
    <definedName name="ytu" hidden="1">{#N/A,#N/A,FALSE,"TOP10";#N/A,#N/A,FALSE,"Cover";#N/A,#N/A,FALSE,"MOGRAPH"}</definedName>
    <definedName name="yt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U" hidden="1">{0,0,0,0;0,0,0,0;0,0,0,0;0,0,0,0;0,0,0,0;0,0,0,0;0,0,0,0;0,0,0,0}</definedName>
    <definedName name="YUD" hidden="1">{#N/A,#N/A,FALSE,"Profit Status";#N/A,#N/A,FALSE,"Invest";#N/A,#N/A,FALSE,"Revenue";#N/A,#N/A,FALSE,"Variable Cost";#N/A,#N/A,FALSE,"Options &amp; Series"}</definedName>
    <definedName name="yu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l" hidden="1">{"'Highlights'!$A$1:$M$123"}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y" hidden="1">{#N/A,#N/A,FALSE,"TOP10";#N/A,#N/A,FALSE,"Cover";#N/A,#N/A,FALSE,"MOGRAPH"}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yy" hidden="1">{#N/A,#N/A,FALSE,"Assumptions";#N/A,#N/A,FALSE,"Volumes";#N/A,#N/A,FALSE,"Pricing";#N/A,#N/A,FALSE,"Variable Cost";#N/A,#N/A,FALSE,"Investment";#N/A,#N/A,FALSE,"Profitability";#N/A,#N/A,FALSE,"Business Comparison"}</definedName>
    <definedName name="yyy" hidden="1">{"Fiesta Facer Page",#N/A,FALSE,"Q_C_S";"Fiesta Main Page",#N/A,FALSE,"V_L";"Fiesta 95BP Struct",#N/A,FALSE,"StructBP";"Fiesta Post 95BP Struct",#N/A,FALSE,"AdjStructBP"}</definedName>
    <definedName name="yyyy" hidden="1">{#N/A,#N/A,FALSE,"TEST HOURS MONTHLY REPORT"}</definedName>
    <definedName name="yyyyy" hidden="1">{#N/A,#N/A,FALSE,"Chart";#N/A,#N/A,FALSE,"Chart"}</definedName>
    <definedName name="YYYYYY" hidden="1">{#N/A,#N/A,FALSE,"Chart";#N/A,#N/A,FALSE,"Chart"}</definedName>
    <definedName name="yyyyyyyyyyyyyyy" hidden="1">{"Fiesta Facer Page",#N/A,FALSE,"Q_C_S";"Fiesta Main Page",#N/A,FALSE,"V_L";"Fiesta 95BP Struct",#N/A,FALSE,"StructBP";"Fiesta Post 95BP Struct",#N/A,FALSE,"AdjStructBP"}</definedName>
    <definedName name="z" hidden="1">{"showroom",#N/A,FALSE,"99 Model Low";"equipment",#N/A,FALSE,"99 Model Low"}</definedName>
    <definedName name="Z_008C8F52_9E8F_11D3_924A_00C04F847978_.wvu.Cols" hidden="1">#N/A</definedName>
    <definedName name="Z_008C8F52_9E8F_11D3_924A_00C04F847978_.wvu.PrintArea" hidden="1">#N/A</definedName>
    <definedName name="Z_008C8F52_9E8F_11D3_924A_00C04F847978_.wvu.PrintTitles" hidden="1">#N/A</definedName>
    <definedName name="Z_008C8F54_9E8F_11D3_924A_00C04F847978_.wvu.Cols" hidden="1">#N/A</definedName>
    <definedName name="Z_008C8F54_9E8F_11D3_924A_00C04F847978_.wvu.PrintArea" hidden="1">#N/A</definedName>
    <definedName name="Z_008C8F54_9E8F_11D3_924A_00C04F847978_.wvu.PrintTitles" hidden="1">#N/A</definedName>
    <definedName name="Z_008C8F56_9E8F_11D3_924A_00C04F847978_.wvu.Cols" hidden="1">#N/A</definedName>
    <definedName name="Z_008C8F56_9E8F_11D3_924A_00C04F847978_.wvu.PrintArea" hidden="1">#N/A</definedName>
    <definedName name="Z_008C8F56_9E8F_11D3_924A_00C04F847978_.wvu.PrintTitles" hidden="1">#N/A</definedName>
    <definedName name="Z_008C8F58_9E8F_11D3_924A_00C04F847978_.wvu.Cols" hidden="1">#N/A</definedName>
    <definedName name="Z_008C8F58_9E8F_11D3_924A_00C04F847978_.wvu.PrintArea" hidden="1">#N/A</definedName>
    <definedName name="Z_008C8F58_9E8F_11D3_924A_00C04F847978_.wvu.PrintTitles" hidden="1">#N/A</definedName>
    <definedName name="Z_008C8F5A_9E8F_11D3_924A_00C04F847978_.wvu.PrintArea" hidden="1">#N/A</definedName>
    <definedName name="Z_008C8F5A_9E8F_11D3_924A_00C04F847978_.wvu.PrintTitles" hidden="1">#N/A</definedName>
    <definedName name="Z_008C8F5C_9E8F_11D3_924A_00C04F847978_.wvu.Cols" hidden="1">#N/A</definedName>
    <definedName name="Z_008C8F5C_9E8F_11D3_924A_00C04F847978_.wvu.PrintArea" hidden="1">#N/A</definedName>
    <definedName name="Z_008C8F5C_9E8F_11D3_924A_00C04F847978_.wvu.PrintTitles" hidden="1">#N/A</definedName>
    <definedName name="Z_051B25F4_DAD9_11D3_924A_00C04F8362DB_.wvu.Cols" hidden="1">#N/A</definedName>
    <definedName name="Z_051B25F4_DAD9_11D3_924A_00C04F8362DB_.wvu.PrintArea" hidden="1">#N/A</definedName>
    <definedName name="Z_051B25F4_DAD9_11D3_924A_00C04F8362DB_.wvu.PrintTitles" hidden="1">#N/A</definedName>
    <definedName name="Z_051B25F6_DAD9_11D3_924A_00C04F8362DB_.wvu.Cols" hidden="1">#N/A</definedName>
    <definedName name="Z_051B25F6_DAD9_11D3_924A_00C04F8362DB_.wvu.PrintArea" hidden="1">#N/A</definedName>
    <definedName name="Z_051B25F6_DAD9_11D3_924A_00C04F8362DB_.wvu.PrintTitles" hidden="1">#N/A</definedName>
    <definedName name="Z_051B25F8_DAD9_11D3_924A_00C04F8362DB_.wvu.Cols" hidden="1">#N/A</definedName>
    <definedName name="Z_051B25F8_DAD9_11D3_924A_00C04F8362DB_.wvu.PrintArea" hidden="1">#N/A</definedName>
    <definedName name="Z_051B25F8_DAD9_11D3_924A_00C04F8362DB_.wvu.PrintTitles" hidden="1">#N/A</definedName>
    <definedName name="Z_051B25FA_DAD9_11D3_924A_00C04F8362DB_.wvu.Cols" hidden="1">#N/A</definedName>
    <definedName name="Z_051B25FA_DAD9_11D3_924A_00C04F8362DB_.wvu.PrintArea" hidden="1">#N/A</definedName>
    <definedName name="Z_051B25FA_DAD9_11D3_924A_00C04F8362DB_.wvu.PrintTitles" hidden="1">#N/A</definedName>
    <definedName name="Z_051B25FC_DAD9_11D3_924A_00C04F8362DB_.wvu.PrintArea" hidden="1">#N/A</definedName>
    <definedName name="Z_051B25FC_DAD9_11D3_924A_00C04F8362DB_.wvu.PrintTitles" hidden="1">#N/A</definedName>
    <definedName name="Z_051B25FE_DAD9_11D3_924A_00C04F8362DB_.wvu.Cols" hidden="1">#N/A</definedName>
    <definedName name="Z_051B25FE_DAD9_11D3_924A_00C04F8362DB_.wvu.PrintArea" hidden="1">#N/A</definedName>
    <definedName name="Z_051B25FE_DAD9_11D3_924A_00C04F8362DB_.wvu.PrintTitles" hidden="1">#N/A</definedName>
    <definedName name="Z_051B2675_DAD9_11D3_924A_00C04F8362DB_.wvu.Cols" hidden="1">#N/A</definedName>
    <definedName name="Z_051B2675_DAD9_11D3_924A_00C04F8362DB_.wvu.PrintArea" hidden="1">#N/A</definedName>
    <definedName name="Z_051B2675_DAD9_11D3_924A_00C04F8362DB_.wvu.PrintTitles" hidden="1">#N/A</definedName>
    <definedName name="Z_051B2677_DAD9_11D3_924A_00C04F8362DB_.wvu.Cols" hidden="1">#N/A</definedName>
    <definedName name="Z_051B2677_DAD9_11D3_924A_00C04F8362DB_.wvu.PrintArea" hidden="1">#N/A</definedName>
    <definedName name="Z_051B2677_DAD9_11D3_924A_00C04F8362DB_.wvu.PrintTitles" hidden="1">#N/A</definedName>
    <definedName name="Z_051B2679_DAD9_11D3_924A_00C04F8362DB_.wvu.Cols" hidden="1">#N/A</definedName>
    <definedName name="Z_051B2679_DAD9_11D3_924A_00C04F8362DB_.wvu.PrintArea" hidden="1">#N/A</definedName>
    <definedName name="Z_051B2679_DAD9_11D3_924A_00C04F8362DB_.wvu.PrintTitles" hidden="1">#N/A</definedName>
    <definedName name="Z_051B267B_DAD9_11D3_924A_00C04F8362DB_.wvu.Cols" hidden="1">#N/A</definedName>
    <definedName name="Z_051B267B_DAD9_11D3_924A_00C04F8362DB_.wvu.PrintArea" hidden="1">#N/A</definedName>
    <definedName name="Z_051B267B_DAD9_11D3_924A_00C04F8362DB_.wvu.PrintTitles" hidden="1">#N/A</definedName>
    <definedName name="Z_051B267D_DAD9_11D3_924A_00C04F8362DB_.wvu.PrintArea" hidden="1">#N/A</definedName>
    <definedName name="Z_051B267D_DAD9_11D3_924A_00C04F8362DB_.wvu.PrintTitles" hidden="1">#N/A</definedName>
    <definedName name="Z_051B267F_DAD9_11D3_924A_00C04F8362DB_.wvu.Cols" hidden="1">#N/A</definedName>
    <definedName name="Z_051B267F_DAD9_11D3_924A_00C04F8362DB_.wvu.PrintArea" hidden="1">#N/A</definedName>
    <definedName name="Z_051B267F_DAD9_11D3_924A_00C04F8362DB_.wvu.PrintTitles" hidden="1">#N/A</definedName>
    <definedName name="Z_051B2695_DAD9_11D3_924A_00C04F8362DB_.wvu.Cols" hidden="1">#N/A</definedName>
    <definedName name="Z_051B2695_DAD9_11D3_924A_00C04F8362DB_.wvu.PrintArea" hidden="1">#N/A</definedName>
    <definedName name="Z_051B2695_DAD9_11D3_924A_00C04F8362DB_.wvu.PrintTitles" hidden="1">#N/A</definedName>
    <definedName name="Z_051B2697_DAD9_11D3_924A_00C04F8362DB_.wvu.Cols" hidden="1">#N/A</definedName>
    <definedName name="Z_051B2697_DAD9_11D3_924A_00C04F8362DB_.wvu.PrintArea" hidden="1">#N/A</definedName>
    <definedName name="Z_051B2697_DAD9_11D3_924A_00C04F8362DB_.wvu.PrintTitles" hidden="1">#N/A</definedName>
    <definedName name="Z_051B2699_DAD9_11D3_924A_00C04F8362DB_.wvu.Cols" hidden="1">#N/A</definedName>
    <definedName name="Z_051B2699_DAD9_11D3_924A_00C04F8362DB_.wvu.PrintArea" hidden="1">#N/A</definedName>
    <definedName name="Z_051B2699_DAD9_11D3_924A_00C04F8362DB_.wvu.PrintTitles" hidden="1">#N/A</definedName>
    <definedName name="Z_051B269B_DAD9_11D3_924A_00C04F8362DB_.wvu.Cols" hidden="1">#N/A</definedName>
    <definedName name="Z_051B269B_DAD9_11D3_924A_00C04F8362DB_.wvu.PrintArea" hidden="1">#N/A</definedName>
    <definedName name="Z_051B269B_DAD9_11D3_924A_00C04F8362DB_.wvu.PrintTitles" hidden="1">#N/A</definedName>
    <definedName name="Z_051B269D_DAD9_11D3_924A_00C04F8362DB_.wvu.PrintArea" hidden="1">#N/A</definedName>
    <definedName name="Z_051B269D_DAD9_11D3_924A_00C04F8362DB_.wvu.PrintTitles" hidden="1">#N/A</definedName>
    <definedName name="Z_051B269F_DAD9_11D3_924A_00C04F8362DB_.wvu.Cols" hidden="1">#N/A</definedName>
    <definedName name="Z_051B269F_DAD9_11D3_924A_00C04F8362DB_.wvu.PrintArea" hidden="1">#N/A</definedName>
    <definedName name="Z_051B269F_DAD9_11D3_924A_00C04F8362DB_.wvu.PrintTitles" hidden="1">#N/A</definedName>
    <definedName name="Z_0ADF42FF_B455_11D3_924A_00C04F847978_.wvu.Cols" hidden="1">#N/A</definedName>
    <definedName name="Z_0ADF42FF_B455_11D3_924A_00C04F847978_.wvu.PrintArea" hidden="1">#N/A</definedName>
    <definedName name="Z_0ADF42FF_B455_11D3_924A_00C04F847978_.wvu.PrintTitles" hidden="1">#N/A</definedName>
    <definedName name="Z_0ADF4302_B455_11D3_924A_00C04F847978_.wvu.Cols" hidden="1">#N/A</definedName>
    <definedName name="Z_0ADF4302_B455_11D3_924A_00C04F847978_.wvu.PrintArea" hidden="1">#N/A</definedName>
    <definedName name="Z_0ADF4302_B455_11D3_924A_00C04F847978_.wvu.PrintTitles" hidden="1">#N/A</definedName>
    <definedName name="Z_0ADF4305_B455_11D3_924A_00C04F847978_.wvu.Cols" hidden="1">#N/A</definedName>
    <definedName name="Z_0ADF4305_B455_11D3_924A_00C04F847978_.wvu.PrintArea" hidden="1">#N/A</definedName>
    <definedName name="Z_0ADF4305_B455_11D3_924A_00C04F847978_.wvu.PrintTitles" hidden="1">#N/A</definedName>
    <definedName name="Z_0ADF4308_B455_11D3_924A_00C04F847978_.wvu.Cols" hidden="1">#N/A</definedName>
    <definedName name="Z_0ADF4308_B455_11D3_924A_00C04F847978_.wvu.PrintArea" hidden="1">#N/A</definedName>
    <definedName name="Z_0ADF4308_B455_11D3_924A_00C04F847978_.wvu.PrintTitles" hidden="1">#N/A</definedName>
    <definedName name="Z_0ADF430B_B455_11D3_924A_00C04F847978_.wvu.PrintArea" hidden="1">#N/A</definedName>
    <definedName name="Z_0ADF430B_B455_11D3_924A_00C04F847978_.wvu.PrintTitles" hidden="1">#N/A</definedName>
    <definedName name="Z_0ADF430E_B455_11D3_924A_00C04F847978_.wvu.Cols" hidden="1">#N/A</definedName>
    <definedName name="Z_0ADF430E_B455_11D3_924A_00C04F847978_.wvu.PrintArea" hidden="1">#N/A</definedName>
    <definedName name="Z_0ADF430E_B455_11D3_924A_00C04F847978_.wvu.PrintTitles" hidden="1">#N/A</definedName>
    <definedName name="Z_0ADF436E_B455_11D3_924A_00C04F847978_.wvu.Cols" hidden="1">#N/A</definedName>
    <definedName name="Z_0ADF436E_B455_11D3_924A_00C04F847978_.wvu.PrintArea" hidden="1">#N/A</definedName>
    <definedName name="Z_0ADF436E_B455_11D3_924A_00C04F847978_.wvu.PrintTitles" hidden="1">#N/A</definedName>
    <definedName name="Z_0ADF4371_B455_11D3_924A_00C04F847978_.wvu.Cols" hidden="1">#N/A</definedName>
    <definedName name="Z_0ADF4371_B455_11D3_924A_00C04F847978_.wvu.PrintArea" hidden="1">#N/A</definedName>
    <definedName name="Z_0ADF4371_B455_11D3_924A_00C04F847978_.wvu.PrintTitles" hidden="1">#N/A</definedName>
    <definedName name="Z_0ADF4374_B455_11D3_924A_00C04F847978_.wvu.Cols" hidden="1">#N/A</definedName>
    <definedName name="Z_0ADF4374_B455_11D3_924A_00C04F847978_.wvu.PrintArea" hidden="1">#N/A</definedName>
    <definedName name="Z_0ADF4374_B455_11D3_924A_00C04F847978_.wvu.PrintTitles" hidden="1">#N/A</definedName>
    <definedName name="Z_0ADF4377_B455_11D3_924A_00C04F847978_.wvu.Cols" hidden="1">#N/A</definedName>
    <definedName name="Z_0ADF4377_B455_11D3_924A_00C04F847978_.wvu.PrintArea" hidden="1">#N/A</definedName>
    <definedName name="Z_0ADF4377_B455_11D3_924A_00C04F847978_.wvu.PrintTitles" hidden="1">#N/A</definedName>
    <definedName name="Z_0ADF437A_B455_11D3_924A_00C04F847978_.wvu.PrintArea" hidden="1">#N/A</definedName>
    <definedName name="Z_0ADF437A_B455_11D3_924A_00C04F847978_.wvu.PrintTitles" hidden="1">#N/A</definedName>
    <definedName name="Z_0ADF437D_B455_11D3_924A_00C04F847978_.wvu.Cols" hidden="1">#N/A</definedName>
    <definedName name="Z_0ADF437D_B455_11D3_924A_00C04F847978_.wvu.PrintArea" hidden="1">#N/A</definedName>
    <definedName name="Z_0ADF437D_B455_11D3_924A_00C04F847978_.wvu.PrintTitles" hidden="1">#N/A</definedName>
    <definedName name="Z_0ADF4399_B455_11D3_924A_00C04F847978_.wvu.Cols" hidden="1">#N/A</definedName>
    <definedName name="Z_0ADF4399_B455_11D3_924A_00C04F847978_.wvu.PrintArea" hidden="1">#N/A</definedName>
    <definedName name="Z_0ADF4399_B455_11D3_924A_00C04F847978_.wvu.PrintTitles" hidden="1">#N/A</definedName>
    <definedName name="Z_0ADF439C_B455_11D3_924A_00C04F847978_.wvu.Cols" hidden="1">#N/A</definedName>
    <definedName name="Z_0ADF439C_B455_11D3_924A_00C04F847978_.wvu.PrintArea" hidden="1">#N/A</definedName>
    <definedName name="Z_0ADF439C_B455_11D3_924A_00C04F847978_.wvu.PrintTitles" hidden="1">#N/A</definedName>
    <definedName name="Z_0ADF439F_B455_11D3_924A_00C04F847978_.wvu.Cols" hidden="1">#N/A</definedName>
    <definedName name="Z_0ADF439F_B455_11D3_924A_00C04F847978_.wvu.PrintArea" hidden="1">#N/A</definedName>
    <definedName name="Z_0ADF439F_B455_11D3_924A_00C04F847978_.wvu.PrintTitles" hidden="1">#N/A</definedName>
    <definedName name="Z_0ADF43A2_B455_11D3_924A_00C04F847978_.wvu.Cols" hidden="1">#N/A</definedName>
    <definedName name="Z_0ADF43A2_B455_11D3_924A_00C04F847978_.wvu.PrintArea" hidden="1">#N/A</definedName>
    <definedName name="Z_0ADF43A2_B455_11D3_924A_00C04F847978_.wvu.PrintTitles" hidden="1">#N/A</definedName>
    <definedName name="Z_0ADF43A5_B455_11D3_924A_00C04F847978_.wvu.PrintArea" hidden="1">#N/A</definedName>
    <definedName name="Z_0ADF43A5_B455_11D3_924A_00C04F847978_.wvu.PrintTitles" hidden="1">#N/A</definedName>
    <definedName name="Z_0ADF43A8_B455_11D3_924A_00C04F847978_.wvu.Cols" hidden="1">#N/A</definedName>
    <definedName name="Z_0ADF43A8_B455_11D3_924A_00C04F847978_.wvu.PrintArea" hidden="1">#N/A</definedName>
    <definedName name="Z_0ADF43A8_B455_11D3_924A_00C04F847978_.wvu.PrintTitles" hidden="1">#N/A</definedName>
    <definedName name="Z_0CCEA51C_6B5A_492A_905D_2F185A7C043A_.wvu.PrintArea" hidden="1">#REF!</definedName>
    <definedName name="Z_0D3D031E_9E9E_11D3_924A_00C04F847978_.wvu.Cols" hidden="1">#N/A</definedName>
    <definedName name="Z_0D3D031E_9E9E_11D3_924A_00C04F847978_.wvu.PrintArea" hidden="1">#N/A</definedName>
    <definedName name="Z_0D3D031E_9E9E_11D3_924A_00C04F847978_.wvu.PrintTitles" hidden="1">#N/A</definedName>
    <definedName name="Z_0D3D0322_9E9E_11D3_924A_00C04F847978_.wvu.Cols" hidden="1">#N/A</definedName>
    <definedName name="Z_0D3D0322_9E9E_11D3_924A_00C04F847978_.wvu.PrintArea" hidden="1">#N/A</definedName>
    <definedName name="Z_0D3D0322_9E9E_11D3_924A_00C04F847978_.wvu.PrintTitles" hidden="1">#N/A</definedName>
    <definedName name="Z_0D3D0326_9E9E_11D3_924A_00C04F847978_.wvu.Cols" hidden="1">#N/A</definedName>
    <definedName name="Z_0D3D0326_9E9E_11D3_924A_00C04F847978_.wvu.PrintArea" hidden="1">#N/A</definedName>
    <definedName name="Z_0D3D0326_9E9E_11D3_924A_00C04F847978_.wvu.PrintTitles" hidden="1">#N/A</definedName>
    <definedName name="Z_0D3D032A_9E9E_11D3_924A_00C04F847978_.wvu.Cols" hidden="1">#N/A</definedName>
    <definedName name="Z_0D3D032A_9E9E_11D3_924A_00C04F847978_.wvu.PrintArea" hidden="1">#N/A</definedName>
    <definedName name="Z_0D3D032A_9E9E_11D3_924A_00C04F847978_.wvu.PrintTitles" hidden="1">#N/A</definedName>
    <definedName name="Z_0D3D032E_9E9E_11D3_924A_00C04F847978_.wvu.PrintArea" hidden="1">#N/A</definedName>
    <definedName name="Z_0D3D032E_9E9E_11D3_924A_00C04F847978_.wvu.PrintTitles" hidden="1">#N/A</definedName>
    <definedName name="Z_0D3D0332_9E9E_11D3_924A_00C04F847978_.wvu.Cols" hidden="1">#N/A</definedName>
    <definedName name="Z_0D3D0332_9E9E_11D3_924A_00C04F847978_.wvu.PrintArea" hidden="1">#N/A</definedName>
    <definedName name="Z_0D3D0332_9E9E_11D3_924A_00C04F847978_.wvu.PrintTitles" hidden="1">#N/A</definedName>
    <definedName name="Z_142F0171_9F19_11D3_8424_60A257C10000_.wvu.Cols" hidden="1">#N/A</definedName>
    <definedName name="Z_142F0171_9F19_11D3_8424_60A257C10000_.wvu.PrintArea" hidden="1">#N/A</definedName>
    <definedName name="Z_142F0171_9F19_11D3_8424_60A257C10000_.wvu.PrintTitles" hidden="1">#N/A</definedName>
    <definedName name="Z_142F0179_9F19_11D3_8424_60A257C10000_.wvu.Cols" hidden="1">#N/A</definedName>
    <definedName name="Z_142F0179_9F19_11D3_8424_60A257C10000_.wvu.PrintArea" hidden="1">#N/A</definedName>
    <definedName name="Z_142F0179_9F19_11D3_8424_60A257C10000_.wvu.PrintTitles" hidden="1">#N/A</definedName>
    <definedName name="Z_142F0181_9F19_11D3_8424_60A257C10000_.wvu.Cols" hidden="1">#N/A</definedName>
    <definedName name="Z_142F0181_9F19_11D3_8424_60A257C10000_.wvu.PrintArea" hidden="1">#N/A</definedName>
    <definedName name="Z_142F0181_9F19_11D3_8424_60A257C10000_.wvu.PrintTitles" hidden="1">#N/A</definedName>
    <definedName name="Z_142F0189_9F19_11D3_8424_60A257C10000_.wvu.Cols" hidden="1">#N/A</definedName>
    <definedName name="Z_142F0189_9F19_11D3_8424_60A257C10000_.wvu.PrintArea" hidden="1">#N/A</definedName>
    <definedName name="Z_142F0189_9F19_11D3_8424_60A257C10000_.wvu.PrintTitles" hidden="1">#N/A</definedName>
    <definedName name="Z_142F0191_9F19_11D3_8424_60A257C10000_.wvu.PrintArea" hidden="1">#N/A</definedName>
    <definedName name="Z_142F0191_9F19_11D3_8424_60A257C10000_.wvu.PrintTitles" hidden="1">#N/A</definedName>
    <definedName name="Z_142F0199_9F19_11D3_8424_60A257C10000_.wvu.Cols" hidden="1">#N/A</definedName>
    <definedName name="Z_142F0199_9F19_11D3_8424_60A257C10000_.wvu.PrintArea" hidden="1">#N/A</definedName>
    <definedName name="Z_142F0199_9F19_11D3_8424_60A257C10000_.wvu.PrintTitles" hidden="1">#N/A</definedName>
    <definedName name="Z_177F849F_B84A_11D3_924A_00C04F847978_.wvu.Cols" hidden="1">#N/A</definedName>
    <definedName name="Z_177F849F_B84A_11D3_924A_00C04F847978_.wvu.PrintArea" hidden="1">#N/A</definedName>
    <definedName name="Z_177F849F_B84A_11D3_924A_00C04F847978_.wvu.PrintTitles" hidden="1">#N/A</definedName>
    <definedName name="Z_177F84A2_B84A_11D3_924A_00C04F847978_.wvu.Cols" hidden="1">#N/A</definedName>
    <definedName name="Z_177F84A2_B84A_11D3_924A_00C04F847978_.wvu.PrintArea" hidden="1">#N/A</definedName>
    <definedName name="Z_177F84A2_B84A_11D3_924A_00C04F847978_.wvu.PrintTitles" hidden="1">#N/A</definedName>
    <definedName name="Z_177F84A5_B84A_11D3_924A_00C04F847978_.wvu.Cols" hidden="1">#N/A</definedName>
    <definedName name="Z_177F84A5_B84A_11D3_924A_00C04F847978_.wvu.PrintArea" hidden="1">#N/A</definedName>
    <definedName name="Z_177F84A5_B84A_11D3_924A_00C04F847978_.wvu.PrintTitles" hidden="1">#N/A</definedName>
    <definedName name="Z_177F84A8_B84A_11D3_924A_00C04F847978_.wvu.Cols" hidden="1">#N/A</definedName>
    <definedName name="Z_177F84A8_B84A_11D3_924A_00C04F847978_.wvu.PrintArea" hidden="1">#N/A</definedName>
    <definedName name="Z_177F84A8_B84A_11D3_924A_00C04F847978_.wvu.PrintTitles" hidden="1">#N/A</definedName>
    <definedName name="Z_177F84AB_B84A_11D3_924A_00C04F847978_.wvu.PrintArea" hidden="1">#N/A</definedName>
    <definedName name="Z_177F84AB_B84A_11D3_924A_00C04F847978_.wvu.PrintTitles" hidden="1">#N/A</definedName>
    <definedName name="Z_177F84AE_B84A_11D3_924A_00C04F847978_.wvu.Cols" hidden="1">#N/A</definedName>
    <definedName name="Z_177F84AE_B84A_11D3_924A_00C04F847978_.wvu.PrintArea" hidden="1">#N/A</definedName>
    <definedName name="Z_177F84AE_B84A_11D3_924A_00C04F847978_.wvu.PrintTitles" hidden="1">#N/A</definedName>
    <definedName name="Z_177F84CC_B84A_11D3_924A_00C04F847978_.wvu.Cols" hidden="1">#N/A</definedName>
    <definedName name="Z_177F84CC_B84A_11D3_924A_00C04F847978_.wvu.PrintArea" hidden="1">#N/A</definedName>
    <definedName name="Z_177F84CC_B84A_11D3_924A_00C04F847978_.wvu.PrintTitles" hidden="1">#N/A</definedName>
    <definedName name="Z_177F84CF_B84A_11D3_924A_00C04F847978_.wvu.Cols" hidden="1">#N/A</definedName>
    <definedName name="Z_177F84CF_B84A_11D3_924A_00C04F847978_.wvu.PrintArea" hidden="1">#N/A</definedName>
    <definedName name="Z_177F84CF_B84A_11D3_924A_00C04F847978_.wvu.PrintTitles" hidden="1">#N/A</definedName>
    <definedName name="Z_177F84D2_B84A_11D3_924A_00C04F847978_.wvu.Cols" hidden="1">#N/A</definedName>
    <definedName name="Z_177F84D2_B84A_11D3_924A_00C04F847978_.wvu.PrintArea" hidden="1">#N/A</definedName>
    <definedName name="Z_177F84D2_B84A_11D3_924A_00C04F847978_.wvu.PrintTitles" hidden="1">#N/A</definedName>
    <definedName name="Z_177F84D5_B84A_11D3_924A_00C04F847978_.wvu.Cols" hidden="1">#N/A</definedName>
    <definedName name="Z_177F84D5_B84A_11D3_924A_00C04F847978_.wvu.PrintArea" hidden="1">#N/A</definedName>
    <definedName name="Z_177F84D5_B84A_11D3_924A_00C04F847978_.wvu.PrintTitles" hidden="1">#N/A</definedName>
    <definedName name="Z_177F84D8_B84A_11D3_924A_00C04F847978_.wvu.PrintArea" hidden="1">#N/A</definedName>
    <definedName name="Z_177F84D8_B84A_11D3_924A_00C04F847978_.wvu.PrintTitles" hidden="1">#N/A</definedName>
    <definedName name="Z_177F84DB_B84A_11D3_924A_00C04F847978_.wvu.Cols" hidden="1">#N/A</definedName>
    <definedName name="Z_177F84DB_B84A_11D3_924A_00C04F847978_.wvu.PrintArea" hidden="1">#N/A</definedName>
    <definedName name="Z_177F84DB_B84A_11D3_924A_00C04F847978_.wvu.PrintTitles" hidden="1">#N/A</definedName>
    <definedName name="Z_177F8515_B84A_11D3_924A_00C04F847978_.wvu.Cols" hidden="1">#N/A</definedName>
    <definedName name="Z_177F8515_B84A_11D3_924A_00C04F847978_.wvu.PrintArea" hidden="1">#N/A</definedName>
    <definedName name="Z_177F8515_B84A_11D3_924A_00C04F847978_.wvu.PrintTitles" hidden="1">#N/A</definedName>
    <definedName name="Z_177F8517_B84A_11D3_924A_00C04F847978_.wvu.Cols" hidden="1">#N/A</definedName>
    <definedName name="Z_177F8517_B84A_11D3_924A_00C04F847978_.wvu.PrintArea" hidden="1">#N/A</definedName>
    <definedName name="Z_177F8517_B84A_11D3_924A_00C04F847978_.wvu.PrintTitles" hidden="1">#N/A</definedName>
    <definedName name="Z_177F8519_B84A_11D3_924A_00C04F847978_.wvu.Cols" hidden="1">#N/A</definedName>
    <definedName name="Z_177F8519_B84A_11D3_924A_00C04F847978_.wvu.PrintArea" hidden="1">#N/A</definedName>
    <definedName name="Z_177F8519_B84A_11D3_924A_00C04F847978_.wvu.PrintTitles" hidden="1">#N/A</definedName>
    <definedName name="Z_177F851B_B84A_11D3_924A_00C04F847978_.wvu.Cols" hidden="1">#N/A</definedName>
    <definedName name="Z_177F851B_B84A_11D3_924A_00C04F847978_.wvu.PrintArea" hidden="1">#N/A</definedName>
    <definedName name="Z_177F851B_B84A_11D3_924A_00C04F847978_.wvu.PrintTitles" hidden="1">#N/A</definedName>
    <definedName name="Z_177F851D_B84A_11D3_924A_00C04F847978_.wvu.PrintArea" hidden="1">#N/A</definedName>
    <definedName name="Z_177F851D_B84A_11D3_924A_00C04F847978_.wvu.PrintTitles" hidden="1">#N/A</definedName>
    <definedName name="Z_177F851F_B84A_11D3_924A_00C04F847978_.wvu.Cols" hidden="1">#N/A</definedName>
    <definedName name="Z_177F851F_B84A_11D3_924A_00C04F847978_.wvu.PrintArea" hidden="1">#N/A</definedName>
    <definedName name="Z_177F851F_B84A_11D3_924A_00C04F847978_.wvu.PrintTitles" hidden="1">#N/A</definedName>
    <definedName name="Z_177F852F_B84A_11D3_924A_00C04F847978_.wvu.Cols" hidden="1">#N/A</definedName>
    <definedName name="Z_177F852F_B84A_11D3_924A_00C04F847978_.wvu.PrintArea" hidden="1">#N/A</definedName>
    <definedName name="Z_177F852F_B84A_11D3_924A_00C04F847978_.wvu.PrintTitles" hidden="1">#N/A</definedName>
    <definedName name="Z_177F8531_B84A_11D3_924A_00C04F847978_.wvu.Cols" hidden="1">#N/A</definedName>
    <definedName name="Z_177F8531_B84A_11D3_924A_00C04F847978_.wvu.PrintArea" hidden="1">#N/A</definedName>
    <definedName name="Z_177F8531_B84A_11D3_924A_00C04F847978_.wvu.PrintTitles" hidden="1">#N/A</definedName>
    <definedName name="Z_177F8533_B84A_11D3_924A_00C04F847978_.wvu.Cols" hidden="1">#N/A</definedName>
    <definedName name="Z_177F8533_B84A_11D3_924A_00C04F847978_.wvu.PrintArea" hidden="1">#N/A</definedName>
    <definedName name="Z_177F8533_B84A_11D3_924A_00C04F847978_.wvu.PrintTitles" hidden="1">#N/A</definedName>
    <definedName name="Z_177F8535_B84A_11D3_924A_00C04F847978_.wvu.Cols" hidden="1">#N/A</definedName>
    <definedName name="Z_177F8535_B84A_11D3_924A_00C04F847978_.wvu.PrintArea" hidden="1">#N/A</definedName>
    <definedName name="Z_177F8535_B84A_11D3_924A_00C04F847978_.wvu.PrintTitles" hidden="1">#N/A</definedName>
    <definedName name="Z_177F8537_B84A_11D3_924A_00C04F847978_.wvu.PrintArea" hidden="1">#N/A</definedName>
    <definedName name="Z_177F8537_B84A_11D3_924A_00C04F847978_.wvu.PrintTitles" hidden="1">#N/A</definedName>
    <definedName name="Z_177F8539_B84A_11D3_924A_00C04F847978_.wvu.Cols" hidden="1">#N/A</definedName>
    <definedName name="Z_177F8539_B84A_11D3_924A_00C04F847978_.wvu.PrintArea" hidden="1">#N/A</definedName>
    <definedName name="Z_177F8539_B84A_11D3_924A_00C04F847978_.wvu.PrintTitles" hidden="1">#N/A</definedName>
    <definedName name="Z_1B8421C1_B30C_11D3_924A_00C04F847978_.wvu.Cols" hidden="1">#N/A</definedName>
    <definedName name="Z_1B8421C1_B30C_11D3_924A_00C04F847978_.wvu.PrintArea" hidden="1">#N/A</definedName>
    <definedName name="Z_1B8421C1_B30C_11D3_924A_00C04F847978_.wvu.PrintTitles" hidden="1">#N/A</definedName>
    <definedName name="Z_1B8421C5_B30C_11D3_924A_00C04F847978_.wvu.Cols" hidden="1">#N/A</definedName>
    <definedName name="Z_1B8421C5_B30C_11D3_924A_00C04F847978_.wvu.PrintArea" hidden="1">#N/A</definedName>
    <definedName name="Z_1B8421C5_B30C_11D3_924A_00C04F847978_.wvu.PrintTitles" hidden="1">#N/A</definedName>
    <definedName name="Z_1B8421C9_B30C_11D3_924A_00C04F847978_.wvu.Cols" hidden="1">#N/A</definedName>
    <definedName name="Z_1B8421C9_B30C_11D3_924A_00C04F847978_.wvu.PrintArea" hidden="1">#N/A</definedName>
    <definedName name="Z_1B8421C9_B30C_11D3_924A_00C04F847978_.wvu.PrintTitles" hidden="1">#N/A</definedName>
    <definedName name="Z_1B8421CD_B30C_11D3_924A_00C04F847978_.wvu.Cols" hidden="1">#N/A</definedName>
    <definedName name="Z_1B8421CD_B30C_11D3_924A_00C04F847978_.wvu.PrintArea" hidden="1">#N/A</definedName>
    <definedName name="Z_1B8421CD_B30C_11D3_924A_00C04F847978_.wvu.PrintTitles" hidden="1">#N/A</definedName>
    <definedName name="Z_1B8421D1_B30C_11D3_924A_00C04F847978_.wvu.PrintArea" hidden="1">#N/A</definedName>
    <definedName name="Z_1B8421D1_B30C_11D3_924A_00C04F847978_.wvu.PrintTitles" hidden="1">#N/A</definedName>
    <definedName name="Z_1B8421D5_B30C_11D3_924A_00C04F847978_.wvu.Cols" hidden="1">#N/A</definedName>
    <definedName name="Z_1B8421D5_B30C_11D3_924A_00C04F847978_.wvu.PrintArea" hidden="1">#N/A</definedName>
    <definedName name="Z_1B8421D5_B30C_11D3_924A_00C04F847978_.wvu.PrintTitles" hidden="1">#N/A</definedName>
    <definedName name="Z_21099B7B_AAFA_11D3_8424_C0B557C10000_.wvu.Cols" hidden="1">#N/A</definedName>
    <definedName name="Z_21099B7B_AAFA_11D3_8424_C0B557C10000_.wvu.PrintArea" hidden="1">#N/A</definedName>
    <definedName name="Z_21099B7B_AAFA_11D3_8424_C0B557C10000_.wvu.PrintTitles" hidden="1">#N/A</definedName>
    <definedName name="Z_21099B7F_AAFA_11D3_8424_C0B557C10000_.wvu.Cols" hidden="1">#N/A</definedName>
    <definedName name="Z_21099B7F_AAFA_11D3_8424_C0B557C10000_.wvu.PrintArea" hidden="1">#N/A</definedName>
    <definedName name="Z_21099B7F_AAFA_11D3_8424_C0B557C10000_.wvu.PrintTitles" hidden="1">#N/A</definedName>
    <definedName name="Z_21099B83_AAFA_11D3_8424_C0B557C10000_.wvu.Cols" hidden="1">#N/A</definedName>
    <definedName name="Z_21099B83_AAFA_11D3_8424_C0B557C10000_.wvu.PrintArea" hidden="1">#N/A</definedName>
    <definedName name="Z_21099B83_AAFA_11D3_8424_C0B557C10000_.wvu.PrintTitles" hidden="1">#N/A</definedName>
    <definedName name="Z_21099B87_AAFA_11D3_8424_C0B557C10000_.wvu.Cols" hidden="1">#N/A</definedName>
    <definedName name="Z_21099B87_AAFA_11D3_8424_C0B557C10000_.wvu.PrintArea" hidden="1">#N/A</definedName>
    <definedName name="Z_21099B87_AAFA_11D3_8424_C0B557C10000_.wvu.PrintTitles" hidden="1">#N/A</definedName>
    <definedName name="Z_21099B8B_AAFA_11D3_8424_C0B557C10000_.wvu.PrintArea" hidden="1">#N/A</definedName>
    <definedName name="Z_21099B8B_AAFA_11D3_8424_C0B557C10000_.wvu.PrintTitles" hidden="1">#N/A</definedName>
    <definedName name="Z_21099B8F_AAFA_11D3_8424_C0B557C10000_.wvu.Cols" hidden="1">#N/A</definedName>
    <definedName name="Z_21099B8F_AAFA_11D3_8424_C0B557C10000_.wvu.PrintArea" hidden="1">#N/A</definedName>
    <definedName name="Z_21099B8F_AAFA_11D3_8424_C0B557C10000_.wvu.PrintTitles" hidden="1">#N/A</definedName>
    <definedName name="Z_21099C11_AAFA_11D3_8424_C0B557C10000_.wvu.Cols" hidden="1">#N/A</definedName>
    <definedName name="Z_21099C11_AAFA_11D3_8424_C0B557C10000_.wvu.PrintArea" hidden="1">#N/A</definedName>
    <definedName name="Z_21099C11_AAFA_11D3_8424_C0B557C10000_.wvu.PrintTitles" hidden="1">#N/A</definedName>
    <definedName name="Z_21099C15_AAFA_11D3_8424_C0B557C10000_.wvu.Cols" hidden="1">#N/A</definedName>
    <definedName name="Z_21099C15_AAFA_11D3_8424_C0B557C10000_.wvu.PrintArea" hidden="1">#N/A</definedName>
    <definedName name="Z_21099C15_AAFA_11D3_8424_C0B557C10000_.wvu.PrintTitles" hidden="1">#N/A</definedName>
    <definedName name="Z_21099C19_AAFA_11D3_8424_C0B557C10000_.wvu.Cols" hidden="1">#N/A</definedName>
    <definedName name="Z_21099C19_AAFA_11D3_8424_C0B557C10000_.wvu.PrintArea" hidden="1">#N/A</definedName>
    <definedName name="Z_21099C19_AAFA_11D3_8424_C0B557C10000_.wvu.PrintTitles" hidden="1">#N/A</definedName>
    <definedName name="Z_21099C1D_AAFA_11D3_8424_C0B557C10000_.wvu.Cols" hidden="1">#N/A</definedName>
    <definedName name="Z_21099C1D_AAFA_11D3_8424_C0B557C10000_.wvu.PrintArea" hidden="1">#N/A</definedName>
    <definedName name="Z_21099C1D_AAFA_11D3_8424_C0B557C10000_.wvu.PrintTitles" hidden="1">#N/A</definedName>
    <definedName name="Z_21099C21_AAFA_11D3_8424_C0B557C10000_.wvu.PrintArea" hidden="1">#N/A</definedName>
    <definedName name="Z_21099C21_AAFA_11D3_8424_C0B557C10000_.wvu.PrintTitles" hidden="1">#N/A</definedName>
    <definedName name="Z_21099C25_AAFA_11D3_8424_C0B557C10000_.wvu.Cols" hidden="1">#N/A</definedName>
    <definedName name="Z_21099C25_AAFA_11D3_8424_C0B557C10000_.wvu.PrintArea" hidden="1">#N/A</definedName>
    <definedName name="Z_21099C25_AAFA_11D3_8424_C0B557C10000_.wvu.PrintTitles" hidden="1">#N/A</definedName>
    <definedName name="Z_240CBF85_A1A4_11D3_924A_00C04F847978_.wvu.Cols" hidden="1">#N/A</definedName>
    <definedName name="Z_240CBF85_A1A4_11D3_924A_00C04F847978_.wvu.PrintArea" hidden="1">#N/A</definedName>
    <definedName name="Z_240CBF85_A1A4_11D3_924A_00C04F847978_.wvu.PrintTitles" hidden="1">#N/A</definedName>
    <definedName name="Z_240CBF88_A1A4_11D3_924A_00C04F847978_.wvu.Cols" hidden="1">#N/A</definedName>
    <definedName name="Z_240CBF88_A1A4_11D3_924A_00C04F847978_.wvu.PrintArea" hidden="1">#N/A</definedName>
    <definedName name="Z_240CBF88_A1A4_11D3_924A_00C04F847978_.wvu.PrintTitles" hidden="1">#N/A</definedName>
    <definedName name="Z_240CBF8B_A1A4_11D3_924A_00C04F847978_.wvu.Cols" hidden="1">#N/A</definedName>
    <definedName name="Z_240CBF8B_A1A4_11D3_924A_00C04F847978_.wvu.PrintArea" hidden="1">#N/A</definedName>
    <definedName name="Z_240CBF8B_A1A4_11D3_924A_00C04F847978_.wvu.PrintTitles" hidden="1">#N/A</definedName>
    <definedName name="Z_240CBF8E_A1A4_11D3_924A_00C04F847978_.wvu.Cols" hidden="1">#N/A</definedName>
    <definedName name="Z_240CBF8E_A1A4_11D3_924A_00C04F847978_.wvu.PrintArea" hidden="1">#N/A</definedName>
    <definedName name="Z_240CBF8E_A1A4_11D3_924A_00C04F847978_.wvu.PrintTitles" hidden="1">#N/A</definedName>
    <definedName name="Z_240CBF91_A1A4_11D3_924A_00C04F847978_.wvu.PrintArea" hidden="1">#N/A</definedName>
    <definedName name="Z_240CBF91_A1A4_11D3_924A_00C04F847978_.wvu.PrintTitles" hidden="1">#N/A</definedName>
    <definedName name="Z_240CBF94_A1A4_11D3_924A_00C04F847978_.wvu.Cols" hidden="1">#N/A</definedName>
    <definedName name="Z_240CBF94_A1A4_11D3_924A_00C04F847978_.wvu.PrintArea" hidden="1">#N/A</definedName>
    <definedName name="Z_240CBF94_A1A4_11D3_924A_00C04F847978_.wvu.PrintTitles" hidden="1">#N/A</definedName>
    <definedName name="Z_26C682F8_C8C6_11D3_924A_00C04F8362DB_.wvu.Cols" hidden="1">#N/A</definedName>
    <definedName name="Z_26C682F8_C8C6_11D3_924A_00C04F8362DB_.wvu.PrintArea" hidden="1">#N/A</definedName>
    <definedName name="Z_26C682F8_C8C6_11D3_924A_00C04F8362DB_.wvu.PrintTitles" hidden="1">#N/A</definedName>
    <definedName name="Z_26C682FA_C8C6_11D3_924A_00C04F8362DB_.wvu.Cols" hidden="1">#N/A</definedName>
    <definedName name="Z_26C682FA_C8C6_11D3_924A_00C04F8362DB_.wvu.PrintArea" hidden="1">#N/A</definedName>
    <definedName name="Z_26C682FA_C8C6_11D3_924A_00C04F8362DB_.wvu.PrintTitles" hidden="1">#N/A</definedName>
    <definedName name="Z_26C682FC_C8C6_11D3_924A_00C04F8362DB_.wvu.Cols" hidden="1">#N/A</definedName>
    <definedName name="Z_26C682FC_C8C6_11D3_924A_00C04F8362DB_.wvu.PrintArea" hidden="1">#N/A</definedName>
    <definedName name="Z_26C682FC_C8C6_11D3_924A_00C04F8362DB_.wvu.PrintTitles" hidden="1">#N/A</definedName>
    <definedName name="Z_26C682FE_C8C6_11D3_924A_00C04F8362DB_.wvu.Cols" hidden="1">#N/A</definedName>
    <definedName name="Z_26C682FE_C8C6_11D3_924A_00C04F8362DB_.wvu.PrintArea" hidden="1">#N/A</definedName>
    <definedName name="Z_26C682FE_C8C6_11D3_924A_00C04F8362DB_.wvu.PrintTitles" hidden="1">#N/A</definedName>
    <definedName name="Z_26C68300_C8C6_11D3_924A_00C04F8362DB_.wvu.PrintArea" hidden="1">#N/A</definedName>
    <definedName name="Z_26C68300_C8C6_11D3_924A_00C04F8362DB_.wvu.PrintTitles" hidden="1">#N/A</definedName>
    <definedName name="Z_26C68302_C8C6_11D3_924A_00C04F8362DB_.wvu.Cols" hidden="1">#N/A</definedName>
    <definedName name="Z_26C68302_C8C6_11D3_924A_00C04F8362DB_.wvu.PrintArea" hidden="1">#N/A</definedName>
    <definedName name="Z_26C68302_C8C6_11D3_924A_00C04F8362DB_.wvu.PrintTitles" hidden="1">#N/A</definedName>
    <definedName name="Z_2932BFD1_9D07_11D3_924A_00C04F8362DB_.wvu.Cols" hidden="1">#N/A</definedName>
    <definedName name="Z_2932BFD1_9D07_11D3_924A_00C04F8362DB_.wvu.PrintArea" hidden="1">#N/A</definedName>
    <definedName name="Z_2932BFD1_9D07_11D3_924A_00C04F8362DB_.wvu.PrintTitles" hidden="1">#N/A</definedName>
    <definedName name="Z_2932BFD2_9D07_11D3_924A_00C04F8362DB_.wvu.Cols" hidden="1">#N/A</definedName>
    <definedName name="Z_2932BFD2_9D07_11D3_924A_00C04F8362DB_.wvu.PrintArea" hidden="1">#N/A</definedName>
    <definedName name="Z_2932BFD2_9D07_11D3_924A_00C04F8362DB_.wvu.PrintTitles" hidden="1">#N/A</definedName>
    <definedName name="Z_2932BFD3_9D07_11D3_924A_00C04F8362DB_.wvu.Cols" hidden="1">#N/A</definedName>
    <definedName name="Z_2932BFD3_9D07_11D3_924A_00C04F8362DB_.wvu.PrintArea" hidden="1">#N/A</definedName>
    <definedName name="Z_2932BFD3_9D07_11D3_924A_00C04F8362DB_.wvu.PrintTitles" hidden="1">#N/A</definedName>
    <definedName name="Z_2932BFD4_9D07_11D3_924A_00C04F8362DB_.wvu.Cols" hidden="1">#N/A</definedName>
    <definedName name="Z_2932BFD4_9D07_11D3_924A_00C04F8362DB_.wvu.PrintArea" hidden="1">#N/A</definedName>
    <definedName name="Z_2932BFD4_9D07_11D3_924A_00C04F8362DB_.wvu.PrintTitles" hidden="1">#N/A</definedName>
    <definedName name="Z_2932BFD5_9D07_11D3_924A_00C04F8362DB_.wvu.PrintArea" hidden="1">#N/A</definedName>
    <definedName name="Z_2932BFD5_9D07_11D3_924A_00C04F8362DB_.wvu.PrintTitles" hidden="1">#N/A</definedName>
    <definedName name="Z_2932BFD6_9D07_11D3_924A_00C04F8362DB_.wvu.Cols" hidden="1">#N/A</definedName>
    <definedName name="Z_2932BFD6_9D07_11D3_924A_00C04F8362DB_.wvu.PrintArea" hidden="1">#N/A</definedName>
    <definedName name="Z_2932BFD6_9D07_11D3_924A_00C04F8362DB_.wvu.PrintTitles" hidden="1">#N/A</definedName>
    <definedName name="Z_2B2483E0_B3A7_11D3_924A_00C04F847978_.wvu.Cols" hidden="1">#N/A</definedName>
    <definedName name="Z_2B2483E0_B3A7_11D3_924A_00C04F847978_.wvu.PrintArea" hidden="1">#N/A</definedName>
    <definedName name="Z_2B2483E0_B3A7_11D3_924A_00C04F847978_.wvu.PrintTitles" hidden="1">#N/A</definedName>
    <definedName name="Z_2B2483E3_B3A7_11D3_924A_00C04F847978_.wvu.Cols" hidden="1">#N/A</definedName>
    <definedName name="Z_2B2483E3_B3A7_11D3_924A_00C04F847978_.wvu.PrintArea" hidden="1">#N/A</definedName>
    <definedName name="Z_2B2483E3_B3A7_11D3_924A_00C04F847978_.wvu.PrintTitles" hidden="1">#N/A</definedName>
    <definedName name="Z_2B2483E6_B3A7_11D3_924A_00C04F847978_.wvu.Cols" hidden="1">#N/A</definedName>
    <definedName name="Z_2B2483E6_B3A7_11D3_924A_00C04F847978_.wvu.PrintArea" hidden="1">#N/A</definedName>
    <definedName name="Z_2B2483E6_B3A7_11D3_924A_00C04F847978_.wvu.PrintTitles" hidden="1">#N/A</definedName>
    <definedName name="Z_2B2483E9_B3A7_11D3_924A_00C04F847978_.wvu.Cols" hidden="1">#N/A</definedName>
    <definedName name="Z_2B2483E9_B3A7_11D3_924A_00C04F847978_.wvu.PrintArea" hidden="1">#N/A</definedName>
    <definedName name="Z_2B2483E9_B3A7_11D3_924A_00C04F847978_.wvu.PrintTitles" hidden="1">#N/A</definedName>
    <definedName name="Z_2B2483EC_B3A7_11D3_924A_00C04F847978_.wvu.PrintArea" hidden="1">#N/A</definedName>
    <definedName name="Z_2B2483EC_B3A7_11D3_924A_00C04F847978_.wvu.PrintTitles" hidden="1">#N/A</definedName>
    <definedName name="Z_2B2483EF_B3A7_11D3_924A_00C04F847978_.wvu.Cols" hidden="1">#N/A</definedName>
    <definedName name="Z_2B2483EF_B3A7_11D3_924A_00C04F847978_.wvu.PrintArea" hidden="1">#N/A</definedName>
    <definedName name="Z_2B2483EF_B3A7_11D3_924A_00C04F847978_.wvu.PrintTitles" hidden="1">#N/A</definedName>
    <definedName name="Z_2FBAB8A5_9CC6_11D3_924A_00C04F8362DB_.wvu.Cols" hidden="1">#N/A</definedName>
    <definedName name="Z_2FBAB8A5_9CC6_11D3_924A_00C04F8362DB_.wvu.PrintArea" hidden="1">#N/A</definedName>
    <definedName name="Z_2FBAB8A5_9CC6_11D3_924A_00C04F8362DB_.wvu.PrintTitles" hidden="1">#N/A</definedName>
    <definedName name="Z_2FBAB8A6_9CC6_11D3_924A_00C04F8362DB_.wvu.Cols" hidden="1">#N/A</definedName>
    <definedName name="Z_2FBAB8A6_9CC6_11D3_924A_00C04F8362DB_.wvu.PrintArea" hidden="1">#N/A</definedName>
    <definedName name="Z_2FBAB8A6_9CC6_11D3_924A_00C04F8362DB_.wvu.PrintTitles" hidden="1">#N/A</definedName>
    <definedName name="Z_2FBAB8A7_9CC6_11D3_924A_00C04F8362DB_.wvu.Cols" hidden="1">#N/A</definedName>
    <definedName name="Z_2FBAB8A7_9CC6_11D3_924A_00C04F8362DB_.wvu.PrintArea" hidden="1">#N/A</definedName>
    <definedName name="Z_2FBAB8A7_9CC6_11D3_924A_00C04F8362DB_.wvu.PrintTitles" hidden="1">#N/A</definedName>
    <definedName name="Z_2FBAB8A8_9CC6_11D3_924A_00C04F8362DB_.wvu.Cols" hidden="1">#N/A</definedName>
    <definedName name="Z_2FBAB8A8_9CC6_11D3_924A_00C04F8362DB_.wvu.PrintArea" hidden="1">#N/A</definedName>
    <definedName name="Z_2FBAB8A8_9CC6_11D3_924A_00C04F8362DB_.wvu.PrintTitles" hidden="1">#N/A</definedName>
    <definedName name="Z_2FBAB8A9_9CC6_11D3_924A_00C04F8362DB_.wvu.PrintArea" hidden="1">#N/A</definedName>
    <definedName name="Z_2FBAB8A9_9CC6_11D3_924A_00C04F8362DB_.wvu.PrintTitles" hidden="1">#N/A</definedName>
    <definedName name="Z_2FBAB8AA_9CC6_11D3_924A_00C04F8362DB_.wvu.Cols" hidden="1">#N/A</definedName>
    <definedName name="Z_2FBAB8AA_9CC6_11D3_924A_00C04F8362DB_.wvu.PrintArea" hidden="1">#N/A</definedName>
    <definedName name="Z_2FBAB8AA_9CC6_11D3_924A_00C04F8362DB_.wvu.PrintTitles" hidden="1">#N/A</definedName>
    <definedName name="Z_2FBAB8E5_9CC6_11D3_924A_00C04F8362DB_.wvu.Cols" hidden="1">#N/A</definedName>
    <definedName name="Z_2FBAB8E5_9CC6_11D3_924A_00C04F8362DB_.wvu.PrintArea" hidden="1">#N/A</definedName>
    <definedName name="Z_2FBAB8E5_9CC6_11D3_924A_00C04F8362DB_.wvu.PrintTitles" hidden="1">#N/A</definedName>
    <definedName name="Z_2FBAB8E6_9CC6_11D3_924A_00C04F8362DB_.wvu.Cols" hidden="1">#N/A</definedName>
    <definedName name="Z_2FBAB8E6_9CC6_11D3_924A_00C04F8362DB_.wvu.PrintArea" hidden="1">#N/A</definedName>
    <definedName name="Z_2FBAB8E6_9CC6_11D3_924A_00C04F8362DB_.wvu.PrintTitles" hidden="1">#N/A</definedName>
    <definedName name="Z_2FBAB8E7_9CC6_11D3_924A_00C04F8362DB_.wvu.Cols" hidden="1">#N/A</definedName>
    <definedName name="Z_2FBAB8E7_9CC6_11D3_924A_00C04F8362DB_.wvu.PrintArea" hidden="1">#N/A</definedName>
    <definedName name="Z_2FBAB8E7_9CC6_11D3_924A_00C04F8362DB_.wvu.PrintTitles" hidden="1">#N/A</definedName>
    <definedName name="Z_2FBAB8E8_9CC6_11D3_924A_00C04F8362DB_.wvu.Cols" hidden="1">#N/A</definedName>
    <definedName name="Z_2FBAB8E8_9CC6_11D3_924A_00C04F8362DB_.wvu.PrintArea" hidden="1">#N/A</definedName>
    <definedName name="Z_2FBAB8E8_9CC6_11D3_924A_00C04F8362DB_.wvu.PrintTitles" hidden="1">#N/A</definedName>
    <definedName name="Z_2FBAB8E9_9CC6_11D3_924A_00C04F8362DB_.wvu.PrintArea" hidden="1">#N/A</definedName>
    <definedName name="Z_2FBAB8E9_9CC6_11D3_924A_00C04F8362DB_.wvu.PrintTitles" hidden="1">#N/A</definedName>
    <definedName name="Z_2FBAB8EA_9CC6_11D3_924A_00C04F8362DB_.wvu.Cols" hidden="1">#N/A</definedName>
    <definedName name="Z_2FBAB8EA_9CC6_11D3_924A_00C04F8362DB_.wvu.PrintArea" hidden="1">#N/A</definedName>
    <definedName name="Z_2FBAB8EA_9CC6_11D3_924A_00C04F8362DB_.wvu.PrintTitles" hidden="1">#N/A</definedName>
    <definedName name="Z_3E38C055_B20A_11D3_924A_00C04F847978_.wvu.Cols" hidden="1">#N/A</definedName>
    <definedName name="Z_3E38C055_B20A_11D3_924A_00C04F847978_.wvu.PrintArea" hidden="1">#N/A</definedName>
    <definedName name="Z_3E38C055_B20A_11D3_924A_00C04F847978_.wvu.PrintTitles" hidden="1">#N/A</definedName>
    <definedName name="Z_3E38C059_B20A_11D3_924A_00C04F847978_.wvu.Cols" hidden="1">#N/A</definedName>
    <definedName name="Z_3E38C059_B20A_11D3_924A_00C04F847978_.wvu.PrintArea" hidden="1">#N/A</definedName>
    <definedName name="Z_3E38C059_B20A_11D3_924A_00C04F847978_.wvu.PrintTitles" hidden="1">#N/A</definedName>
    <definedName name="Z_3E38C05D_B20A_11D3_924A_00C04F847978_.wvu.Cols" hidden="1">#N/A</definedName>
    <definedName name="Z_3E38C05D_B20A_11D3_924A_00C04F847978_.wvu.PrintArea" hidden="1">#N/A</definedName>
    <definedName name="Z_3E38C05D_B20A_11D3_924A_00C04F847978_.wvu.PrintTitles" hidden="1">#N/A</definedName>
    <definedName name="Z_3E38C061_B20A_11D3_924A_00C04F847978_.wvu.Cols" hidden="1">#N/A</definedName>
    <definedName name="Z_3E38C061_B20A_11D3_924A_00C04F847978_.wvu.PrintArea" hidden="1">#N/A</definedName>
    <definedName name="Z_3E38C061_B20A_11D3_924A_00C04F847978_.wvu.PrintTitles" hidden="1">#N/A</definedName>
    <definedName name="Z_3E38C065_B20A_11D3_924A_00C04F847978_.wvu.PrintArea" hidden="1">#N/A</definedName>
    <definedName name="Z_3E38C065_B20A_11D3_924A_00C04F847978_.wvu.PrintTitles" hidden="1">#N/A</definedName>
    <definedName name="Z_3E38C069_B20A_11D3_924A_00C04F847978_.wvu.Cols" hidden="1">#N/A</definedName>
    <definedName name="Z_3E38C069_B20A_11D3_924A_00C04F847978_.wvu.PrintArea" hidden="1">#N/A</definedName>
    <definedName name="Z_3E38C069_B20A_11D3_924A_00C04F847978_.wvu.PrintTitles" hidden="1">#N/A</definedName>
    <definedName name="Z_3F0A9BF6_A128_11D3_924A_00C04F847978_.wvu.Cols" hidden="1">#N/A</definedName>
    <definedName name="Z_3F0A9BF6_A128_11D3_924A_00C04F847978_.wvu.PrintArea" hidden="1">#N/A</definedName>
    <definedName name="Z_3F0A9BF6_A128_11D3_924A_00C04F847978_.wvu.PrintTitles" hidden="1">#N/A</definedName>
    <definedName name="Z_3F0A9BFA_A128_11D3_924A_00C04F847978_.wvu.Cols" hidden="1">#N/A</definedName>
    <definedName name="Z_3F0A9BFA_A128_11D3_924A_00C04F847978_.wvu.PrintArea" hidden="1">#N/A</definedName>
    <definedName name="Z_3F0A9BFA_A128_11D3_924A_00C04F847978_.wvu.PrintTitles" hidden="1">#N/A</definedName>
    <definedName name="Z_3F0A9BFE_A128_11D3_924A_00C04F847978_.wvu.Cols" hidden="1">#N/A</definedName>
    <definedName name="Z_3F0A9BFE_A128_11D3_924A_00C04F847978_.wvu.PrintArea" hidden="1">#N/A</definedName>
    <definedName name="Z_3F0A9BFE_A128_11D3_924A_00C04F847978_.wvu.PrintTitles" hidden="1">#N/A</definedName>
    <definedName name="Z_3F0A9C02_A128_11D3_924A_00C04F847978_.wvu.Cols" hidden="1">#N/A</definedName>
    <definedName name="Z_3F0A9C02_A128_11D3_924A_00C04F847978_.wvu.PrintArea" hidden="1">#N/A</definedName>
    <definedName name="Z_3F0A9C02_A128_11D3_924A_00C04F847978_.wvu.PrintTitles" hidden="1">#N/A</definedName>
    <definedName name="Z_3F0A9C06_A128_11D3_924A_00C04F847978_.wvu.PrintArea" hidden="1">#N/A</definedName>
    <definedName name="Z_3F0A9C06_A128_11D3_924A_00C04F847978_.wvu.PrintTitles" hidden="1">#N/A</definedName>
    <definedName name="Z_3F0A9C0A_A128_11D3_924A_00C04F847978_.wvu.Cols" hidden="1">#N/A</definedName>
    <definedName name="Z_3F0A9C0A_A128_11D3_924A_00C04F847978_.wvu.PrintArea" hidden="1">#N/A</definedName>
    <definedName name="Z_3F0A9C0A_A128_11D3_924A_00C04F847978_.wvu.PrintTitles" hidden="1">#N/A</definedName>
    <definedName name="Z_477746F6_E06E_11D3_A61D_00C04F5765AC_.wvu.Cols" hidden="1">#N/A</definedName>
    <definedName name="Z_477746F6_E06E_11D3_A61D_00C04F5765AC_.wvu.PrintArea" hidden="1">#N/A</definedName>
    <definedName name="Z_477746F6_E06E_11D3_A61D_00C04F5765AC_.wvu.PrintTitles" hidden="1">#N/A</definedName>
    <definedName name="Z_477746F8_E06E_11D3_A61D_00C04F5765AC_.wvu.Cols" hidden="1">#N/A</definedName>
    <definedName name="Z_477746F8_E06E_11D3_A61D_00C04F5765AC_.wvu.PrintArea" hidden="1">#N/A</definedName>
    <definedName name="Z_477746F8_E06E_11D3_A61D_00C04F5765AC_.wvu.PrintTitles" hidden="1">#N/A</definedName>
    <definedName name="Z_477746FA_E06E_11D3_A61D_00C04F5765AC_.wvu.Cols" hidden="1">#N/A</definedName>
    <definedName name="Z_477746FA_E06E_11D3_A61D_00C04F5765AC_.wvu.PrintArea" hidden="1">#N/A</definedName>
    <definedName name="Z_477746FA_E06E_11D3_A61D_00C04F5765AC_.wvu.PrintTitles" hidden="1">#N/A</definedName>
    <definedName name="Z_477746FC_E06E_11D3_A61D_00C04F5765AC_.wvu.Cols" hidden="1">#N/A</definedName>
    <definedName name="Z_477746FC_E06E_11D3_A61D_00C04F5765AC_.wvu.PrintArea" hidden="1">#N/A</definedName>
    <definedName name="Z_477746FC_E06E_11D3_A61D_00C04F5765AC_.wvu.PrintTitles" hidden="1">#N/A</definedName>
    <definedName name="Z_477746FE_E06E_11D3_A61D_00C04F5765AC_.wvu.PrintArea" hidden="1">#N/A</definedName>
    <definedName name="Z_477746FE_E06E_11D3_A61D_00C04F5765AC_.wvu.PrintTitles" hidden="1">#N/A</definedName>
    <definedName name="Z_47774700_E06E_11D3_A61D_00C04F5765AC_.wvu.Cols" hidden="1">#N/A</definedName>
    <definedName name="Z_47774700_E06E_11D3_A61D_00C04F5765AC_.wvu.PrintArea" hidden="1">#N/A</definedName>
    <definedName name="Z_47774700_E06E_11D3_A61D_00C04F5765AC_.wvu.PrintTitles" hidden="1">#N/A</definedName>
    <definedName name="Z_496059DF_DD36_11D3_924A_00C04F8362DB_.wvu.Cols" hidden="1">#N/A</definedName>
    <definedName name="Z_496059DF_DD36_11D3_924A_00C04F8362DB_.wvu.PrintArea" hidden="1">#N/A</definedName>
    <definedName name="Z_496059DF_DD36_11D3_924A_00C04F8362DB_.wvu.PrintTitles" hidden="1">#N/A</definedName>
    <definedName name="Z_496059E1_DD36_11D3_924A_00C04F8362DB_.wvu.Cols" hidden="1">#N/A</definedName>
    <definedName name="Z_496059E1_DD36_11D3_924A_00C04F8362DB_.wvu.PrintArea" hidden="1">#N/A</definedName>
    <definedName name="Z_496059E1_DD36_11D3_924A_00C04F8362DB_.wvu.PrintTitles" hidden="1">#N/A</definedName>
    <definedName name="Z_496059E3_DD36_11D3_924A_00C04F8362DB_.wvu.Cols" hidden="1">#N/A</definedName>
    <definedName name="Z_496059E3_DD36_11D3_924A_00C04F8362DB_.wvu.PrintArea" hidden="1">#N/A</definedName>
    <definedName name="Z_496059E3_DD36_11D3_924A_00C04F8362DB_.wvu.PrintTitles" hidden="1">#N/A</definedName>
    <definedName name="Z_496059E5_DD36_11D3_924A_00C04F8362DB_.wvu.Cols" hidden="1">#N/A</definedName>
    <definedName name="Z_496059E5_DD36_11D3_924A_00C04F8362DB_.wvu.PrintArea" hidden="1">#N/A</definedName>
    <definedName name="Z_496059E5_DD36_11D3_924A_00C04F8362DB_.wvu.PrintTitles" hidden="1">#N/A</definedName>
    <definedName name="Z_496059E7_DD36_11D3_924A_00C04F8362DB_.wvu.PrintArea" hidden="1">#N/A</definedName>
    <definedName name="Z_496059E7_DD36_11D3_924A_00C04F8362DB_.wvu.PrintTitles" hidden="1">#N/A</definedName>
    <definedName name="Z_496059E9_DD36_11D3_924A_00C04F8362DB_.wvu.Cols" hidden="1">#N/A</definedName>
    <definedName name="Z_496059E9_DD36_11D3_924A_00C04F8362DB_.wvu.PrintArea" hidden="1">#N/A</definedName>
    <definedName name="Z_496059E9_DD36_11D3_924A_00C04F8362DB_.wvu.PrintTitles" hidden="1">#N/A</definedName>
    <definedName name="Z_496059FC_DD36_11D3_924A_00C04F8362DB_.wvu.Cols" hidden="1">#N/A</definedName>
    <definedName name="Z_496059FC_DD36_11D3_924A_00C04F8362DB_.wvu.PrintArea" hidden="1">#N/A</definedName>
    <definedName name="Z_496059FC_DD36_11D3_924A_00C04F8362DB_.wvu.PrintTitles" hidden="1">#N/A</definedName>
    <definedName name="Z_496059FE_DD36_11D3_924A_00C04F8362DB_.wvu.Cols" hidden="1">#N/A</definedName>
    <definedName name="Z_496059FE_DD36_11D3_924A_00C04F8362DB_.wvu.PrintArea" hidden="1">#N/A</definedName>
    <definedName name="Z_496059FE_DD36_11D3_924A_00C04F8362DB_.wvu.PrintTitles" hidden="1">#N/A</definedName>
    <definedName name="Z_49605A00_DD36_11D3_924A_00C04F8362DB_.wvu.Cols" hidden="1">#N/A</definedName>
    <definedName name="Z_49605A00_DD36_11D3_924A_00C04F8362DB_.wvu.PrintArea" hidden="1">#N/A</definedName>
    <definedName name="Z_49605A00_DD36_11D3_924A_00C04F8362DB_.wvu.PrintTitles" hidden="1">#N/A</definedName>
    <definedName name="Z_49605A02_DD36_11D3_924A_00C04F8362DB_.wvu.Cols" hidden="1">#N/A</definedName>
    <definedName name="Z_49605A02_DD36_11D3_924A_00C04F8362DB_.wvu.PrintArea" hidden="1">#N/A</definedName>
    <definedName name="Z_49605A02_DD36_11D3_924A_00C04F8362DB_.wvu.PrintTitles" hidden="1">#N/A</definedName>
    <definedName name="Z_49605A04_DD36_11D3_924A_00C04F8362DB_.wvu.PrintArea" hidden="1">#N/A</definedName>
    <definedName name="Z_49605A04_DD36_11D3_924A_00C04F8362DB_.wvu.PrintTitles" hidden="1">#N/A</definedName>
    <definedName name="Z_49605A06_DD36_11D3_924A_00C04F8362DB_.wvu.Cols" hidden="1">#N/A</definedName>
    <definedName name="Z_49605A06_DD36_11D3_924A_00C04F8362DB_.wvu.PrintArea" hidden="1">#N/A</definedName>
    <definedName name="Z_49605A06_DD36_11D3_924A_00C04F8362DB_.wvu.PrintTitles" hidden="1">#N/A</definedName>
    <definedName name="Z_49605A17_DD36_11D3_924A_00C04F8362DB_.wvu.Cols" hidden="1">#N/A</definedName>
    <definedName name="Z_49605A17_DD36_11D3_924A_00C04F8362DB_.wvu.PrintArea" hidden="1">#N/A</definedName>
    <definedName name="Z_49605A17_DD36_11D3_924A_00C04F8362DB_.wvu.PrintTitles" hidden="1">#N/A</definedName>
    <definedName name="Z_49605A19_DD36_11D3_924A_00C04F8362DB_.wvu.Cols" hidden="1">#N/A</definedName>
    <definedName name="Z_49605A19_DD36_11D3_924A_00C04F8362DB_.wvu.PrintArea" hidden="1">#N/A</definedName>
    <definedName name="Z_49605A19_DD36_11D3_924A_00C04F8362DB_.wvu.PrintTitles" hidden="1">#N/A</definedName>
    <definedName name="Z_49605A1B_DD36_11D3_924A_00C04F8362DB_.wvu.Cols" hidden="1">#N/A</definedName>
    <definedName name="Z_49605A1B_DD36_11D3_924A_00C04F8362DB_.wvu.PrintArea" hidden="1">#N/A</definedName>
    <definedName name="Z_49605A1B_DD36_11D3_924A_00C04F8362DB_.wvu.PrintTitles" hidden="1">#N/A</definedName>
    <definedName name="Z_49605A1D_DD36_11D3_924A_00C04F8362DB_.wvu.Cols" hidden="1">#N/A</definedName>
    <definedName name="Z_49605A1D_DD36_11D3_924A_00C04F8362DB_.wvu.PrintArea" hidden="1">#N/A</definedName>
    <definedName name="Z_49605A1D_DD36_11D3_924A_00C04F8362DB_.wvu.PrintTitles" hidden="1">#N/A</definedName>
    <definedName name="Z_49605A1F_DD36_11D3_924A_00C04F8362DB_.wvu.PrintArea" hidden="1">#N/A</definedName>
    <definedName name="Z_49605A1F_DD36_11D3_924A_00C04F8362DB_.wvu.PrintTitles" hidden="1">#N/A</definedName>
    <definedName name="Z_49605A21_DD36_11D3_924A_00C04F8362DB_.wvu.Cols" hidden="1">#N/A</definedName>
    <definedName name="Z_49605A21_DD36_11D3_924A_00C04F8362DB_.wvu.PrintArea" hidden="1">#N/A</definedName>
    <definedName name="Z_49605A21_DD36_11D3_924A_00C04F8362DB_.wvu.PrintTitles" hidden="1">#N/A</definedName>
    <definedName name="Z_4E8581B6_D95B_11D3_924A_00C04F847978_.wvu.Cols" hidden="1">#N/A</definedName>
    <definedName name="Z_4E8581B6_D95B_11D3_924A_00C04F847978_.wvu.PrintArea" hidden="1">#N/A</definedName>
    <definedName name="Z_4E8581B6_D95B_11D3_924A_00C04F847978_.wvu.PrintTitles" hidden="1">#N/A</definedName>
    <definedName name="Z_4E8581B8_D95B_11D3_924A_00C04F847978_.wvu.Cols" hidden="1">#N/A</definedName>
    <definedName name="Z_4E8581B8_D95B_11D3_924A_00C04F847978_.wvu.PrintArea" hidden="1">#N/A</definedName>
    <definedName name="Z_4E8581B8_D95B_11D3_924A_00C04F847978_.wvu.PrintTitles" hidden="1">#N/A</definedName>
    <definedName name="Z_4E8581BA_D95B_11D3_924A_00C04F847978_.wvu.Cols" hidden="1">#N/A</definedName>
    <definedName name="Z_4E8581BA_D95B_11D3_924A_00C04F847978_.wvu.PrintArea" hidden="1">#N/A</definedName>
    <definedName name="Z_4E8581BA_D95B_11D3_924A_00C04F847978_.wvu.PrintTitles" hidden="1">#N/A</definedName>
    <definedName name="Z_4E8581BC_D95B_11D3_924A_00C04F847978_.wvu.Cols" hidden="1">#N/A</definedName>
    <definedName name="Z_4E8581BC_D95B_11D3_924A_00C04F847978_.wvu.PrintArea" hidden="1">#N/A</definedName>
    <definedName name="Z_4E8581BC_D95B_11D3_924A_00C04F847978_.wvu.PrintTitles" hidden="1">#N/A</definedName>
    <definedName name="Z_4E8581BE_D95B_11D3_924A_00C04F847978_.wvu.PrintArea" hidden="1">#N/A</definedName>
    <definedName name="Z_4E8581BE_D95B_11D3_924A_00C04F847978_.wvu.PrintTitles" hidden="1">#N/A</definedName>
    <definedName name="Z_4E8581C0_D95B_11D3_924A_00C04F847978_.wvu.Cols" hidden="1">#N/A</definedName>
    <definedName name="Z_4E8581C0_D95B_11D3_924A_00C04F847978_.wvu.PrintArea" hidden="1">#N/A</definedName>
    <definedName name="Z_4E8581C0_D95B_11D3_924A_00C04F847978_.wvu.PrintTitles" hidden="1">#N/A</definedName>
    <definedName name="Z_4E8581D1_D95B_11D3_924A_00C04F847978_.wvu.Cols" hidden="1">#N/A</definedName>
    <definedName name="Z_4E8581D1_D95B_11D3_924A_00C04F847978_.wvu.PrintArea" hidden="1">#N/A</definedName>
    <definedName name="Z_4E8581D1_D95B_11D3_924A_00C04F847978_.wvu.PrintTitles" hidden="1">#N/A</definedName>
    <definedName name="Z_4E8581D3_D95B_11D3_924A_00C04F847978_.wvu.Cols" hidden="1">#N/A</definedName>
    <definedName name="Z_4E8581D3_D95B_11D3_924A_00C04F847978_.wvu.PrintArea" hidden="1">#N/A</definedName>
    <definedName name="Z_4E8581D3_D95B_11D3_924A_00C04F847978_.wvu.PrintTitles" hidden="1">#N/A</definedName>
    <definedName name="Z_4E8581D5_D95B_11D3_924A_00C04F847978_.wvu.Cols" hidden="1">#N/A</definedName>
    <definedName name="Z_4E8581D5_D95B_11D3_924A_00C04F847978_.wvu.PrintArea" hidden="1">#N/A</definedName>
    <definedName name="Z_4E8581D5_D95B_11D3_924A_00C04F847978_.wvu.PrintTitles" hidden="1">#N/A</definedName>
    <definedName name="Z_4E8581D7_D95B_11D3_924A_00C04F847978_.wvu.Cols" hidden="1">#N/A</definedName>
    <definedName name="Z_4E8581D7_D95B_11D3_924A_00C04F847978_.wvu.PrintArea" hidden="1">#N/A</definedName>
    <definedName name="Z_4E8581D7_D95B_11D3_924A_00C04F847978_.wvu.PrintTitles" hidden="1">#N/A</definedName>
    <definedName name="Z_4E8581D9_D95B_11D3_924A_00C04F847978_.wvu.PrintArea" hidden="1">#N/A</definedName>
    <definedName name="Z_4E8581D9_D95B_11D3_924A_00C04F847978_.wvu.PrintTitles" hidden="1">#N/A</definedName>
    <definedName name="Z_4E8581DB_D95B_11D3_924A_00C04F847978_.wvu.Cols" hidden="1">#N/A</definedName>
    <definedName name="Z_4E8581DB_D95B_11D3_924A_00C04F847978_.wvu.PrintArea" hidden="1">#N/A</definedName>
    <definedName name="Z_4E8581DB_D95B_11D3_924A_00C04F847978_.wvu.PrintTitles" hidden="1">#N/A</definedName>
    <definedName name="Z_50F66E79_9F4A_11D3_924A_00C04F847978_.wvu.Cols" hidden="1">#N/A</definedName>
    <definedName name="Z_50F66E79_9F4A_11D3_924A_00C04F847978_.wvu.PrintArea" hidden="1">#N/A</definedName>
    <definedName name="Z_50F66E79_9F4A_11D3_924A_00C04F847978_.wvu.PrintTitles" hidden="1">#N/A</definedName>
    <definedName name="Z_50F66E7D_9F4A_11D3_924A_00C04F847978_.wvu.Cols" hidden="1">#N/A</definedName>
    <definedName name="Z_50F66E7D_9F4A_11D3_924A_00C04F847978_.wvu.PrintArea" hidden="1">#N/A</definedName>
    <definedName name="Z_50F66E7D_9F4A_11D3_924A_00C04F847978_.wvu.PrintTitles" hidden="1">#N/A</definedName>
    <definedName name="Z_50F66E81_9F4A_11D3_924A_00C04F847978_.wvu.Cols" hidden="1">#N/A</definedName>
    <definedName name="Z_50F66E81_9F4A_11D3_924A_00C04F847978_.wvu.PrintArea" hidden="1">#N/A</definedName>
    <definedName name="Z_50F66E81_9F4A_11D3_924A_00C04F847978_.wvu.PrintTitles" hidden="1">#N/A</definedName>
    <definedName name="Z_50F66E85_9F4A_11D3_924A_00C04F847978_.wvu.Cols" hidden="1">#N/A</definedName>
    <definedName name="Z_50F66E85_9F4A_11D3_924A_00C04F847978_.wvu.PrintArea" hidden="1">#N/A</definedName>
    <definedName name="Z_50F66E85_9F4A_11D3_924A_00C04F847978_.wvu.PrintTitles" hidden="1">#N/A</definedName>
    <definedName name="Z_50F66E89_9F4A_11D3_924A_00C04F847978_.wvu.PrintArea" hidden="1">#N/A</definedName>
    <definedName name="Z_50F66E89_9F4A_11D3_924A_00C04F847978_.wvu.PrintTitles" hidden="1">#N/A</definedName>
    <definedName name="Z_50F66E8D_9F4A_11D3_924A_00C04F847978_.wvu.Cols" hidden="1">#N/A</definedName>
    <definedName name="Z_50F66E8D_9F4A_11D3_924A_00C04F847978_.wvu.PrintArea" hidden="1">#N/A</definedName>
    <definedName name="Z_50F66E8D_9F4A_11D3_924A_00C04F847978_.wvu.PrintTitles" hidden="1">#N/A</definedName>
    <definedName name="Z_50F66EA0_9F4A_11D3_924A_00C04F847978_.wvu.Cols" hidden="1">#N/A</definedName>
    <definedName name="Z_50F66EA0_9F4A_11D3_924A_00C04F847978_.wvu.PrintArea" hidden="1">#N/A</definedName>
    <definedName name="Z_50F66EA0_9F4A_11D3_924A_00C04F847978_.wvu.PrintTitles" hidden="1">#N/A</definedName>
    <definedName name="Z_50F66EA4_9F4A_11D3_924A_00C04F847978_.wvu.Cols" hidden="1">#N/A</definedName>
    <definedName name="Z_50F66EA4_9F4A_11D3_924A_00C04F847978_.wvu.PrintArea" hidden="1">#N/A</definedName>
    <definedName name="Z_50F66EA4_9F4A_11D3_924A_00C04F847978_.wvu.PrintTitles" hidden="1">#N/A</definedName>
    <definedName name="Z_50F66EA8_9F4A_11D3_924A_00C04F847978_.wvu.Cols" hidden="1">#N/A</definedName>
    <definedName name="Z_50F66EA8_9F4A_11D3_924A_00C04F847978_.wvu.PrintArea" hidden="1">#N/A</definedName>
    <definedName name="Z_50F66EA8_9F4A_11D3_924A_00C04F847978_.wvu.PrintTitles" hidden="1">#N/A</definedName>
    <definedName name="Z_50F66EAC_9F4A_11D3_924A_00C04F847978_.wvu.Cols" hidden="1">#N/A</definedName>
    <definedName name="Z_50F66EAC_9F4A_11D3_924A_00C04F847978_.wvu.PrintArea" hidden="1">#N/A</definedName>
    <definedName name="Z_50F66EAC_9F4A_11D3_924A_00C04F847978_.wvu.PrintTitles" hidden="1">#N/A</definedName>
    <definedName name="Z_50F66EB0_9F4A_11D3_924A_00C04F847978_.wvu.PrintArea" hidden="1">#N/A</definedName>
    <definedName name="Z_50F66EB0_9F4A_11D3_924A_00C04F847978_.wvu.PrintTitles" hidden="1">#N/A</definedName>
    <definedName name="Z_50F66EB4_9F4A_11D3_924A_00C04F847978_.wvu.Cols" hidden="1">#N/A</definedName>
    <definedName name="Z_50F66EB4_9F4A_11D3_924A_00C04F847978_.wvu.PrintArea" hidden="1">#N/A</definedName>
    <definedName name="Z_50F66EB4_9F4A_11D3_924A_00C04F847978_.wvu.PrintTitles" hidden="1">#N/A</definedName>
    <definedName name="Z_53A0D556_DD39_11D3_924A_00C04F847978_.wvu.Cols" hidden="1">#N/A</definedName>
    <definedName name="Z_53A0D556_DD39_11D3_924A_00C04F847978_.wvu.PrintArea" hidden="1">#N/A</definedName>
    <definedName name="Z_53A0D556_DD39_11D3_924A_00C04F847978_.wvu.PrintTitles" hidden="1">#N/A</definedName>
    <definedName name="Z_53A0D558_DD39_11D3_924A_00C04F847978_.wvu.Cols" hidden="1">#N/A</definedName>
    <definedName name="Z_53A0D558_DD39_11D3_924A_00C04F847978_.wvu.PrintArea" hidden="1">#N/A</definedName>
    <definedName name="Z_53A0D558_DD39_11D3_924A_00C04F847978_.wvu.PrintTitles" hidden="1">#N/A</definedName>
    <definedName name="Z_53A0D55A_DD39_11D3_924A_00C04F847978_.wvu.Cols" hidden="1">#N/A</definedName>
    <definedName name="Z_53A0D55A_DD39_11D3_924A_00C04F847978_.wvu.PrintArea" hidden="1">#N/A</definedName>
    <definedName name="Z_53A0D55A_DD39_11D3_924A_00C04F847978_.wvu.PrintTitles" hidden="1">#N/A</definedName>
    <definedName name="Z_53A0D55C_DD39_11D3_924A_00C04F847978_.wvu.Cols" hidden="1">#N/A</definedName>
    <definedName name="Z_53A0D55C_DD39_11D3_924A_00C04F847978_.wvu.PrintArea" hidden="1">#N/A</definedName>
    <definedName name="Z_53A0D55C_DD39_11D3_924A_00C04F847978_.wvu.PrintTitles" hidden="1">#N/A</definedName>
    <definedName name="Z_53A0D55E_DD39_11D3_924A_00C04F847978_.wvu.PrintArea" hidden="1">#N/A</definedName>
    <definedName name="Z_53A0D55E_DD39_11D3_924A_00C04F847978_.wvu.PrintTitles" hidden="1">#N/A</definedName>
    <definedName name="Z_53A0D560_DD39_11D3_924A_00C04F847978_.wvu.Cols" hidden="1">#N/A</definedName>
    <definedName name="Z_53A0D560_DD39_11D3_924A_00C04F847978_.wvu.PrintArea" hidden="1">#N/A</definedName>
    <definedName name="Z_53A0D560_DD39_11D3_924A_00C04F847978_.wvu.PrintTitles" hidden="1">#N/A</definedName>
    <definedName name="Z_53A0D573_DD39_11D3_924A_00C04F847978_.wvu.Cols" hidden="1">#N/A</definedName>
    <definedName name="Z_53A0D573_DD39_11D3_924A_00C04F847978_.wvu.PrintArea" hidden="1">#N/A</definedName>
    <definedName name="Z_53A0D573_DD39_11D3_924A_00C04F847978_.wvu.PrintTitles" hidden="1">#N/A</definedName>
    <definedName name="Z_53A0D575_DD39_11D3_924A_00C04F847978_.wvu.Cols" hidden="1">#N/A</definedName>
    <definedName name="Z_53A0D575_DD39_11D3_924A_00C04F847978_.wvu.PrintArea" hidden="1">#N/A</definedName>
    <definedName name="Z_53A0D575_DD39_11D3_924A_00C04F847978_.wvu.PrintTitles" hidden="1">#N/A</definedName>
    <definedName name="Z_53A0D577_DD39_11D3_924A_00C04F847978_.wvu.Cols" hidden="1">#N/A</definedName>
    <definedName name="Z_53A0D577_DD39_11D3_924A_00C04F847978_.wvu.PrintArea" hidden="1">#N/A</definedName>
    <definedName name="Z_53A0D577_DD39_11D3_924A_00C04F847978_.wvu.PrintTitles" hidden="1">#N/A</definedName>
    <definedName name="Z_53A0D579_DD39_11D3_924A_00C04F847978_.wvu.Cols" hidden="1">#N/A</definedName>
    <definedName name="Z_53A0D579_DD39_11D3_924A_00C04F847978_.wvu.PrintArea" hidden="1">#N/A</definedName>
    <definedName name="Z_53A0D579_DD39_11D3_924A_00C04F847978_.wvu.PrintTitles" hidden="1">#N/A</definedName>
    <definedName name="Z_53A0D57B_DD39_11D3_924A_00C04F847978_.wvu.PrintArea" hidden="1">#N/A</definedName>
    <definedName name="Z_53A0D57B_DD39_11D3_924A_00C04F847978_.wvu.PrintTitles" hidden="1">#N/A</definedName>
    <definedName name="Z_53A0D57D_DD39_11D3_924A_00C04F847978_.wvu.Cols" hidden="1">#N/A</definedName>
    <definedName name="Z_53A0D57D_DD39_11D3_924A_00C04F847978_.wvu.PrintArea" hidden="1">#N/A</definedName>
    <definedName name="Z_53A0D57D_DD39_11D3_924A_00C04F847978_.wvu.PrintTitles" hidden="1">#N/A</definedName>
    <definedName name="Z_5C122BC4_A264_11D3_924A_00C04F8362DB_.wvu.Cols" hidden="1">#N/A</definedName>
    <definedName name="Z_5C122BC4_A264_11D3_924A_00C04F8362DB_.wvu.PrintArea" hidden="1">#N/A</definedName>
    <definedName name="Z_5C122BC4_A264_11D3_924A_00C04F8362DB_.wvu.PrintTitles" hidden="1">#N/A</definedName>
    <definedName name="Z_5C122BC8_A264_11D3_924A_00C04F8362DB_.wvu.Cols" hidden="1">#N/A</definedName>
    <definedName name="Z_5C122BC8_A264_11D3_924A_00C04F8362DB_.wvu.PrintArea" hidden="1">#N/A</definedName>
    <definedName name="Z_5C122BC8_A264_11D3_924A_00C04F8362DB_.wvu.PrintTitles" hidden="1">#N/A</definedName>
    <definedName name="Z_5C122BCC_A264_11D3_924A_00C04F8362DB_.wvu.Cols" hidden="1">#N/A</definedName>
    <definedName name="Z_5C122BCC_A264_11D3_924A_00C04F8362DB_.wvu.PrintArea" hidden="1">#N/A</definedName>
    <definedName name="Z_5C122BCC_A264_11D3_924A_00C04F8362DB_.wvu.PrintTitles" hidden="1">#N/A</definedName>
    <definedName name="Z_5C122BD0_A264_11D3_924A_00C04F8362DB_.wvu.Cols" hidden="1">#N/A</definedName>
    <definedName name="Z_5C122BD0_A264_11D3_924A_00C04F8362DB_.wvu.PrintArea" hidden="1">#N/A</definedName>
    <definedName name="Z_5C122BD0_A264_11D3_924A_00C04F8362DB_.wvu.PrintTitles" hidden="1">#N/A</definedName>
    <definedName name="Z_5C122BD4_A264_11D3_924A_00C04F8362DB_.wvu.PrintArea" hidden="1">#N/A</definedName>
    <definedName name="Z_5C122BD4_A264_11D3_924A_00C04F8362DB_.wvu.PrintTitles" hidden="1">#N/A</definedName>
    <definedName name="Z_5C122BD8_A264_11D3_924A_00C04F8362DB_.wvu.Cols" hidden="1">#N/A</definedName>
    <definedName name="Z_5C122BD8_A264_11D3_924A_00C04F8362DB_.wvu.PrintArea" hidden="1">#N/A</definedName>
    <definedName name="Z_5C122BD8_A264_11D3_924A_00C04F8362DB_.wvu.PrintTitles" hidden="1">#N/A</definedName>
    <definedName name="Z_65637067_96E1_11D3_8424_50A657C10000_.wvu.Cols" hidden="1">#N/A</definedName>
    <definedName name="Z_65637067_96E1_11D3_8424_50A657C10000_.wvu.PrintArea" hidden="1">#N/A</definedName>
    <definedName name="Z_65637067_96E1_11D3_8424_50A657C10000_.wvu.PrintTitles" hidden="1">#N/A</definedName>
    <definedName name="Z_65637068_96E1_11D3_8424_50A657C10000_.wvu.Cols" hidden="1">#N/A</definedName>
    <definedName name="Z_65637068_96E1_11D3_8424_50A657C10000_.wvu.PrintArea" hidden="1">#N/A</definedName>
    <definedName name="Z_65637068_96E1_11D3_8424_50A657C10000_.wvu.PrintTitles" hidden="1">#N/A</definedName>
    <definedName name="Z_65637069_96E1_11D3_8424_50A657C10000_.wvu.Cols" hidden="1">#N/A</definedName>
    <definedName name="Z_65637069_96E1_11D3_8424_50A657C10000_.wvu.PrintArea" hidden="1">#N/A</definedName>
    <definedName name="Z_65637069_96E1_11D3_8424_50A657C10000_.wvu.PrintTitles" hidden="1">#N/A</definedName>
    <definedName name="Z_6563706A_96E1_11D3_8424_50A657C10000_.wvu.Cols" hidden="1">#N/A</definedName>
    <definedName name="Z_6563706A_96E1_11D3_8424_50A657C10000_.wvu.PrintArea" hidden="1">#N/A</definedName>
    <definedName name="Z_6563706A_96E1_11D3_8424_50A657C10000_.wvu.PrintTitles" hidden="1">#N/A</definedName>
    <definedName name="Z_6563706B_96E1_11D3_8424_50A657C10000_.wvu.PrintArea" hidden="1">#N/A</definedName>
    <definedName name="Z_6563706B_96E1_11D3_8424_50A657C10000_.wvu.PrintTitles" hidden="1">#N/A</definedName>
    <definedName name="Z_6563706C_96E1_11D3_8424_50A657C10000_.wvu.Cols" hidden="1">#N/A</definedName>
    <definedName name="Z_6563706C_96E1_11D3_8424_50A657C10000_.wvu.PrintArea" hidden="1">#N/A</definedName>
    <definedName name="Z_6563706C_96E1_11D3_8424_50A657C10000_.wvu.PrintTitles" hidden="1">#N/A</definedName>
    <definedName name="Z_65DC7D85_9854_11D3_924A_00C04F847978_.wvu.Cols" hidden="1">#N/A</definedName>
    <definedName name="Z_65DC7D85_9854_11D3_924A_00C04F847978_.wvu.PrintArea" hidden="1">#N/A</definedName>
    <definedName name="Z_65DC7D85_9854_11D3_924A_00C04F847978_.wvu.PrintTitles" hidden="1">#N/A</definedName>
    <definedName name="Z_65DC7D87_9854_11D3_924A_00C04F847978_.wvu.Cols" hidden="1">#N/A</definedName>
    <definedName name="Z_65DC7D87_9854_11D3_924A_00C04F847978_.wvu.PrintArea" hidden="1">#N/A</definedName>
    <definedName name="Z_65DC7D87_9854_11D3_924A_00C04F847978_.wvu.PrintTitles" hidden="1">#N/A</definedName>
    <definedName name="Z_65DC7D89_9854_11D3_924A_00C04F847978_.wvu.Cols" hidden="1">#N/A</definedName>
    <definedName name="Z_65DC7D89_9854_11D3_924A_00C04F847978_.wvu.PrintArea" hidden="1">#N/A</definedName>
    <definedName name="Z_65DC7D89_9854_11D3_924A_00C04F847978_.wvu.PrintTitles" hidden="1">#N/A</definedName>
    <definedName name="Z_65DC7D8B_9854_11D3_924A_00C04F847978_.wvu.Cols" hidden="1">#N/A</definedName>
    <definedName name="Z_65DC7D8B_9854_11D3_924A_00C04F847978_.wvu.PrintArea" hidden="1">#N/A</definedName>
    <definedName name="Z_65DC7D8B_9854_11D3_924A_00C04F847978_.wvu.PrintTitles" hidden="1">#N/A</definedName>
    <definedName name="Z_65DC7D8D_9854_11D3_924A_00C04F847978_.wvu.PrintArea" hidden="1">#N/A</definedName>
    <definedName name="Z_65DC7D8D_9854_11D3_924A_00C04F847978_.wvu.PrintTitles" hidden="1">#N/A</definedName>
    <definedName name="Z_65DC7D8F_9854_11D3_924A_00C04F847978_.wvu.Cols" hidden="1">#N/A</definedName>
    <definedName name="Z_65DC7D8F_9854_11D3_924A_00C04F847978_.wvu.PrintArea" hidden="1">#N/A</definedName>
    <definedName name="Z_65DC7D8F_9854_11D3_924A_00C04F847978_.wvu.PrintTitles" hidden="1">#N/A</definedName>
    <definedName name="Z_6CFDE55A_9D1C_11D3_924A_00C04F8362DB_.wvu.Cols" hidden="1">#N/A</definedName>
    <definedName name="Z_6CFDE55A_9D1C_11D3_924A_00C04F8362DB_.wvu.PrintArea" hidden="1">#N/A</definedName>
    <definedName name="Z_6CFDE55A_9D1C_11D3_924A_00C04F8362DB_.wvu.PrintTitles" hidden="1">#N/A</definedName>
    <definedName name="Z_6CFDE55B_9D1C_11D3_924A_00C04F8362DB_.wvu.Cols" hidden="1">#N/A</definedName>
    <definedName name="Z_6CFDE55B_9D1C_11D3_924A_00C04F8362DB_.wvu.PrintArea" hidden="1">#N/A</definedName>
    <definedName name="Z_6CFDE55B_9D1C_11D3_924A_00C04F8362DB_.wvu.PrintTitles" hidden="1">#N/A</definedName>
    <definedName name="Z_6CFDE55C_9D1C_11D3_924A_00C04F8362DB_.wvu.Cols" hidden="1">#N/A</definedName>
    <definedName name="Z_6CFDE55C_9D1C_11D3_924A_00C04F8362DB_.wvu.PrintArea" hidden="1">#N/A</definedName>
    <definedName name="Z_6CFDE55C_9D1C_11D3_924A_00C04F8362DB_.wvu.PrintTitles" hidden="1">#N/A</definedName>
    <definedName name="Z_6CFDE55D_9D1C_11D3_924A_00C04F8362DB_.wvu.Cols" hidden="1">#N/A</definedName>
    <definedName name="Z_6CFDE55D_9D1C_11D3_924A_00C04F8362DB_.wvu.PrintArea" hidden="1">#N/A</definedName>
    <definedName name="Z_6CFDE55D_9D1C_11D3_924A_00C04F8362DB_.wvu.PrintTitles" hidden="1">#N/A</definedName>
    <definedName name="Z_6CFDE55E_9D1C_11D3_924A_00C04F8362DB_.wvu.PrintArea" hidden="1">#N/A</definedName>
    <definedName name="Z_6CFDE55E_9D1C_11D3_924A_00C04F8362DB_.wvu.PrintTitles" hidden="1">#N/A</definedName>
    <definedName name="Z_6CFDE55F_9D1C_11D3_924A_00C04F8362DB_.wvu.Cols" hidden="1">#N/A</definedName>
    <definedName name="Z_6CFDE55F_9D1C_11D3_924A_00C04F8362DB_.wvu.PrintArea" hidden="1">#N/A</definedName>
    <definedName name="Z_6CFDE55F_9D1C_11D3_924A_00C04F8362DB_.wvu.PrintTitles" hidden="1">#N/A</definedName>
    <definedName name="Z_6F046DCA_B390_11D3_924A_00C04F8362DB_.wvu.Cols" hidden="1">#N/A</definedName>
    <definedName name="Z_6F046DCA_B390_11D3_924A_00C04F8362DB_.wvu.PrintArea" hidden="1">#N/A</definedName>
    <definedName name="Z_6F046DCA_B390_11D3_924A_00C04F8362DB_.wvu.PrintTitles" hidden="1">#N/A</definedName>
    <definedName name="Z_6F046DCD_B390_11D3_924A_00C04F8362DB_.wvu.Cols" hidden="1">#N/A</definedName>
    <definedName name="Z_6F046DCD_B390_11D3_924A_00C04F8362DB_.wvu.PrintArea" hidden="1">#N/A</definedName>
    <definedName name="Z_6F046DCD_B390_11D3_924A_00C04F8362DB_.wvu.PrintTitles" hidden="1">#N/A</definedName>
    <definedName name="Z_6F046DD0_B390_11D3_924A_00C04F8362DB_.wvu.Cols" hidden="1">#N/A</definedName>
    <definedName name="Z_6F046DD0_B390_11D3_924A_00C04F8362DB_.wvu.PrintArea" hidden="1">#N/A</definedName>
    <definedName name="Z_6F046DD0_B390_11D3_924A_00C04F8362DB_.wvu.PrintTitles" hidden="1">#N/A</definedName>
    <definedName name="Z_6F046DD3_B390_11D3_924A_00C04F8362DB_.wvu.Cols" hidden="1">#N/A</definedName>
    <definedName name="Z_6F046DD3_B390_11D3_924A_00C04F8362DB_.wvu.PrintArea" hidden="1">#N/A</definedName>
    <definedName name="Z_6F046DD3_B390_11D3_924A_00C04F8362DB_.wvu.PrintTitles" hidden="1">#N/A</definedName>
    <definedName name="Z_6F046DD6_B390_11D3_924A_00C04F8362DB_.wvu.PrintArea" hidden="1">#N/A</definedName>
    <definedName name="Z_6F046DD6_B390_11D3_924A_00C04F8362DB_.wvu.PrintTitles" hidden="1">#N/A</definedName>
    <definedName name="Z_6F046DD9_B390_11D3_924A_00C04F8362DB_.wvu.Cols" hidden="1">#N/A</definedName>
    <definedName name="Z_6F046DD9_B390_11D3_924A_00C04F8362DB_.wvu.PrintArea" hidden="1">#N/A</definedName>
    <definedName name="Z_6F046DD9_B390_11D3_924A_00C04F8362DB_.wvu.PrintTitles" hidden="1">#N/A</definedName>
    <definedName name="Z_703E7245_B79F_11D3_924A_00C04F8362DB_.wvu.Cols" hidden="1">#N/A</definedName>
    <definedName name="Z_703E7245_B79F_11D3_924A_00C04F8362DB_.wvu.PrintArea" hidden="1">#N/A</definedName>
    <definedName name="Z_703E7245_B79F_11D3_924A_00C04F8362DB_.wvu.PrintTitles" hidden="1">#N/A</definedName>
    <definedName name="Z_703E7248_B79F_11D3_924A_00C04F8362DB_.wvu.Cols" hidden="1">#N/A</definedName>
    <definedName name="Z_703E7248_B79F_11D3_924A_00C04F8362DB_.wvu.PrintArea" hidden="1">#N/A</definedName>
    <definedName name="Z_703E7248_B79F_11D3_924A_00C04F8362DB_.wvu.PrintTitles" hidden="1">#N/A</definedName>
    <definedName name="Z_703E724B_B79F_11D3_924A_00C04F8362DB_.wvu.Cols" hidden="1">#N/A</definedName>
    <definedName name="Z_703E724B_B79F_11D3_924A_00C04F8362DB_.wvu.PrintArea" hidden="1">#N/A</definedName>
    <definedName name="Z_703E724B_B79F_11D3_924A_00C04F8362DB_.wvu.PrintTitles" hidden="1">#N/A</definedName>
    <definedName name="Z_703E724E_B79F_11D3_924A_00C04F8362DB_.wvu.Cols" hidden="1">#N/A</definedName>
    <definedName name="Z_703E724E_B79F_11D3_924A_00C04F8362DB_.wvu.PrintArea" hidden="1">#N/A</definedName>
    <definedName name="Z_703E724E_B79F_11D3_924A_00C04F8362DB_.wvu.PrintTitles" hidden="1">#N/A</definedName>
    <definedName name="Z_703E7251_B79F_11D3_924A_00C04F8362DB_.wvu.PrintArea" hidden="1">#N/A</definedName>
    <definedName name="Z_703E7251_B79F_11D3_924A_00C04F8362DB_.wvu.PrintTitles" hidden="1">#N/A</definedName>
    <definedName name="Z_703E7254_B79F_11D3_924A_00C04F8362DB_.wvu.Cols" hidden="1">#N/A</definedName>
    <definedName name="Z_703E7254_B79F_11D3_924A_00C04F8362DB_.wvu.PrintArea" hidden="1">#N/A</definedName>
    <definedName name="Z_703E7254_B79F_11D3_924A_00C04F8362DB_.wvu.PrintTitles" hidden="1">#N/A</definedName>
    <definedName name="Z_703E7270_B79F_11D3_924A_00C04F8362DB_.wvu.Cols" hidden="1">#N/A</definedName>
    <definedName name="Z_703E7270_B79F_11D3_924A_00C04F8362DB_.wvu.PrintArea" hidden="1">#N/A</definedName>
    <definedName name="Z_703E7270_B79F_11D3_924A_00C04F8362DB_.wvu.PrintTitles" hidden="1">#N/A</definedName>
    <definedName name="Z_703E7273_B79F_11D3_924A_00C04F8362DB_.wvu.Cols" hidden="1">#N/A</definedName>
    <definedName name="Z_703E7273_B79F_11D3_924A_00C04F8362DB_.wvu.PrintArea" hidden="1">#N/A</definedName>
    <definedName name="Z_703E7273_B79F_11D3_924A_00C04F8362DB_.wvu.PrintTitles" hidden="1">#N/A</definedName>
    <definedName name="Z_703E7276_B79F_11D3_924A_00C04F8362DB_.wvu.Cols" hidden="1">#N/A</definedName>
    <definedName name="Z_703E7276_B79F_11D3_924A_00C04F8362DB_.wvu.PrintArea" hidden="1">#N/A</definedName>
    <definedName name="Z_703E7276_B79F_11D3_924A_00C04F8362DB_.wvu.PrintTitles" hidden="1">#N/A</definedName>
    <definedName name="Z_703E7279_B79F_11D3_924A_00C04F8362DB_.wvu.Cols" hidden="1">#N/A</definedName>
    <definedName name="Z_703E7279_B79F_11D3_924A_00C04F8362DB_.wvu.PrintArea" hidden="1">#N/A</definedName>
    <definedName name="Z_703E7279_B79F_11D3_924A_00C04F8362DB_.wvu.PrintTitles" hidden="1">#N/A</definedName>
    <definedName name="Z_703E727C_B79F_11D3_924A_00C04F8362DB_.wvu.PrintArea" hidden="1">#N/A</definedName>
    <definedName name="Z_703E727C_B79F_11D3_924A_00C04F8362DB_.wvu.PrintTitles" hidden="1">#N/A</definedName>
    <definedName name="Z_703E727F_B79F_11D3_924A_00C04F8362DB_.wvu.Cols" hidden="1">#N/A</definedName>
    <definedName name="Z_703E727F_B79F_11D3_924A_00C04F8362DB_.wvu.PrintArea" hidden="1">#N/A</definedName>
    <definedName name="Z_703E727F_B79F_11D3_924A_00C04F8362DB_.wvu.PrintTitles" hidden="1">#N/A</definedName>
    <definedName name="Z_703E729B_B79F_11D3_924A_00C04F8362DB_.wvu.Cols" hidden="1">#N/A</definedName>
    <definedName name="Z_703E729B_B79F_11D3_924A_00C04F8362DB_.wvu.PrintArea" hidden="1">#N/A</definedName>
    <definedName name="Z_703E729B_B79F_11D3_924A_00C04F8362DB_.wvu.PrintTitles" hidden="1">#N/A</definedName>
    <definedName name="Z_703E729E_B79F_11D3_924A_00C04F8362DB_.wvu.Cols" hidden="1">#N/A</definedName>
    <definedName name="Z_703E729E_B79F_11D3_924A_00C04F8362DB_.wvu.PrintArea" hidden="1">#N/A</definedName>
    <definedName name="Z_703E729E_B79F_11D3_924A_00C04F8362DB_.wvu.PrintTitles" hidden="1">#N/A</definedName>
    <definedName name="Z_703E72A1_B79F_11D3_924A_00C04F8362DB_.wvu.Cols" hidden="1">#N/A</definedName>
    <definedName name="Z_703E72A1_B79F_11D3_924A_00C04F8362DB_.wvu.PrintArea" hidden="1">#N/A</definedName>
    <definedName name="Z_703E72A1_B79F_11D3_924A_00C04F8362DB_.wvu.PrintTitles" hidden="1">#N/A</definedName>
    <definedName name="Z_703E72A4_B79F_11D3_924A_00C04F8362DB_.wvu.Cols" hidden="1">#N/A</definedName>
    <definedName name="Z_703E72A4_B79F_11D3_924A_00C04F8362DB_.wvu.PrintArea" hidden="1">#N/A</definedName>
    <definedName name="Z_703E72A4_B79F_11D3_924A_00C04F8362DB_.wvu.PrintTitles" hidden="1">#N/A</definedName>
    <definedName name="Z_703E72A7_B79F_11D3_924A_00C04F8362DB_.wvu.PrintArea" hidden="1">#N/A</definedName>
    <definedName name="Z_703E72A7_B79F_11D3_924A_00C04F8362DB_.wvu.PrintTitles" hidden="1">#N/A</definedName>
    <definedName name="Z_703E72AA_B79F_11D3_924A_00C04F8362DB_.wvu.Cols" hidden="1">#N/A</definedName>
    <definedName name="Z_703E72AA_B79F_11D3_924A_00C04F8362DB_.wvu.PrintArea" hidden="1">#N/A</definedName>
    <definedName name="Z_703E72AA_B79F_11D3_924A_00C04F8362DB_.wvu.PrintTitles" hidden="1">#N/A</definedName>
    <definedName name="Z_73BDFC94_302B_43DD_BCD5_F6A6ABCEC6DE_.wvu.Cols" hidden="1">#REF!</definedName>
    <definedName name="Z_73BDFC94_302B_43DD_BCD5_F6A6ABCEC6DE_.wvu.Rows" hidden="1">#REF!</definedName>
    <definedName name="Z_77D0A691_9D00_11D3_924A_00C04F8362DB_.wvu.Cols" hidden="1">#N/A</definedName>
    <definedName name="Z_77D0A691_9D00_11D3_924A_00C04F8362DB_.wvu.PrintArea" hidden="1">#N/A</definedName>
    <definedName name="Z_77D0A691_9D00_11D3_924A_00C04F8362DB_.wvu.PrintTitles" hidden="1">#N/A</definedName>
    <definedName name="Z_77D0A692_9D00_11D3_924A_00C04F8362DB_.wvu.Cols" hidden="1">#N/A</definedName>
    <definedName name="Z_77D0A692_9D00_11D3_924A_00C04F8362DB_.wvu.PrintArea" hidden="1">#N/A</definedName>
    <definedName name="Z_77D0A692_9D00_11D3_924A_00C04F8362DB_.wvu.PrintTitles" hidden="1">#N/A</definedName>
    <definedName name="Z_77D0A693_9D00_11D3_924A_00C04F8362DB_.wvu.Cols" hidden="1">#N/A</definedName>
    <definedName name="Z_77D0A693_9D00_11D3_924A_00C04F8362DB_.wvu.PrintArea" hidden="1">#N/A</definedName>
    <definedName name="Z_77D0A693_9D00_11D3_924A_00C04F8362DB_.wvu.PrintTitles" hidden="1">#N/A</definedName>
    <definedName name="Z_77D0A694_9D00_11D3_924A_00C04F8362DB_.wvu.Cols" hidden="1">#N/A</definedName>
    <definedName name="Z_77D0A694_9D00_11D3_924A_00C04F8362DB_.wvu.PrintArea" hidden="1">#N/A</definedName>
    <definedName name="Z_77D0A694_9D00_11D3_924A_00C04F8362DB_.wvu.PrintTitles" hidden="1">#N/A</definedName>
    <definedName name="Z_77D0A695_9D00_11D3_924A_00C04F8362DB_.wvu.PrintArea" hidden="1">#N/A</definedName>
    <definedName name="Z_77D0A695_9D00_11D3_924A_00C04F8362DB_.wvu.PrintTitles" hidden="1">#N/A</definedName>
    <definedName name="Z_77D0A696_9D00_11D3_924A_00C04F8362DB_.wvu.Cols" hidden="1">#N/A</definedName>
    <definedName name="Z_77D0A696_9D00_11D3_924A_00C04F8362DB_.wvu.PrintArea" hidden="1">#N/A</definedName>
    <definedName name="Z_77D0A696_9D00_11D3_924A_00C04F8362DB_.wvu.PrintTitles" hidden="1">#N/A</definedName>
    <definedName name="Z_80C43AB6_EF42_11D3_BFE3_00C04F733748_.wvu.Cols" hidden="1">#N/A</definedName>
    <definedName name="Z_80C43AB6_EF42_11D3_BFE3_00C04F733748_.wvu.PrintTitles" hidden="1">#N/A</definedName>
    <definedName name="Z_80C43AB7_EF42_11D3_BFE3_00C04F733748_.wvu.Cols" hidden="1">#N/A</definedName>
    <definedName name="Z_80C43AB7_EF42_11D3_BFE3_00C04F733748_.wvu.PrintTitles" hidden="1">#N/A</definedName>
    <definedName name="Z_80C43AB8_EF42_11D3_BFE3_00C04F733748_.wvu.Cols" hidden="1">#N/A</definedName>
    <definedName name="Z_80C43AB8_EF42_11D3_BFE3_00C04F733748_.wvu.PrintTitles" hidden="1">#N/A</definedName>
    <definedName name="Z_80C43AB9_EF42_11D3_BFE3_00C04F733748_.wvu.Cols" hidden="1">#N/A</definedName>
    <definedName name="Z_80C43AB9_EF42_11D3_BFE3_00C04F733748_.wvu.PrintTitles" hidden="1">#N/A</definedName>
    <definedName name="Z_80C43ABA_EF42_11D3_BFE3_00C04F733748_.wvu.PrintTitles" hidden="1">#N/A</definedName>
    <definedName name="Z_80C43ABB_EF42_11D3_BFE3_00C04F733748_.wvu.Cols" hidden="1">#N/A</definedName>
    <definedName name="Z_80C43ABB_EF42_11D3_BFE3_00C04F733748_.wvu.PrintTitles" hidden="1">#N/A</definedName>
    <definedName name="Z_85454173_CA71_11D3_924A_00C04F8362DB_.wvu.Cols" hidden="1">#N/A</definedName>
    <definedName name="Z_85454173_CA71_11D3_924A_00C04F8362DB_.wvu.PrintArea" hidden="1">#N/A</definedName>
    <definedName name="Z_85454173_CA71_11D3_924A_00C04F8362DB_.wvu.PrintTitles" hidden="1">#N/A</definedName>
    <definedName name="Z_85454175_CA71_11D3_924A_00C04F8362DB_.wvu.Cols" hidden="1">#N/A</definedName>
    <definedName name="Z_85454175_CA71_11D3_924A_00C04F8362DB_.wvu.PrintArea" hidden="1">#N/A</definedName>
    <definedName name="Z_85454175_CA71_11D3_924A_00C04F8362DB_.wvu.PrintTitles" hidden="1">#N/A</definedName>
    <definedName name="Z_85454177_CA71_11D3_924A_00C04F8362DB_.wvu.Cols" hidden="1">#N/A</definedName>
    <definedName name="Z_85454177_CA71_11D3_924A_00C04F8362DB_.wvu.PrintArea" hidden="1">#N/A</definedName>
    <definedName name="Z_85454177_CA71_11D3_924A_00C04F8362DB_.wvu.PrintTitles" hidden="1">#N/A</definedName>
    <definedName name="Z_85454179_CA71_11D3_924A_00C04F8362DB_.wvu.Cols" hidden="1">#N/A</definedName>
    <definedName name="Z_85454179_CA71_11D3_924A_00C04F8362DB_.wvu.PrintArea" hidden="1">#N/A</definedName>
    <definedName name="Z_85454179_CA71_11D3_924A_00C04F8362DB_.wvu.PrintTitles" hidden="1">#N/A</definedName>
    <definedName name="Z_8545417B_CA71_11D3_924A_00C04F8362DB_.wvu.PrintArea" hidden="1">#N/A</definedName>
    <definedName name="Z_8545417B_CA71_11D3_924A_00C04F8362DB_.wvu.PrintTitles" hidden="1">#N/A</definedName>
    <definedName name="Z_8545417D_CA71_11D3_924A_00C04F8362DB_.wvu.Cols" hidden="1">#N/A</definedName>
    <definedName name="Z_8545417D_CA71_11D3_924A_00C04F8362DB_.wvu.PrintArea" hidden="1">#N/A</definedName>
    <definedName name="Z_8545417D_CA71_11D3_924A_00C04F8362DB_.wvu.PrintTitles" hidden="1">#N/A</definedName>
    <definedName name="Z_8CC42601_A6C9_11D5_8B2D_00C04F5167F3_.wvu.Rows" hidden="1">#N/A</definedName>
    <definedName name="Z_8DEC34D5_D7BB_11D3_924A_00C04F847978_.wvu.Cols" hidden="1">#N/A</definedName>
    <definedName name="Z_8DEC34D5_D7BB_11D3_924A_00C04F847978_.wvu.PrintArea" hidden="1">#N/A</definedName>
    <definedName name="Z_8DEC34D5_D7BB_11D3_924A_00C04F847978_.wvu.PrintTitles" hidden="1">#N/A</definedName>
    <definedName name="Z_8DEC34D7_D7BB_11D3_924A_00C04F847978_.wvu.Cols" hidden="1">#N/A</definedName>
    <definedName name="Z_8DEC34D7_D7BB_11D3_924A_00C04F847978_.wvu.PrintArea" hidden="1">#N/A</definedName>
    <definedName name="Z_8DEC34D7_D7BB_11D3_924A_00C04F847978_.wvu.PrintTitles" hidden="1">#N/A</definedName>
    <definedName name="Z_8DEC34D9_D7BB_11D3_924A_00C04F847978_.wvu.Cols" hidden="1">#N/A</definedName>
    <definedName name="Z_8DEC34D9_D7BB_11D3_924A_00C04F847978_.wvu.PrintArea" hidden="1">#N/A</definedName>
    <definedName name="Z_8DEC34D9_D7BB_11D3_924A_00C04F847978_.wvu.PrintTitles" hidden="1">#N/A</definedName>
    <definedName name="Z_8DEC34DB_D7BB_11D3_924A_00C04F847978_.wvu.Cols" hidden="1">#N/A</definedName>
    <definedName name="Z_8DEC34DB_D7BB_11D3_924A_00C04F847978_.wvu.PrintArea" hidden="1">#N/A</definedName>
    <definedName name="Z_8DEC34DB_D7BB_11D3_924A_00C04F847978_.wvu.PrintTitles" hidden="1">#N/A</definedName>
    <definedName name="Z_8DEC34DD_D7BB_11D3_924A_00C04F847978_.wvu.PrintArea" hidden="1">#N/A</definedName>
    <definedName name="Z_8DEC34DD_D7BB_11D3_924A_00C04F847978_.wvu.PrintTitles" hidden="1">#N/A</definedName>
    <definedName name="Z_8DEC34DF_D7BB_11D3_924A_00C04F847978_.wvu.Cols" hidden="1">#N/A</definedName>
    <definedName name="Z_8DEC34DF_D7BB_11D3_924A_00C04F847978_.wvu.PrintArea" hidden="1">#N/A</definedName>
    <definedName name="Z_8DEC34DF_D7BB_11D3_924A_00C04F847978_.wvu.PrintTitles" hidden="1">#N/A</definedName>
    <definedName name="Z_91C84314_DA17_11D3_924A_00C04F847978_.wvu.Cols" hidden="1">#N/A</definedName>
    <definedName name="Z_91C84314_DA17_11D3_924A_00C04F847978_.wvu.PrintArea" hidden="1">#N/A</definedName>
    <definedName name="Z_91C84314_DA17_11D3_924A_00C04F847978_.wvu.PrintTitles" hidden="1">#N/A</definedName>
    <definedName name="Z_91C84316_DA17_11D3_924A_00C04F847978_.wvu.Cols" hidden="1">#N/A</definedName>
    <definedName name="Z_91C84316_DA17_11D3_924A_00C04F847978_.wvu.PrintArea" hidden="1">#N/A</definedName>
    <definedName name="Z_91C84316_DA17_11D3_924A_00C04F847978_.wvu.PrintTitles" hidden="1">#N/A</definedName>
    <definedName name="Z_91C84318_DA17_11D3_924A_00C04F847978_.wvu.Cols" hidden="1">#N/A</definedName>
    <definedName name="Z_91C84318_DA17_11D3_924A_00C04F847978_.wvu.PrintArea" hidden="1">#N/A</definedName>
    <definedName name="Z_91C84318_DA17_11D3_924A_00C04F847978_.wvu.PrintTitles" hidden="1">#N/A</definedName>
    <definedName name="Z_91C8431A_DA17_11D3_924A_00C04F847978_.wvu.Cols" hidden="1">#N/A</definedName>
    <definedName name="Z_91C8431A_DA17_11D3_924A_00C04F847978_.wvu.PrintArea" hidden="1">#N/A</definedName>
    <definedName name="Z_91C8431A_DA17_11D3_924A_00C04F847978_.wvu.PrintTitles" hidden="1">#N/A</definedName>
    <definedName name="Z_91C8431C_DA17_11D3_924A_00C04F847978_.wvu.PrintArea" hidden="1">#N/A</definedName>
    <definedName name="Z_91C8431C_DA17_11D3_924A_00C04F847978_.wvu.PrintTitles" hidden="1">#N/A</definedName>
    <definedName name="Z_91C8431E_DA17_11D3_924A_00C04F847978_.wvu.Cols" hidden="1">#N/A</definedName>
    <definedName name="Z_91C8431E_DA17_11D3_924A_00C04F847978_.wvu.PrintArea" hidden="1">#N/A</definedName>
    <definedName name="Z_91C8431E_DA17_11D3_924A_00C04F847978_.wvu.PrintTitles" hidden="1">#N/A</definedName>
    <definedName name="Z_91C84331_DA17_11D3_924A_00C04F847978_.wvu.Cols" hidden="1">#N/A</definedName>
    <definedName name="Z_91C84331_DA17_11D3_924A_00C04F847978_.wvu.PrintArea" hidden="1">#N/A</definedName>
    <definedName name="Z_91C84331_DA17_11D3_924A_00C04F847978_.wvu.PrintTitles" hidden="1">#N/A</definedName>
    <definedName name="Z_91C84333_DA17_11D3_924A_00C04F847978_.wvu.Cols" hidden="1">#N/A</definedName>
    <definedName name="Z_91C84333_DA17_11D3_924A_00C04F847978_.wvu.PrintArea" hidden="1">#N/A</definedName>
    <definedName name="Z_91C84333_DA17_11D3_924A_00C04F847978_.wvu.PrintTitles" hidden="1">#N/A</definedName>
    <definedName name="Z_91C84335_DA17_11D3_924A_00C04F847978_.wvu.Cols" hidden="1">#N/A</definedName>
    <definedName name="Z_91C84335_DA17_11D3_924A_00C04F847978_.wvu.PrintArea" hidden="1">#N/A</definedName>
    <definedName name="Z_91C84335_DA17_11D3_924A_00C04F847978_.wvu.PrintTitles" hidden="1">#N/A</definedName>
    <definedName name="Z_91C84337_DA17_11D3_924A_00C04F847978_.wvu.Cols" hidden="1">#N/A</definedName>
    <definedName name="Z_91C84337_DA17_11D3_924A_00C04F847978_.wvu.PrintArea" hidden="1">#N/A</definedName>
    <definedName name="Z_91C84337_DA17_11D3_924A_00C04F847978_.wvu.PrintTitles" hidden="1">#N/A</definedName>
    <definedName name="Z_91C84339_DA17_11D3_924A_00C04F847978_.wvu.PrintArea" hidden="1">#N/A</definedName>
    <definedName name="Z_91C84339_DA17_11D3_924A_00C04F847978_.wvu.PrintTitles" hidden="1">#N/A</definedName>
    <definedName name="Z_91C8433B_DA17_11D3_924A_00C04F847978_.wvu.Cols" hidden="1">#N/A</definedName>
    <definedName name="Z_91C8433B_DA17_11D3_924A_00C04F847978_.wvu.PrintArea" hidden="1">#N/A</definedName>
    <definedName name="Z_91C8433B_DA17_11D3_924A_00C04F847978_.wvu.PrintTitles" hidden="1">#N/A</definedName>
    <definedName name="Z_94EC9CCB_9624_11D3_8424_30AD57C10000_.wvu.PrintArea" hidden="1">#N/A</definedName>
    <definedName name="Z_94EC9CCB_9624_11D3_8424_30AD57C10000_.wvu.PrintTitles" hidden="1">#N/A</definedName>
    <definedName name="Z_94EC9CCD_9624_11D3_8424_30AD57C10000_.wvu.PrintArea" hidden="1">#N/A</definedName>
    <definedName name="Z_94EC9CCD_9624_11D3_8424_30AD57C10000_.wvu.PrintTitles" hidden="1">#N/A</definedName>
    <definedName name="Z_94EC9CCF_9624_11D3_8424_30AD57C10000_.wvu.PrintArea" hidden="1">#N/A</definedName>
    <definedName name="Z_94EC9CCF_9624_11D3_8424_30AD57C10000_.wvu.PrintTitles" hidden="1">#N/A</definedName>
    <definedName name="Z_94EC9CD1_9624_11D3_8424_30AD57C10000_.wvu.PrintArea" hidden="1">#N/A</definedName>
    <definedName name="Z_94EC9CD1_9624_11D3_8424_30AD57C10000_.wvu.PrintTitles" hidden="1">#N/A</definedName>
    <definedName name="Z_94EC9CD3_9624_11D3_8424_30AD57C10000_.wvu.PrintArea" hidden="1">#N/A</definedName>
    <definedName name="Z_94EC9CD3_9624_11D3_8424_30AD57C10000_.wvu.PrintTitles" hidden="1">#N/A</definedName>
    <definedName name="Z_94EC9CD5_9624_11D3_8424_30AD57C10000_.wvu.PrintArea" hidden="1">#N/A</definedName>
    <definedName name="Z_94EC9CD5_9624_11D3_8424_30AD57C10000_.wvu.PrintTitles" hidden="1">#N/A</definedName>
    <definedName name="Z_9574AF83_CD7B_11D3_924A_00C04F847978_.wvu.Cols" hidden="1">#N/A</definedName>
    <definedName name="Z_9574AF83_CD7B_11D3_924A_00C04F847978_.wvu.PrintArea" hidden="1">#N/A</definedName>
    <definedName name="Z_9574AF83_CD7B_11D3_924A_00C04F847978_.wvu.PrintTitles" hidden="1">#N/A</definedName>
    <definedName name="Z_9574AF85_CD7B_11D3_924A_00C04F847978_.wvu.Cols" hidden="1">#N/A</definedName>
    <definedName name="Z_9574AF85_CD7B_11D3_924A_00C04F847978_.wvu.PrintArea" hidden="1">#N/A</definedName>
    <definedName name="Z_9574AF85_CD7B_11D3_924A_00C04F847978_.wvu.PrintTitles" hidden="1">#N/A</definedName>
    <definedName name="Z_9574AF87_CD7B_11D3_924A_00C04F847978_.wvu.Cols" hidden="1">#N/A</definedName>
    <definedName name="Z_9574AF87_CD7B_11D3_924A_00C04F847978_.wvu.PrintArea" hidden="1">#N/A</definedName>
    <definedName name="Z_9574AF87_CD7B_11D3_924A_00C04F847978_.wvu.PrintTitles" hidden="1">#N/A</definedName>
    <definedName name="Z_9574AF89_CD7B_11D3_924A_00C04F847978_.wvu.Cols" hidden="1">#N/A</definedName>
    <definedName name="Z_9574AF89_CD7B_11D3_924A_00C04F847978_.wvu.PrintArea" hidden="1">#N/A</definedName>
    <definedName name="Z_9574AF89_CD7B_11D3_924A_00C04F847978_.wvu.PrintTitles" hidden="1">#N/A</definedName>
    <definedName name="Z_9574AF8B_CD7B_11D3_924A_00C04F847978_.wvu.PrintArea" hidden="1">#N/A</definedName>
    <definedName name="Z_9574AF8B_CD7B_11D3_924A_00C04F847978_.wvu.PrintTitles" hidden="1">#N/A</definedName>
    <definedName name="Z_9574AF8D_CD7B_11D3_924A_00C04F847978_.wvu.Cols" hidden="1">#N/A</definedName>
    <definedName name="Z_9574AF8D_CD7B_11D3_924A_00C04F847978_.wvu.PrintArea" hidden="1">#N/A</definedName>
    <definedName name="Z_9574AF8D_CD7B_11D3_924A_00C04F847978_.wvu.PrintTitles" hidden="1">#N/A</definedName>
    <definedName name="Z_96DDAAD3_A24C_11D3_924A_00C04F847978_.wvu.Cols" hidden="1">#N/A</definedName>
    <definedName name="Z_96DDAAD3_A24C_11D3_924A_00C04F847978_.wvu.PrintArea" hidden="1">#N/A</definedName>
    <definedName name="Z_96DDAAD3_A24C_11D3_924A_00C04F847978_.wvu.PrintTitles" hidden="1">#N/A</definedName>
    <definedName name="Z_96DDAAD7_A24C_11D3_924A_00C04F847978_.wvu.Cols" hidden="1">#N/A</definedName>
    <definedName name="Z_96DDAAD7_A24C_11D3_924A_00C04F847978_.wvu.PrintArea" hidden="1">#N/A</definedName>
    <definedName name="Z_96DDAAD7_A24C_11D3_924A_00C04F847978_.wvu.PrintTitles" hidden="1">#N/A</definedName>
    <definedName name="Z_96DDAADB_A24C_11D3_924A_00C04F847978_.wvu.Cols" hidden="1">#N/A</definedName>
    <definedName name="Z_96DDAADB_A24C_11D3_924A_00C04F847978_.wvu.PrintArea" hidden="1">#N/A</definedName>
    <definedName name="Z_96DDAADB_A24C_11D3_924A_00C04F847978_.wvu.PrintTitles" hidden="1">#N/A</definedName>
    <definedName name="Z_96DDAADF_A24C_11D3_924A_00C04F847978_.wvu.Cols" hidden="1">#N/A</definedName>
    <definedName name="Z_96DDAADF_A24C_11D3_924A_00C04F847978_.wvu.PrintArea" hidden="1">#N/A</definedName>
    <definedName name="Z_96DDAADF_A24C_11D3_924A_00C04F847978_.wvu.PrintTitles" hidden="1">#N/A</definedName>
    <definedName name="Z_96DDAAE3_A24C_11D3_924A_00C04F847978_.wvu.PrintArea" hidden="1">#N/A</definedName>
    <definedName name="Z_96DDAAE3_A24C_11D3_924A_00C04F847978_.wvu.PrintTitles" hidden="1">#N/A</definedName>
    <definedName name="Z_96DDAAE7_A24C_11D3_924A_00C04F847978_.wvu.Cols" hidden="1">#N/A</definedName>
    <definedName name="Z_96DDAAE7_A24C_11D3_924A_00C04F847978_.wvu.PrintArea" hidden="1">#N/A</definedName>
    <definedName name="Z_96DDAAE7_A24C_11D3_924A_00C04F847978_.wvu.PrintTitles" hidden="1">#N/A</definedName>
    <definedName name="Z_9D9D5B30_A0B0_11D3_8424_E0A257C10000_.wvu.Cols" hidden="1">#N/A</definedName>
    <definedName name="Z_9D9D5B30_A0B0_11D3_8424_E0A257C10000_.wvu.PrintArea" hidden="1">#N/A</definedName>
    <definedName name="Z_9D9D5B30_A0B0_11D3_8424_E0A257C10000_.wvu.PrintTitles" hidden="1">#N/A</definedName>
    <definedName name="Z_9D9D5B34_A0B0_11D3_8424_E0A257C10000_.wvu.Cols" hidden="1">#N/A</definedName>
    <definedName name="Z_9D9D5B34_A0B0_11D3_8424_E0A257C10000_.wvu.PrintArea" hidden="1">#N/A</definedName>
    <definedName name="Z_9D9D5B34_A0B0_11D3_8424_E0A257C10000_.wvu.PrintTitles" hidden="1">#N/A</definedName>
    <definedName name="Z_9D9D5B38_A0B0_11D3_8424_E0A257C10000_.wvu.Cols" hidden="1">#N/A</definedName>
    <definedName name="Z_9D9D5B38_A0B0_11D3_8424_E0A257C10000_.wvu.PrintArea" hidden="1">#N/A</definedName>
    <definedName name="Z_9D9D5B38_A0B0_11D3_8424_E0A257C10000_.wvu.PrintTitles" hidden="1">#N/A</definedName>
    <definedName name="Z_9D9D5B3C_A0B0_11D3_8424_E0A257C10000_.wvu.Cols" hidden="1">#N/A</definedName>
    <definedName name="Z_9D9D5B3C_A0B0_11D3_8424_E0A257C10000_.wvu.PrintArea" hidden="1">#N/A</definedName>
    <definedName name="Z_9D9D5B3C_A0B0_11D3_8424_E0A257C10000_.wvu.PrintTitles" hidden="1">#N/A</definedName>
    <definedName name="Z_9D9D5B40_A0B0_11D3_8424_E0A257C10000_.wvu.PrintArea" hidden="1">#N/A</definedName>
    <definedName name="Z_9D9D5B40_A0B0_11D3_8424_E0A257C10000_.wvu.PrintTitles" hidden="1">#N/A</definedName>
    <definedName name="Z_9D9D5B44_A0B0_11D3_8424_E0A257C10000_.wvu.Cols" hidden="1">#N/A</definedName>
    <definedName name="Z_9D9D5B44_A0B0_11D3_8424_E0A257C10000_.wvu.PrintArea" hidden="1">#N/A</definedName>
    <definedName name="Z_9D9D5B44_A0B0_11D3_8424_E0A257C10000_.wvu.PrintTitles" hidden="1">#N/A</definedName>
    <definedName name="Z_A642BFBC_980F_11D3_924A_00C04F8362DB_.wvu.Cols" hidden="1">#N/A</definedName>
    <definedName name="Z_A642BFBC_980F_11D3_924A_00C04F8362DB_.wvu.PrintArea" hidden="1">#N/A</definedName>
    <definedName name="Z_A642BFBC_980F_11D3_924A_00C04F8362DB_.wvu.PrintTitles" hidden="1">#N/A</definedName>
    <definedName name="Z_A642BFBE_980F_11D3_924A_00C04F8362DB_.wvu.Cols" hidden="1">#N/A</definedName>
    <definedName name="Z_A642BFBE_980F_11D3_924A_00C04F8362DB_.wvu.PrintArea" hidden="1">#N/A</definedName>
    <definedName name="Z_A642BFBE_980F_11D3_924A_00C04F8362DB_.wvu.PrintTitles" hidden="1">#N/A</definedName>
    <definedName name="Z_A642BFC0_980F_11D3_924A_00C04F8362DB_.wvu.Cols" hidden="1">#N/A</definedName>
    <definedName name="Z_A642BFC0_980F_11D3_924A_00C04F8362DB_.wvu.PrintArea" hidden="1">#N/A</definedName>
    <definedName name="Z_A642BFC0_980F_11D3_924A_00C04F8362DB_.wvu.PrintTitles" hidden="1">#N/A</definedName>
    <definedName name="Z_A642BFC2_980F_11D3_924A_00C04F8362DB_.wvu.Cols" hidden="1">#N/A</definedName>
    <definedName name="Z_A642BFC2_980F_11D3_924A_00C04F8362DB_.wvu.PrintArea" hidden="1">#N/A</definedName>
    <definedName name="Z_A642BFC2_980F_11D3_924A_00C04F8362DB_.wvu.PrintTitles" hidden="1">#N/A</definedName>
    <definedName name="Z_A642BFC4_980F_11D3_924A_00C04F8362DB_.wvu.PrintArea" hidden="1">#N/A</definedName>
    <definedName name="Z_A642BFC4_980F_11D3_924A_00C04F8362DB_.wvu.PrintTitles" hidden="1">#N/A</definedName>
    <definedName name="Z_A642BFC6_980F_11D3_924A_00C04F8362DB_.wvu.Cols" hidden="1">#N/A</definedName>
    <definedName name="Z_A642BFC6_980F_11D3_924A_00C04F8362DB_.wvu.PrintArea" hidden="1">#N/A</definedName>
    <definedName name="Z_A642BFC6_980F_11D3_924A_00C04F8362DB_.wvu.PrintTitles" hidden="1">#N/A</definedName>
    <definedName name="Z_A66A9DFD_EB5C_11D3_BFE3_00C04F733748_.wvu.Cols" hidden="1">#N/A</definedName>
    <definedName name="Z_A66A9DFD_EB5C_11D3_BFE3_00C04F733748_.wvu.PrintArea" hidden="1">#N/A</definedName>
    <definedName name="Z_A66A9DFD_EB5C_11D3_BFE3_00C04F733748_.wvu.PrintTitles" hidden="1">#N/A</definedName>
    <definedName name="Z_A66A9DFF_EB5C_11D3_BFE3_00C04F733748_.wvu.Cols" hidden="1">#N/A</definedName>
    <definedName name="Z_A66A9DFF_EB5C_11D3_BFE3_00C04F733748_.wvu.PrintArea" hidden="1">#N/A</definedName>
    <definedName name="Z_A66A9DFF_EB5C_11D3_BFE3_00C04F733748_.wvu.PrintTitles" hidden="1">#N/A</definedName>
    <definedName name="Z_A66A9E02_EB5C_11D3_BFE3_00C04F733748_.wvu.Cols" hidden="1">#N/A</definedName>
    <definedName name="Z_A66A9E02_EB5C_11D3_BFE3_00C04F733748_.wvu.PrintArea" hidden="1">#N/A</definedName>
    <definedName name="Z_A66A9E02_EB5C_11D3_BFE3_00C04F733748_.wvu.PrintTitles" hidden="1">#N/A</definedName>
    <definedName name="Z_A66A9E04_EB5C_11D3_BFE3_00C04F733748_.wvu.Cols" hidden="1">#N/A</definedName>
    <definedName name="Z_A66A9E04_EB5C_11D3_BFE3_00C04F733748_.wvu.PrintArea" hidden="1">#N/A</definedName>
    <definedName name="Z_A66A9E04_EB5C_11D3_BFE3_00C04F733748_.wvu.PrintTitles" hidden="1">#N/A</definedName>
    <definedName name="Z_A66A9E06_EB5C_11D3_BFE3_00C04F733748_.wvu.PrintArea" hidden="1">#N/A</definedName>
    <definedName name="Z_A66A9E06_EB5C_11D3_BFE3_00C04F733748_.wvu.PrintTitles" hidden="1">#N/A</definedName>
    <definedName name="Z_A66A9E08_EB5C_11D3_BFE3_00C04F733748_.wvu.Cols" hidden="1">#N/A</definedName>
    <definedName name="Z_A66A9E08_EB5C_11D3_BFE3_00C04F733748_.wvu.PrintArea" hidden="1">#N/A</definedName>
    <definedName name="Z_A66A9E08_EB5C_11D3_BFE3_00C04F733748_.wvu.PrintTitles" hidden="1">#N/A</definedName>
    <definedName name="Z_A7B1314B_961A_11D3_8424_80A757C10000_.wvu.PrintArea" hidden="1">#N/A</definedName>
    <definedName name="Z_A7B1314B_961A_11D3_8424_80A757C10000_.wvu.PrintTitles" hidden="1">#N/A</definedName>
    <definedName name="Z_A7B1314D_961A_11D3_8424_80A757C10000_.wvu.PrintArea" hidden="1">#N/A</definedName>
    <definedName name="Z_A7B1314D_961A_11D3_8424_80A757C10000_.wvu.PrintTitles" hidden="1">#N/A</definedName>
    <definedName name="Z_A7B1314F_961A_11D3_8424_80A757C10000_.wvu.PrintArea" hidden="1">#N/A</definedName>
    <definedName name="Z_A7B1314F_961A_11D3_8424_80A757C10000_.wvu.PrintTitles" hidden="1">#N/A</definedName>
    <definedName name="Z_A7B13151_961A_11D3_8424_80A757C10000_.wvu.PrintArea" hidden="1">#N/A</definedName>
    <definedName name="Z_A7B13151_961A_11D3_8424_80A757C10000_.wvu.PrintTitles" hidden="1">#N/A</definedName>
    <definedName name="Z_A7B13153_961A_11D3_8424_80A757C10000_.wvu.PrintArea" hidden="1">#N/A</definedName>
    <definedName name="Z_A7B13153_961A_11D3_8424_80A757C10000_.wvu.PrintTitles" hidden="1">#N/A</definedName>
    <definedName name="Z_A7B13155_961A_11D3_8424_80A757C10000_.wvu.PrintArea" hidden="1">#N/A</definedName>
    <definedName name="Z_A7B13155_961A_11D3_8424_80A757C10000_.wvu.PrintTitles" hidden="1">#N/A</definedName>
    <definedName name="Z_AB004A4F_858A_4AC9_ADF0_FD624C01378E_.wvu.PrintArea" hidden="1">#REF!</definedName>
    <definedName name="Z_AB004A4F_858A_4AC9_ADF0_FD624C01378E_.wvu.Rows" hidden="1">#REF!,#REF!,#REF!</definedName>
    <definedName name="Z_AB50FF1A_D87D_11D3_924A_00C04F847978_.wvu.Cols" hidden="1">#N/A</definedName>
    <definedName name="Z_AB50FF1A_D87D_11D3_924A_00C04F847978_.wvu.PrintArea" hidden="1">#N/A</definedName>
    <definedName name="Z_AB50FF1A_D87D_11D3_924A_00C04F847978_.wvu.PrintTitles" hidden="1">#N/A</definedName>
    <definedName name="Z_AB50FF1C_D87D_11D3_924A_00C04F847978_.wvu.Cols" hidden="1">#N/A</definedName>
    <definedName name="Z_AB50FF1C_D87D_11D3_924A_00C04F847978_.wvu.PrintArea" hidden="1">#N/A</definedName>
    <definedName name="Z_AB50FF1C_D87D_11D3_924A_00C04F847978_.wvu.PrintTitles" hidden="1">#N/A</definedName>
    <definedName name="Z_AB50FF1E_D87D_11D3_924A_00C04F847978_.wvu.Cols" hidden="1">#N/A</definedName>
    <definedName name="Z_AB50FF1E_D87D_11D3_924A_00C04F847978_.wvu.PrintArea" hidden="1">#N/A</definedName>
    <definedName name="Z_AB50FF1E_D87D_11D3_924A_00C04F847978_.wvu.PrintTitles" hidden="1">#N/A</definedName>
    <definedName name="Z_AB50FF20_D87D_11D3_924A_00C04F847978_.wvu.Cols" hidden="1">#N/A</definedName>
    <definedName name="Z_AB50FF20_D87D_11D3_924A_00C04F847978_.wvu.PrintArea" hidden="1">#N/A</definedName>
    <definedName name="Z_AB50FF20_D87D_11D3_924A_00C04F847978_.wvu.PrintTitles" hidden="1">#N/A</definedName>
    <definedName name="Z_AB50FF22_D87D_11D3_924A_00C04F847978_.wvu.PrintArea" hidden="1">#N/A</definedName>
    <definedName name="Z_AB50FF22_D87D_11D3_924A_00C04F847978_.wvu.PrintTitles" hidden="1">#N/A</definedName>
    <definedName name="Z_AB50FF24_D87D_11D3_924A_00C04F847978_.wvu.Cols" hidden="1">#N/A</definedName>
    <definedName name="Z_AB50FF24_D87D_11D3_924A_00C04F847978_.wvu.PrintArea" hidden="1">#N/A</definedName>
    <definedName name="Z_AB50FF24_D87D_11D3_924A_00C04F847978_.wvu.PrintTitles" hidden="1">#N/A</definedName>
    <definedName name="Z_AB50FF7B_D87D_11D3_924A_00C04F847978_.wvu.Cols" hidden="1">#N/A</definedName>
    <definedName name="Z_AB50FF7B_D87D_11D3_924A_00C04F847978_.wvu.PrintArea" hidden="1">#N/A</definedName>
    <definedName name="Z_AB50FF7B_D87D_11D3_924A_00C04F847978_.wvu.PrintTitles" hidden="1">#N/A</definedName>
    <definedName name="Z_AB50FF7D_D87D_11D3_924A_00C04F847978_.wvu.Cols" hidden="1">#N/A</definedName>
    <definedName name="Z_AB50FF7D_D87D_11D3_924A_00C04F847978_.wvu.PrintArea" hidden="1">#N/A</definedName>
    <definedName name="Z_AB50FF7D_D87D_11D3_924A_00C04F847978_.wvu.PrintTitles" hidden="1">#N/A</definedName>
    <definedName name="Z_AB50FF7F_D87D_11D3_924A_00C04F847978_.wvu.Cols" hidden="1">#N/A</definedName>
    <definedName name="Z_AB50FF7F_D87D_11D3_924A_00C04F847978_.wvu.PrintArea" hidden="1">#N/A</definedName>
    <definedName name="Z_AB50FF7F_D87D_11D3_924A_00C04F847978_.wvu.PrintTitles" hidden="1">#N/A</definedName>
    <definedName name="Z_AB50FF81_D87D_11D3_924A_00C04F847978_.wvu.Cols" hidden="1">#N/A</definedName>
    <definedName name="Z_AB50FF81_D87D_11D3_924A_00C04F847978_.wvu.PrintArea" hidden="1">#N/A</definedName>
    <definedName name="Z_AB50FF81_D87D_11D3_924A_00C04F847978_.wvu.PrintTitles" hidden="1">#N/A</definedName>
    <definedName name="Z_AB50FF83_D87D_11D3_924A_00C04F847978_.wvu.PrintArea" hidden="1">#N/A</definedName>
    <definedName name="Z_AB50FF83_D87D_11D3_924A_00C04F847978_.wvu.PrintTitles" hidden="1">#N/A</definedName>
    <definedName name="Z_AB50FF85_D87D_11D3_924A_00C04F847978_.wvu.Cols" hidden="1">#N/A</definedName>
    <definedName name="Z_AB50FF85_D87D_11D3_924A_00C04F847978_.wvu.PrintArea" hidden="1">#N/A</definedName>
    <definedName name="Z_AB50FF85_D87D_11D3_924A_00C04F847978_.wvu.PrintTitles" hidden="1">#N/A</definedName>
    <definedName name="Z_AB510066_D87D_11D3_924A_00C04F847978_.wvu.Cols" hidden="1">#N/A</definedName>
    <definedName name="Z_AB510066_D87D_11D3_924A_00C04F847978_.wvu.PrintArea" hidden="1">#N/A</definedName>
    <definedName name="Z_AB510066_D87D_11D3_924A_00C04F847978_.wvu.PrintTitles" hidden="1">#N/A</definedName>
    <definedName name="Z_AB510068_D87D_11D3_924A_00C04F847978_.wvu.Cols" hidden="1">#N/A</definedName>
    <definedName name="Z_AB510068_D87D_11D3_924A_00C04F847978_.wvu.PrintArea" hidden="1">#N/A</definedName>
    <definedName name="Z_AB510068_D87D_11D3_924A_00C04F847978_.wvu.PrintTitles" hidden="1">#N/A</definedName>
    <definedName name="Z_AB51006A_D87D_11D3_924A_00C04F847978_.wvu.Cols" hidden="1">#N/A</definedName>
    <definedName name="Z_AB51006A_D87D_11D3_924A_00C04F847978_.wvu.PrintArea" hidden="1">#N/A</definedName>
    <definedName name="Z_AB51006A_D87D_11D3_924A_00C04F847978_.wvu.PrintTitles" hidden="1">#N/A</definedName>
    <definedName name="Z_AB51006C_D87D_11D3_924A_00C04F847978_.wvu.Cols" hidden="1">#N/A</definedName>
    <definedName name="Z_AB51006C_D87D_11D3_924A_00C04F847978_.wvu.PrintArea" hidden="1">#N/A</definedName>
    <definedName name="Z_AB51006C_D87D_11D3_924A_00C04F847978_.wvu.PrintTitles" hidden="1">#N/A</definedName>
    <definedName name="Z_AB51006E_D87D_11D3_924A_00C04F847978_.wvu.PrintArea" hidden="1">#N/A</definedName>
    <definedName name="Z_AB51006E_D87D_11D3_924A_00C04F847978_.wvu.PrintTitles" hidden="1">#N/A</definedName>
    <definedName name="Z_AB510070_D87D_11D3_924A_00C04F847978_.wvu.Cols" hidden="1">#N/A</definedName>
    <definedName name="Z_AB510070_D87D_11D3_924A_00C04F847978_.wvu.PrintArea" hidden="1">#N/A</definedName>
    <definedName name="Z_AB510070_D87D_11D3_924A_00C04F847978_.wvu.PrintTitles" hidden="1">#N/A</definedName>
    <definedName name="Z_AB510081_D87D_11D3_924A_00C04F847978_.wvu.Cols" hidden="1">#N/A</definedName>
    <definedName name="Z_AB510081_D87D_11D3_924A_00C04F847978_.wvu.PrintArea" hidden="1">#N/A</definedName>
    <definedName name="Z_AB510081_D87D_11D3_924A_00C04F847978_.wvu.PrintTitles" hidden="1">#N/A</definedName>
    <definedName name="Z_AB510083_D87D_11D3_924A_00C04F847978_.wvu.Cols" hidden="1">#N/A</definedName>
    <definedName name="Z_AB510083_D87D_11D3_924A_00C04F847978_.wvu.PrintArea" hidden="1">#N/A</definedName>
    <definedName name="Z_AB510083_D87D_11D3_924A_00C04F847978_.wvu.PrintTitles" hidden="1">#N/A</definedName>
    <definedName name="Z_AB510085_D87D_11D3_924A_00C04F847978_.wvu.Cols" hidden="1">#N/A</definedName>
    <definedName name="Z_AB510085_D87D_11D3_924A_00C04F847978_.wvu.PrintArea" hidden="1">#N/A</definedName>
    <definedName name="Z_AB510085_D87D_11D3_924A_00C04F847978_.wvu.PrintTitles" hidden="1">#N/A</definedName>
    <definedName name="Z_AB510087_D87D_11D3_924A_00C04F847978_.wvu.Cols" hidden="1">#N/A</definedName>
    <definedName name="Z_AB510087_D87D_11D3_924A_00C04F847978_.wvu.PrintArea" hidden="1">#N/A</definedName>
    <definedName name="Z_AB510087_D87D_11D3_924A_00C04F847978_.wvu.PrintTitles" hidden="1">#N/A</definedName>
    <definedName name="Z_AB510089_D87D_11D3_924A_00C04F847978_.wvu.PrintArea" hidden="1">#N/A</definedName>
    <definedName name="Z_AB510089_D87D_11D3_924A_00C04F847978_.wvu.PrintTitles" hidden="1">#N/A</definedName>
    <definedName name="Z_AB51008B_D87D_11D3_924A_00C04F847978_.wvu.Cols" hidden="1">#N/A</definedName>
    <definedName name="Z_AB51008B_D87D_11D3_924A_00C04F847978_.wvu.PrintArea" hidden="1">#N/A</definedName>
    <definedName name="Z_AB51008B_D87D_11D3_924A_00C04F847978_.wvu.PrintTitles" hidden="1">#N/A</definedName>
    <definedName name="Z_AE699092_9E81_11D3_924A_00C04F8362DB_.wvu.Cols" hidden="1">#N/A</definedName>
    <definedName name="Z_AE699092_9E81_11D3_924A_00C04F8362DB_.wvu.PrintArea" hidden="1">#N/A</definedName>
    <definedName name="Z_AE699092_9E81_11D3_924A_00C04F8362DB_.wvu.PrintTitles" hidden="1">#N/A</definedName>
    <definedName name="Z_AE699094_9E81_11D3_924A_00C04F8362DB_.wvu.Cols" hidden="1">#N/A</definedName>
    <definedName name="Z_AE699094_9E81_11D3_924A_00C04F8362DB_.wvu.PrintArea" hidden="1">#N/A</definedName>
    <definedName name="Z_AE699094_9E81_11D3_924A_00C04F8362DB_.wvu.PrintTitles" hidden="1">#N/A</definedName>
    <definedName name="Z_AE699096_9E81_11D3_924A_00C04F8362DB_.wvu.Cols" hidden="1">#N/A</definedName>
    <definedName name="Z_AE699096_9E81_11D3_924A_00C04F8362DB_.wvu.PrintArea" hidden="1">#N/A</definedName>
    <definedName name="Z_AE699096_9E81_11D3_924A_00C04F8362DB_.wvu.PrintTitles" hidden="1">#N/A</definedName>
    <definedName name="Z_AE699098_9E81_11D3_924A_00C04F8362DB_.wvu.Cols" hidden="1">#N/A</definedName>
    <definedName name="Z_AE699098_9E81_11D3_924A_00C04F8362DB_.wvu.PrintArea" hidden="1">#N/A</definedName>
    <definedName name="Z_AE699098_9E81_11D3_924A_00C04F8362DB_.wvu.PrintTitles" hidden="1">#N/A</definedName>
    <definedName name="Z_AE69909A_9E81_11D3_924A_00C04F8362DB_.wvu.PrintArea" hidden="1">#N/A</definedName>
    <definedName name="Z_AE69909A_9E81_11D3_924A_00C04F8362DB_.wvu.PrintTitles" hidden="1">#N/A</definedName>
    <definedName name="Z_AE69909C_9E81_11D3_924A_00C04F8362DB_.wvu.Cols" hidden="1">#N/A</definedName>
    <definedName name="Z_AE69909C_9E81_11D3_924A_00C04F8362DB_.wvu.PrintArea" hidden="1">#N/A</definedName>
    <definedName name="Z_AE69909C_9E81_11D3_924A_00C04F8362DB_.wvu.PrintTitles" hidden="1">#N/A</definedName>
    <definedName name="Z_B4F23818_EC2E_11D3_BFE3_00C04F733748_.wvu.Cols" hidden="1">#N/A</definedName>
    <definedName name="Z_B4F23818_EC2E_11D3_BFE3_00C04F733748_.wvu.PrintArea" hidden="1">#N/A</definedName>
    <definedName name="Z_B4F23818_EC2E_11D3_BFE3_00C04F733748_.wvu.PrintTitles" hidden="1">#N/A</definedName>
    <definedName name="Z_B4F2381A_EC2E_11D3_BFE3_00C04F733748_.wvu.Cols" hidden="1">#N/A</definedName>
    <definedName name="Z_B4F2381A_EC2E_11D3_BFE3_00C04F733748_.wvu.PrintArea" hidden="1">#N/A</definedName>
    <definedName name="Z_B4F2381A_EC2E_11D3_BFE3_00C04F733748_.wvu.PrintTitles" hidden="1">#N/A</definedName>
    <definedName name="Z_B4F2381D_EC2E_11D3_BFE3_00C04F733748_.wvu.Cols" hidden="1">#N/A</definedName>
    <definedName name="Z_B4F2381D_EC2E_11D3_BFE3_00C04F733748_.wvu.PrintArea" hidden="1">#N/A</definedName>
    <definedName name="Z_B4F2381D_EC2E_11D3_BFE3_00C04F733748_.wvu.PrintTitles" hidden="1">#N/A</definedName>
    <definedName name="Z_B4F2381F_EC2E_11D3_BFE3_00C04F733748_.wvu.Cols" hidden="1">#N/A</definedName>
    <definedName name="Z_B4F2381F_EC2E_11D3_BFE3_00C04F733748_.wvu.PrintArea" hidden="1">#N/A</definedName>
    <definedName name="Z_B4F2381F_EC2E_11D3_BFE3_00C04F733748_.wvu.PrintTitles" hidden="1">#N/A</definedName>
    <definedName name="Z_B4F23821_EC2E_11D3_BFE3_00C04F733748_.wvu.PrintArea" hidden="1">#N/A</definedName>
    <definedName name="Z_B4F23821_EC2E_11D3_BFE3_00C04F733748_.wvu.PrintTitles" hidden="1">#N/A</definedName>
    <definedName name="Z_B4F23823_EC2E_11D3_BFE3_00C04F733748_.wvu.Cols" hidden="1">#N/A</definedName>
    <definedName name="Z_B4F23823_EC2E_11D3_BFE3_00C04F733748_.wvu.PrintArea" hidden="1">#N/A</definedName>
    <definedName name="Z_B4F23823_EC2E_11D3_BFE3_00C04F733748_.wvu.PrintTitles" hidden="1">#N/A</definedName>
    <definedName name="Z_B74B6A1B_A95A_11D3_8424_20A557C10000_.wvu.Cols" hidden="1">#N/A</definedName>
    <definedName name="Z_B74B6A1B_A95A_11D3_8424_20A557C10000_.wvu.PrintArea" hidden="1">#N/A</definedName>
    <definedName name="Z_B74B6A1B_A95A_11D3_8424_20A557C10000_.wvu.PrintTitles" hidden="1">#N/A</definedName>
    <definedName name="Z_B74B6A1F_A95A_11D3_8424_20A557C10000_.wvu.Cols" hidden="1">#N/A</definedName>
    <definedName name="Z_B74B6A1F_A95A_11D3_8424_20A557C10000_.wvu.PrintArea" hidden="1">#N/A</definedName>
    <definedName name="Z_B74B6A1F_A95A_11D3_8424_20A557C10000_.wvu.PrintTitles" hidden="1">#N/A</definedName>
    <definedName name="Z_B74B6A23_A95A_11D3_8424_20A557C10000_.wvu.Cols" hidden="1">#N/A</definedName>
    <definedName name="Z_B74B6A23_A95A_11D3_8424_20A557C10000_.wvu.PrintArea" hidden="1">#N/A</definedName>
    <definedName name="Z_B74B6A23_A95A_11D3_8424_20A557C10000_.wvu.PrintTitles" hidden="1">#N/A</definedName>
    <definedName name="Z_B74B6A27_A95A_11D3_8424_20A557C10000_.wvu.Cols" hidden="1">#N/A</definedName>
    <definedName name="Z_B74B6A27_A95A_11D3_8424_20A557C10000_.wvu.PrintArea" hidden="1">#N/A</definedName>
    <definedName name="Z_B74B6A27_A95A_11D3_8424_20A557C10000_.wvu.PrintTitles" hidden="1">#N/A</definedName>
    <definedName name="Z_B74B6A2B_A95A_11D3_8424_20A557C10000_.wvu.PrintArea" hidden="1">#N/A</definedName>
    <definedName name="Z_B74B6A2B_A95A_11D3_8424_20A557C10000_.wvu.PrintTitles" hidden="1">#N/A</definedName>
    <definedName name="Z_B74B6A2F_A95A_11D3_8424_20A557C10000_.wvu.Cols" hidden="1">#N/A</definedName>
    <definedName name="Z_B74B6A2F_A95A_11D3_8424_20A557C10000_.wvu.PrintArea" hidden="1">#N/A</definedName>
    <definedName name="Z_B74B6A2F_A95A_11D3_8424_20A557C10000_.wvu.PrintTitles" hidden="1">#N/A</definedName>
    <definedName name="Z_B816250F_E079_11D3_A61D_00C04F5765AC_.wvu.Cols" hidden="1">#N/A</definedName>
    <definedName name="Z_B816250F_E079_11D3_A61D_00C04F5765AC_.wvu.PrintArea" hidden="1">#N/A</definedName>
    <definedName name="Z_B816250F_E079_11D3_A61D_00C04F5765AC_.wvu.PrintTitles" hidden="1">#N/A</definedName>
    <definedName name="Z_B8162510_E079_11D3_A61D_00C04F5765AC_.wvu.Cols" hidden="1">#N/A</definedName>
    <definedName name="Z_B8162510_E079_11D3_A61D_00C04F5765AC_.wvu.PrintArea" hidden="1">#N/A</definedName>
    <definedName name="Z_B8162510_E079_11D3_A61D_00C04F5765AC_.wvu.PrintTitles" hidden="1">#N/A</definedName>
    <definedName name="Z_B8162511_E079_11D3_A61D_00C04F5765AC_.wvu.Cols" hidden="1">#N/A</definedName>
    <definedName name="Z_B8162511_E079_11D3_A61D_00C04F5765AC_.wvu.PrintArea" hidden="1">#N/A</definedName>
    <definedName name="Z_B8162511_E079_11D3_A61D_00C04F5765AC_.wvu.PrintTitles" hidden="1">#N/A</definedName>
    <definedName name="Z_B8162512_E079_11D3_A61D_00C04F5765AC_.wvu.Cols" hidden="1">#N/A</definedName>
    <definedName name="Z_B8162512_E079_11D3_A61D_00C04F5765AC_.wvu.PrintArea" hidden="1">#N/A</definedName>
    <definedName name="Z_B8162512_E079_11D3_A61D_00C04F5765AC_.wvu.PrintTitles" hidden="1">#N/A</definedName>
    <definedName name="Z_B8162513_E079_11D3_A61D_00C04F5765AC_.wvu.PrintArea" hidden="1">#N/A</definedName>
    <definedName name="Z_B8162513_E079_11D3_A61D_00C04F5765AC_.wvu.PrintTitles" hidden="1">#N/A</definedName>
    <definedName name="Z_B8162514_E079_11D3_A61D_00C04F5765AC_.wvu.Cols" hidden="1">#N/A</definedName>
    <definedName name="Z_B8162514_E079_11D3_A61D_00C04F5765AC_.wvu.PrintArea" hidden="1">#N/A</definedName>
    <definedName name="Z_B8162514_E079_11D3_A61D_00C04F5765AC_.wvu.PrintTitles" hidden="1">#N/A</definedName>
    <definedName name="Z_B816251F_E079_11D3_A61D_00C04F5765AC_.wvu.Cols" hidden="1">#N/A</definedName>
    <definedName name="Z_B816251F_E079_11D3_A61D_00C04F5765AC_.wvu.PrintArea" hidden="1">#N/A</definedName>
    <definedName name="Z_B816251F_E079_11D3_A61D_00C04F5765AC_.wvu.PrintTitles" hidden="1">#N/A</definedName>
    <definedName name="Z_B8162520_E079_11D3_A61D_00C04F5765AC_.wvu.Cols" hidden="1">#N/A</definedName>
    <definedName name="Z_B8162520_E079_11D3_A61D_00C04F5765AC_.wvu.PrintArea" hidden="1">#N/A</definedName>
    <definedName name="Z_B8162520_E079_11D3_A61D_00C04F5765AC_.wvu.PrintTitles" hidden="1">#N/A</definedName>
    <definedName name="Z_B8162521_E079_11D3_A61D_00C04F5765AC_.wvu.Cols" hidden="1">#N/A</definedName>
    <definedName name="Z_B8162521_E079_11D3_A61D_00C04F5765AC_.wvu.PrintArea" hidden="1">#N/A</definedName>
    <definedName name="Z_B8162521_E079_11D3_A61D_00C04F5765AC_.wvu.PrintTitles" hidden="1">#N/A</definedName>
    <definedName name="Z_B8162522_E079_11D3_A61D_00C04F5765AC_.wvu.Cols" hidden="1">#N/A</definedName>
    <definedName name="Z_B8162522_E079_11D3_A61D_00C04F5765AC_.wvu.PrintArea" hidden="1">#N/A</definedName>
    <definedName name="Z_B8162522_E079_11D3_A61D_00C04F5765AC_.wvu.PrintTitles" hidden="1">#N/A</definedName>
    <definedName name="Z_B8162523_E079_11D3_A61D_00C04F5765AC_.wvu.PrintArea" hidden="1">#N/A</definedName>
    <definedName name="Z_B8162523_E079_11D3_A61D_00C04F5765AC_.wvu.PrintTitles" hidden="1">#N/A</definedName>
    <definedName name="Z_B8162524_E079_11D3_A61D_00C04F5765AC_.wvu.Cols" hidden="1">#N/A</definedName>
    <definedName name="Z_B8162524_E079_11D3_A61D_00C04F5765AC_.wvu.PrintArea" hidden="1">#N/A</definedName>
    <definedName name="Z_B8162524_E079_11D3_A61D_00C04F5765AC_.wvu.PrintTitles" hidden="1">#N/A</definedName>
    <definedName name="Z_B9429A8E_A064_11D3_8424_F0AB57C10000_.wvu.Cols" hidden="1">#N/A</definedName>
    <definedName name="Z_B9429A8E_A064_11D3_8424_F0AB57C10000_.wvu.PrintArea" hidden="1">#N/A</definedName>
    <definedName name="Z_B9429A8E_A064_11D3_8424_F0AB57C10000_.wvu.PrintTitles" hidden="1">#N/A</definedName>
    <definedName name="Z_B9429A92_A064_11D3_8424_F0AB57C10000_.wvu.Cols" hidden="1">#N/A</definedName>
    <definedName name="Z_B9429A92_A064_11D3_8424_F0AB57C10000_.wvu.PrintArea" hidden="1">#N/A</definedName>
    <definedName name="Z_B9429A92_A064_11D3_8424_F0AB57C10000_.wvu.PrintTitles" hidden="1">#N/A</definedName>
    <definedName name="Z_B9429A96_A064_11D3_8424_F0AB57C10000_.wvu.Cols" hidden="1">#N/A</definedName>
    <definedName name="Z_B9429A96_A064_11D3_8424_F0AB57C10000_.wvu.PrintArea" hidden="1">#N/A</definedName>
    <definedName name="Z_B9429A96_A064_11D3_8424_F0AB57C10000_.wvu.PrintTitles" hidden="1">#N/A</definedName>
    <definedName name="Z_B9429A9A_A064_11D3_8424_F0AB57C10000_.wvu.Cols" hidden="1">#N/A</definedName>
    <definedName name="Z_B9429A9A_A064_11D3_8424_F0AB57C10000_.wvu.PrintArea" hidden="1">#N/A</definedName>
    <definedName name="Z_B9429A9A_A064_11D3_8424_F0AB57C10000_.wvu.PrintTitles" hidden="1">#N/A</definedName>
    <definedName name="Z_B9429A9E_A064_11D3_8424_F0AB57C10000_.wvu.PrintArea" hidden="1">#N/A</definedName>
    <definedName name="Z_B9429A9E_A064_11D3_8424_F0AB57C10000_.wvu.PrintTitles" hidden="1">#N/A</definedName>
    <definedName name="Z_B9429AA2_A064_11D3_8424_F0AB57C10000_.wvu.Cols" hidden="1">#N/A</definedName>
    <definedName name="Z_B9429AA2_A064_11D3_8424_F0AB57C10000_.wvu.PrintArea" hidden="1">#N/A</definedName>
    <definedName name="Z_B9429AA2_A064_11D3_8424_F0AB57C10000_.wvu.PrintTitles" hidden="1">#N/A</definedName>
    <definedName name="Z_B9CEE945_9EC4_11D3_8424_A0A357C10000_.wvu.Cols" hidden="1">#N/A</definedName>
    <definedName name="Z_B9CEE945_9EC4_11D3_8424_A0A357C10000_.wvu.PrintArea" hidden="1">#N/A</definedName>
    <definedName name="Z_B9CEE945_9EC4_11D3_8424_A0A357C10000_.wvu.PrintTitles" hidden="1">#N/A</definedName>
    <definedName name="Z_B9CEE948_9EC4_11D3_8424_A0A357C10000_.wvu.Cols" hidden="1">#N/A</definedName>
    <definedName name="Z_B9CEE948_9EC4_11D3_8424_A0A357C10000_.wvu.PrintArea" hidden="1">#N/A</definedName>
    <definedName name="Z_B9CEE948_9EC4_11D3_8424_A0A357C10000_.wvu.PrintTitles" hidden="1">#N/A</definedName>
    <definedName name="Z_B9CEE94B_9EC4_11D3_8424_A0A357C10000_.wvu.Cols" hidden="1">#N/A</definedName>
    <definedName name="Z_B9CEE94B_9EC4_11D3_8424_A0A357C10000_.wvu.PrintArea" hidden="1">#N/A</definedName>
    <definedName name="Z_B9CEE94B_9EC4_11D3_8424_A0A357C10000_.wvu.PrintTitles" hidden="1">#N/A</definedName>
    <definedName name="Z_B9CEE94E_9EC4_11D3_8424_A0A357C10000_.wvu.Cols" hidden="1">#N/A</definedName>
    <definedName name="Z_B9CEE94E_9EC4_11D3_8424_A0A357C10000_.wvu.PrintArea" hidden="1">#N/A</definedName>
    <definedName name="Z_B9CEE94E_9EC4_11D3_8424_A0A357C10000_.wvu.PrintTitles" hidden="1">#N/A</definedName>
    <definedName name="Z_B9CEE951_9EC4_11D3_8424_A0A357C10000_.wvu.PrintArea" hidden="1">#N/A</definedName>
    <definedName name="Z_B9CEE951_9EC4_11D3_8424_A0A357C10000_.wvu.PrintTitles" hidden="1">#N/A</definedName>
    <definedName name="Z_B9CEE954_9EC4_11D3_8424_A0A357C10000_.wvu.Cols" hidden="1">#N/A</definedName>
    <definedName name="Z_B9CEE954_9EC4_11D3_8424_A0A357C10000_.wvu.PrintArea" hidden="1">#N/A</definedName>
    <definedName name="Z_B9CEE954_9EC4_11D3_8424_A0A357C10000_.wvu.PrintTitles" hidden="1">#N/A</definedName>
    <definedName name="Z_BB4418F4_9F3D_11D3_924A_00C04F847978_.wvu.Cols" hidden="1">#N/A</definedName>
    <definedName name="Z_BB4418F4_9F3D_11D3_924A_00C04F847978_.wvu.PrintArea" hidden="1">#N/A</definedName>
    <definedName name="Z_BB4418F4_9F3D_11D3_924A_00C04F847978_.wvu.PrintTitles" hidden="1">#N/A</definedName>
    <definedName name="Z_BB4418F8_9F3D_11D3_924A_00C04F847978_.wvu.Cols" hidden="1">#N/A</definedName>
    <definedName name="Z_BB4418F8_9F3D_11D3_924A_00C04F847978_.wvu.PrintArea" hidden="1">#N/A</definedName>
    <definedName name="Z_BB4418F8_9F3D_11D3_924A_00C04F847978_.wvu.PrintTitles" hidden="1">#N/A</definedName>
    <definedName name="Z_BB4418FC_9F3D_11D3_924A_00C04F847978_.wvu.Cols" hidden="1">#N/A</definedName>
    <definedName name="Z_BB4418FC_9F3D_11D3_924A_00C04F847978_.wvu.PrintArea" hidden="1">#N/A</definedName>
    <definedName name="Z_BB4418FC_9F3D_11D3_924A_00C04F847978_.wvu.PrintTitles" hidden="1">#N/A</definedName>
    <definedName name="Z_BB441900_9F3D_11D3_924A_00C04F847978_.wvu.Cols" hidden="1">#N/A</definedName>
    <definedName name="Z_BB441900_9F3D_11D3_924A_00C04F847978_.wvu.PrintArea" hidden="1">#N/A</definedName>
    <definedName name="Z_BB441900_9F3D_11D3_924A_00C04F847978_.wvu.PrintTitles" hidden="1">#N/A</definedName>
    <definedName name="Z_BB441904_9F3D_11D3_924A_00C04F847978_.wvu.PrintArea" hidden="1">#N/A</definedName>
    <definedName name="Z_BB441904_9F3D_11D3_924A_00C04F847978_.wvu.PrintTitles" hidden="1">#N/A</definedName>
    <definedName name="Z_BB441908_9F3D_11D3_924A_00C04F847978_.wvu.Cols" hidden="1">#N/A</definedName>
    <definedName name="Z_BB441908_9F3D_11D3_924A_00C04F847978_.wvu.PrintArea" hidden="1">#N/A</definedName>
    <definedName name="Z_BB441908_9F3D_11D3_924A_00C04F847978_.wvu.PrintTitles" hidden="1">#N/A</definedName>
    <definedName name="Z_BD43EB73_C9CD_11D3_924A_00C04F847978_.wvu.Cols" hidden="1">#N/A</definedName>
    <definedName name="Z_BD43EB73_C9CD_11D3_924A_00C04F847978_.wvu.PrintArea" hidden="1">#N/A</definedName>
    <definedName name="Z_BD43EB73_C9CD_11D3_924A_00C04F847978_.wvu.PrintTitles" hidden="1">#N/A</definedName>
    <definedName name="Z_BD43EB75_C9CD_11D3_924A_00C04F847978_.wvu.Cols" hidden="1">#N/A</definedName>
    <definedName name="Z_BD43EB75_C9CD_11D3_924A_00C04F847978_.wvu.PrintArea" hidden="1">#N/A</definedName>
    <definedName name="Z_BD43EB75_C9CD_11D3_924A_00C04F847978_.wvu.PrintTitles" hidden="1">#N/A</definedName>
    <definedName name="Z_BD43EB77_C9CD_11D3_924A_00C04F847978_.wvu.Cols" hidden="1">#N/A</definedName>
    <definedName name="Z_BD43EB77_C9CD_11D3_924A_00C04F847978_.wvu.PrintArea" hidden="1">#N/A</definedName>
    <definedName name="Z_BD43EB77_C9CD_11D3_924A_00C04F847978_.wvu.PrintTitles" hidden="1">#N/A</definedName>
    <definedName name="Z_BD43EB79_C9CD_11D3_924A_00C04F847978_.wvu.Cols" hidden="1">#N/A</definedName>
    <definedName name="Z_BD43EB79_C9CD_11D3_924A_00C04F847978_.wvu.PrintArea" hidden="1">#N/A</definedName>
    <definedName name="Z_BD43EB79_C9CD_11D3_924A_00C04F847978_.wvu.PrintTitles" hidden="1">#N/A</definedName>
    <definedName name="Z_BD43EB7B_C9CD_11D3_924A_00C04F847978_.wvu.PrintArea" hidden="1">#N/A</definedName>
    <definedName name="Z_BD43EB7B_C9CD_11D3_924A_00C04F847978_.wvu.PrintTitles" hidden="1">#N/A</definedName>
    <definedName name="Z_BD43EB7D_C9CD_11D3_924A_00C04F847978_.wvu.Cols" hidden="1">#N/A</definedName>
    <definedName name="Z_BD43EB7D_C9CD_11D3_924A_00C04F847978_.wvu.PrintArea" hidden="1">#N/A</definedName>
    <definedName name="Z_BD43EB7D_C9CD_11D3_924A_00C04F847978_.wvu.PrintTitles" hidden="1">#N/A</definedName>
    <definedName name="Z_BFE5A904_9D9A_11D3_924A_00C04F847978_.wvu.Cols" hidden="1">#N/A</definedName>
    <definedName name="Z_BFE5A904_9D9A_11D3_924A_00C04F847978_.wvu.PrintArea" hidden="1">#N/A</definedName>
    <definedName name="Z_BFE5A904_9D9A_11D3_924A_00C04F847978_.wvu.PrintTitles" hidden="1">#N/A</definedName>
    <definedName name="Z_BFE5A905_9D9A_11D3_924A_00C04F847978_.wvu.Cols" hidden="1">#N/A</definedName>
    <definedName name="Z_BFE5A905_9D9A_11D3_924A_00C04F847978_.wvu.PrintArea" hidden="1">#N/A</definedName>
    <definedName name="Z_BFE5A905_9D9A_11D3_924A_00C04F847978_.wvu.PrintTitles" hidden="1">#N/A</definedName>
    <definedName name="Z_BFE5A906_9D9A_11D3_924A_00C04F847978_.wvu.Cols" hidden="1">#N/A</definedName>
    <definedName name="Z_BFE5A906_9D9A_11D3_924A_00C04F847978_.wvu.PrintArea" hidden="1">#N/A</definedName>
    <definedName name="Z_BFE5A906_9D9A_11D3_924A_00C04F847978_.wvu.PrintTitles" hidden="1">#N/A</definedName>
    <definedName name="Z_BFE5A907_9D9A_11D3_924A_00C04F847978_.wvu.Cols" hidden="1">#N/A</definedName>
    <definedName name="Z_BFE5A907_9D9A_11D3_924A_00C04F847978_.wvu.PrintArea" hidden="1">#N/A</definedName>
    <definedName name="Z_BFE5A907_9D9A_11D3_924A_00C04F847978_.wvu.PrintTitles" hidden="1">#N/A</definedName>
    <definedName name="Z_BFE5A908_9D9A_11D3_924A_00C04F847978_.wvu.PrintArea" hidden="1">#N/A</definedName>
    <definedName name="Z_BFE5A908_9D9A_11D3_924A_00C04F847978_.wvu.PrintTitles" hidden="1">#N/A</definedName>
    <definedName name="Z_BFE5A909_9D9A_11D3_924A_00C04F847978_.wvu.Cols" hidden="1">#N/A</definedName>
    <definedName name="Z_BFE5A909_9D9A_11D3_924A_00C04F847978_.wvu.PrintArea" hidden="1">#N/A</definedName>
    <definedName name="Z_BFE5A909_9D9A_11D3_924A_00C04F847978_.wvu.PrintTitles" hidden="1">#N/A</definedName>
    <definedName name="Z_BFE5A919_9D9A_11D3_924A_00C04F847978_.wvu.Cols" hidden="1">#N/A</definedName>
    <definedName name="Z_BFE5A919_9D9A_11D3_924A_00C04F847978_.wvu.PrintArea" hidden="1">#N/A</definedName>
    <definedName name="Z_BFE5A919_9D9A_11D3_924A_00C04F847978_.wvu.PrintTitles" hidden="1">#N/A</definedName>
    <definedName name="Z_BFE5A91A_9D9A_11D3_924A_00C04F847978_.wvu.Cols" hidden="1">#N/A</definedName>
    <definedName name="Z_BFE5A91A_9D9A_11D3_924A_00C04F847978_.wvu.PrintArea" hidden="1">#N/A</definedName>
    <definedName name="Z_BFE5A91A_9D9A_11D3_924A_00C04F847978_.wvu.PrintTitles" hidden="1">#N/A</definedName>
    <definedName name="Z_BFE5A91B_9D9A_11D3_924A_00C04F847978_.wvu.Cols" hidden="1">#N/A</definedName>
    <definedName name="Z_BFE5A91B_9D9A_11D3_924A_00C04F847978_.wvu.PrintArea" hidden="1">#N/A</definedName>
    <definedName name="Z_BFE5A91B_9D9A_11D3_924A_00C04F847978_.wvu.PrintTitles" hidden="1">#N/A</definedName>
    <definedName name="Z_BFE5A91C_9D9A_11D3_924A_00C04F847978_.wvu.Cols" hidden="1">#N/A</definedName>
    <definedName name="Z_BFE5A91C_9D9A_11D3_924A_00C04F847978_.wvu.PrintArea" hidden="1">#N/A</definedName>
    <definedName name="Z_BFE5A91C_9D9A_11D3_924A_00C04F847978_.wvu.PrintTitles" hidden="1">#N/A</definedName>
    <definedName name="Z_BFE5A91D_9D9A_11D3_924A_00C04F847978_.wvu.PrintArea" hidden="1">#N/A</definedName>
    <definedName name="Z_BFE5A91D_9D9A_11D3_924A_00C04F847978_.wvu.PrintTitles" hidden="1">#N/A</definedName>
    <definedName name="Z_BFE5A91E_9D9A_11D3_924A_00C04F847978_.wvu.Cols" hidden="1">#N/A</definedName>
    <definedName name="Z_BFE5A91E_9D9A_11D3_924A_00C04F847978_.wvu.PrintArea" hidden="1">#N/A</definedName>
    <definedName name="Z_BFE5A91E_9D9A_11D3_924A_00C04F847978_.wvu.PrintTitles" hidden="1">#N/A</definedName>
    <definedName name="Z_C3971613_CB2A_11D3_924A_00C04F847978_.wvu.Cols" hidden="1">#N/A</definedName>
    <definedName name="Z_C3971613_CB2A_11D3_924A_00C04F847978_.wvu.PrintArea" hidden="1">#N/A</definedName>
    <definedName name="Z_C3971613_CB2A_11D3_924A_00C04F847978_.wvu.PrintTitles" hidden="1">#N/A</definedName>
    <definedName name="Z_C3971615_CB2A_11D3_924A_00C04F847978_.wvu.Cols" hidden="1">#N/A</definedName>
    <definedName name="Z_C3971615_CB2A_11D3_924A_00C04F847978_.wvu.PrintArea" hidden="1">#N/A</definedName>
    <definedName name="Z_C3971615_CB2A_11D3_924A_00C04F847978_.wvu.PrintTitles" hidden="1">#N/A</definedName>
    <definedName name="Z_C3971617_CB2A_11D3_924A_00C04F847978_.wvu.Cols" hidden="1">#N/A</definedName>
    <definedName name="Z_C3971617_CB2A_11D3_924A_00C04F847978_.wvu.PrintArea" hidden="1">#N/A</definedName>
    <definedName name="Z_C3971617_CB2A_11D3_924A_00C04F847978_.wvu.PrintTitles" hidden="1">#N/A</definedName>
    <definedName name="Z_C3971619_CB2A_11D3_924A_00C04F847978_.wvu.Cols" hidden="1">#N/A</definedName>
    <definedName name="Z_C3971619_CB2A_11D3_924A_00C04F847978_.wvu.PrintArea" hidden="1">#N/A</definedName>
    <definedName name="Z_C3971619_CB2A_11D3_924A_00C04F847978_.wvu.PrintTitles" hidden="1">#N/A</definedName>
    <definedName name="Z_C397161B_CB2A_11D3_924A_00C04F847978_.wvu.PrintArea" hidden="1">#N/A</definedName>
    <definedName name="Z_C397161B_CB2A_11D3_924A_00C04F847978_.wvu.PrintTitles" hidden="1">#N/A</definedName>
    <definedName name="Z_C397161D_CB2A_11D3_924A_00C04F847978_.wvu.Cols" hidden="1">#N/A</definedName>
    <definedName name="Z_C397161D_CB2A_11D3_924A_00C04F847978_.wvu.PrintArea" hidden="1">#N/A</definedName>
    <definedName name="Z_C397161D_CB2A_11D3_924A_00C04F847978_.wvu.PrintTitles" hidden="1">#N/A</definedName>
    <definedName name="Z_D5A91EB3_CBEA_451F_800C_BD40E1969C1E_.wvu.FilterData" hidden="1">#REF!</definedName>
    <definedName name="Z_D6ECFD75_A199_11D3_924A_00C04F8362DB_.wvu.Cols" hidden="1">#N/A</definedName>
    <definedName name="Z_D6ECFD75_A199_11D3_924A_00C04F8362DB_.wvu.PrintArea" hidden="1">#N/A</definedName>
    <definedName name="Z_D6ECFD75_A199_11D3_924A_00C04F8362DB_.wvu.PrintTitles" hidden="1">#N/A</definedName>
    <definedName name="Z_D6ECFD79_A199_11D3_924A_00C04F8362DB_.wvu.Cols" hidden="1">#N/A</definedName>
    <definedName name="Z_D6ECFD79_A199_11D3_924A_00C04F8362DB_.wvu.PrintArea" hidden="1">#N/A</definedName>
    <definedName name="Z_D6ECFD79_A199_11D3_924A_00C04F8362DB_.wvu.PrintTitles" hidden="1">#N/A</definedName>
    <definedName name="Z_D6ECFD7D_A199_11D3_924A_00C04F8362DB_.wvu.Cols" hidden="1">#N/A</definedName>
    <definedName name="Z_D6ECFD7D_A199_11D3_924A_00C04F8362DB_.wvu.PrintArea" hidden="1">#N/A</definedName>
    <definedName name="Z_D6ECFD7D_A199_11D3_924A_00C04F8362DB_.wvu.PrintTitles" hidden="1">#N/A</definedName>
    <definedName name="Z_D6ECFD81_A199_11D3_924A_00C04F8362DB_.wvu.Cols" hidden="1">#N/A</definedName>
    <definedName name="Z_D6ECFD81_A199_11D3_924A_00C04F8362DB_.wvu.PrintArea" hidden="1">#N/A</definedName>
    <definedName name="Z_D6ECFD81_A199_11D3_924A_00C04F8362DB_.wvu.PrintTitles" hidden="1">#N/A</definedName>
    <definedName name="Z_D6ECFD85_A199_11D3_924A_00C04F8362DB_.wvu.PrintArea" hidden="1">#N/A</definedName>
    <definedName name="Z_D6ECFD85_A199_11D3_924A_00C04F8362DB_.wvu.PrintTitles" hidden="1">#N/A</definedName>
    <definedName name="Z_D6ECFD89_A199_11D3_924A_00C04F8362DB_.wvu.Cols" hidden="1">#N/A</definedName>
    <definedName name="Z_D6ECFD89_A199_11D3_924A_00C04F8362DB_.wvu.PrintArea" hidden="1">#N/A</definedName>
    <definedName name="Z_D6ECFD89_A199_11D3_924A_00C04F8362DB_.wvu.PrintTitles" hidden="1">#N/A</definedName>
    <definedName name="Z_D6ECFDDA_A199_11D3_924A_00C04F8362DB_.wvu.Cols" hidden="1">#N/A</definedName>
    <definedName name="Z_D6ECFDDA_A199_11D3_924A_00C04F8362DB_.wvu.PrintArea" hidden="1">#N/A</definedName>
    <definedName name="Z_D6ECFDDA_A199_11D3_924A_00C04F8362DB_.wvu.PrintTitles" hidden="1">#N/A</definedName>
    <definedName name="Z_D6ECFDDE_A199_11D3_924A_00C04F8362DB_.wvu.Cols" hidden="1">#N/A</definedName>
    <definedName name="Z_D6ECFDDE_A199_11D3_924A_00C04F8362DB_.wvu.PrintArea" hidden="1">#N/A</definedName>
    <definedName name="Z_D6ECFDDE_A199_11D3_924A_00C04F8362DB_.wvu.PrintTitles" hidden="1">#N/A</definedName>
    <definedName name="Z_D6ECFDE2_A199_11D3_924A_00C04F8362DB_.wvu.Cols" hidden="1">#N/A</definedName>
    <definedName name="Z_D6ECFDE2_A199_11D3_924A_00C04F8362DB_.wvu.PrintArea" hidden="1">#N/A</definedName>
    <definedName name="Z_D6ECFDE2_A199_11D3_924A_00C04F8362DB_.wvu.PrintTitles" hidden="1">#N/A</definedName>
    <definedName name="Z_D6ECFDE6_A199_11D3_924A_00C04F8362DB_.wvu.Cols" hidden="1">#N/A</definedName>
    <definedName name="Z_D6ECFDE6_A199_11D3_924A_00C04F8362DB_.wvu.PrintArea" hidden="1">#N/A</definedName>
    <definedName name="Z_D6ECFDE6_A199_11D3_924A_00C04F8362DB_.wvu.PrintTitles" hidden="1">#N/A</definedName>
    <definedName name="Z_D6ECFDEA_A199_11D3_924A_00C04F8362DB_.wvu.PrintArea" hidden="1">#N/A</definedName>
    <definedName name="Z_D6ECFDEA_A199_11D3_924A_00C04F8362DB_.wvu.PrintTitles" hidden="1">#N/A</definedName>
    <definedName name="Z_D6ECFDEE_A199_11D3_924A_00C04F8362DB_.wvu.Cols" hidden="1">#N/A</definedName>
    <definedName name="Z_D6ECFDEE_A199_11D3_924A_00C04F8362DB_.wvu.PrintArea" hidden="1">#N/A</definedName>
    <definedName name="Z_D6ECFDEE_A199_11D3_924A_00C04F8362DB_.wvu.PrintTitles" hidden="1">#N/A</definedName>
    <definedName name="Z_D9B5685B_AF52_11D3_8424_60AA57C10000_.wvu.Cols" hidden="1">#N/A</definedName>
    <definedName name="Z_D9B5685B_AF52_11D3_8424_60AA57C10000_.wvu.PrintArea" hidden="1">#N/A</definedName>
    <definedName name="Z_D9B5685B_AF52_11D3_8424_60AA57C10000_.wvu.PrintTitles" hidden="1">#N/A</definedName>
    <definedName name="Z_D9B5685F_AF52_11D3_8424_60AA57C10000_.wvu.Cols" hidden="1">#N/A</definedName>
    <definedName name="Z_D9B5685F_AF52_11D3_8424_60AA57C10000_.wvu.PrintArea" hidden="1">#N/A</definedName>
    <definedName name="Z_D9B5685F_AF52_11D3_8424_60AA57C10000_.wvu.PrintTitles" hidden="1">#N/A</definedName>
    <definedName name="Z_D9B56863_AF52_11D3_8424_60AA57C10000_.wvu.Cols" hidden="1">#N/A</definedName>
    <definedName name="Z_D9B56863_AF52_11D3_8424_60AA57C10000_.wvu.PrintArea" hidden="1">#N/A</definedName>
    <definedName name="Z_D9B56863_AF52_11D3_8424_60AA57C10000_.wvu.PrintTitles" hidden="1">#N/A</definedName>
    <definedName name="Z_D9B56867_AF52_11D3_8424_60AA57C10000_.wvu.Cols" hidden="1">#N/A</definedName>
    <definedName name="Z_D9B56867_AF52_11D3_8424_60AA57C10000_.wvu.PrintArea" hidden="1">#N/A</definedName>
    <definedName name="Z_D9B56867_AF52_11D3_8424_60AA57C10000_.wvu.PrintTitles" hidden="1">#N/A</definedName>
    <definedName name="Z_D9B5686B_AF52_11D3_8424_60AA57C10000_.wvu.PrintArea" hidden="1">#N/A</definedName>
    <definedName name="Z_D9B5686B_AF52_11D3_8424_60AA57C10000_.wvu.PrintTitles" hidden="1">#N/A</definedName>
    <definedName name="Z_D9B5686F_AF52_11D3_8424_60AA57C10000_.wvu.Cols" hidden="1">#N/A</definedName>
    <definedName name="Z_D9B5686F_AF52_11D3_8424_60AA57C10000_.wvu.PrintArea" hidden="1">#N/A</definedName>
    <definedName name="Z_D9B5686F_AF52_11D3_8424_60AA57C10000_.wvu.PrintTitles" hidden="1">#N/A</definedName>
    <definedName name="Z_DD944590_A16F_11D3_8424_F0A357C10000_.wvu.Cols" hidden="1">#N/A</definedName>
    <definedName name="Z_DD944590_A16F_11D3_8424_F0A357C10000_.wvu.PrintArea" hidden="1">#N/A</definedName>
    <definedName name="Z_DD944590_A16F_11D3_8424_F0A357C10000_.wvu.PrintTitles" hidden="1">#N/A</definedName>
    <definedName name="Z_DD944594_A16F_11D3_8424_F0A357C10000_.wvu.Cols" hidden="1">#N/A</definedName>
    <definedName name="Z_DD944594_A16F_11D3_8424_F0A357C10000_.wvu.PrintArea" hidden="1">#N/A</definedName>
    <definedName name="Z_DD944594_A16F_11D3_8424_F0A357C10000_.wvu.PrintTitles" hidden="1">#N/A</definedName>
    <definedName name="Z_DD944598_A16F_11D3_8424_F0A357C10000_.wvu.Cols" hidden="1">#N/A</definedName>
    <definedName name="Z_DD944598_A16F_11D3_8424_F0A357C10000_.wvu.PrintArea" hidden="1">#N/A</definedName>
    <definedName name="Z_DD944598_A16F_11D3_8424_F0A357C10000_.wvu.PrintTitles" hidden="1">#N/A</definedName>
    <definedName name="Z_DD94459C_A16F_11D3_8424_F0A357C10000_.wvu.Cols" hidden="1">#N/A</definedName>
    <definedName name="Z_DD94459C_A16F_11D3_8424_F0A357C10000_.wvu.PrintArea" hidden="1">#N/A</definedName>
    <definedName name="Z_DD94459C_A16F_11D3_8424_F0A357C10000_.wvu.PrintTitles" hidden="1">#N/A</definedName>
    <definedName name="Z_DD9445A0_A16F_11D3_8424_F0A357C10000_.wvu.PrintArea" hidden="1">#N/A</definedName>
    <definedName name="Z_DD9445A0_A16F_11D3_8424_F0A357C10000_.wvu.PrintTitles" hidden="1">#N/A</definedName>
    <definedName name="Z_DD9445A4_A16F_11D3_8424_F0A357C10000_.wvu.Cols" hidden="1">#N/A</definedName>
    <definedName name="Z_DD9445A4_A16F_11D3_8424_F0A357C10000_.wvu.PrintArea" hidden="1">#N/A</definedName>
    <definedName name="Z_DD9445A4_A16F_11D3_8424_F0A357C10000_.wvu.PrintTitles" hidden="1">#N/A</definedName>
    <definedName name="Z_DF905632_9E5A_11D3_924A_00C04F8362DB_.wvu.PrintArea" hidden="1">#N/A</definedName>
    <definedName name="Z_DF905632_9E5A_11D3_924A_00C04F8362DB_.wvu.PrintTitles" hidden="1">#N/A</definedName>
    <definedName name="Z_DF905634_9E5A_11D3_924A_00C04F8362DB_.wvu.PrintArea" hidden="1">#N/A</definedName>
    <definedName name="Z_DF905634_9E5A_11D3_924A_00C04F8362DB_.wvu.PrintTitles" hidden="1">#N/A</definedName>
    <definedName name="Z_DF905636_9E5A_11D3_924A_00C04F8362DB_.wvu.PrintArea" hidden="1">#N/A</definedName>
    <definedName name="Z_DF905636_9E5A_11D3_924A_00C04F8362DB_.wvu.PrintTitles" hidden="1">#N/A</definedName>
    <definedName name="Z_DF905638_9E5A_11D3_924A_00C04F8362DB_.wvu.PrintArea" hidden="1">#N/A</definedName>
    <definedName name="Z_DF905638_9E5A_11D3_924A_00C04F8362DB_.wvu.PrintTitles" hidden="1">#N/A</definedName>
    <definedName name="Z_DF90563A_9E5A_11D3_924A_00C04F8362DB_.wvu.PrintArea" hidden="1">#N/A</definedName>
    <definedName name="Z_DF90563A_9E5A_11D3_924A_00C04F8362DB_.wvu.PrintTitles" hidden="1">#N/A</definedName>
    <definedName name="Z_DF90563C_9E5A_11D3_924A_00C04F8362DB_.wvu.PrintArea" hidden="1">#N/A</definedName>
    <definedName name="Z_DF90563C_9E5A_11D3_924A_00C04F8362DB_.wvu.PrintTitles" hidden="1">#N/A</definedName>
    <definedName name="Z_DF905666_9E5A_11D3_924A_00C04F8362DB_.wvu.PrintArea" hidden="1">#N/A</definedName>
    <definedName name="Z_DF905666_9E5A_11D3_924A_00C04F8362DB_.wvu.PrintTitles" hidden="1">#N/A</definedName>
    <definedName name="Z_DF905668_9E5A_11D3_924A_00C04F8362DB_.wvu.PrintArea" hidden="1">#N/A</definedName>
    <definedName name="Z_DF905668_9E5A_11D3_924A_00C04F8362DB_.wvu.PrintTitles" hidden="1">#N/A</definedName>
    <definedName name="Z_DF90566A_9E5A_11D3_924A_00C04F8362DB_.wvu.PrintArea" hidden="1">#N/A</definedName>
    <definedName name="Z_DF90566A_9E5A_11D3_924A_00C04F8362DB_.wvu.PrintTitles" hidden="1">#N/A</definedName>
    <definedName name="Z_DF90566C_9E5A_11D3_924A_00C04F8362DB_.wvu.PrintArea" hidden="1">#N/A</definedName>
    <definedName name="Z_DF90566C_9E5A_11D3_924A_00C04F8362DB_.wvu.PrintTitles" hidden="1">#N/A</definedName>
    <definedName name="Z_DF90566E_9E5A_11D3_924A_00C04F8362DB_.wvu.PrintArea" hidden="1">#N/A</definedName>
    <definedName name="Z_DF90566E_9E5A_11D3_924A_00C04F8362DB_.wvu.PrintTitles" hidden="1">#N/A</definedName>
    <definedName name="Z_DF905670_9E5A_11D3_924A_00C04F8362DB_.wvu.PrintArea" hidden="1">#N/A</definedName>
    <definedName name="Z_DF905670_9E5A_11D3_924A_00C04F8362DB_.wvu.PrintTitles" hidden="1">#N/A</definedName>
    <definedName name="Z_DF905683_9E5A_11D3_924A_00C04F8362DB_.wvu.Cols" hidden="1">#N/A</definedName>
    <definedName name="Z_DF905683_9E5A_11D3_924A_00C04F8362DB_.wvu.PrintArea" hidden="1">#N/A</definedName>
    <definedName name="Z_DF905683_9E5A_11D3_924A_00C04F8362DB_.wvu.PrintTitles" hidden="1">#N/A</definedName>
    <definedName name="Z_DF905685_9E5A_11D3_924A_00C04F8362DB_.wvu.Cols" hidden="1">#N/A</definedName>
    <definedName name="Z_DF905685_9E5A_11D3_924A_00C04F8362DB_.wvu.PrintArea" hidden="1">#N/A</definedName>
    <definedName name="Z_DF905685_9E5A_11D3_924A_00C04F8362DB_.wvu.PrintTitles" hidden="1">#N/A</definedName>
    <definedName name="Z_DF905687_9E5A_11D3_924A_00C04F8362DB_.wvu.Cols" hidden="1">#N/A</definedName>
    <definedName name="Z_DF905687_9E5A_11D3_924A_00C04F8362DB_.wvu.PrintArea" hidden="1">#N/A</definedName>
    <definedName name="Z_DF905687_9E5A_11D3_924A_00C04F8362DB_.wvu.PrintTitles" hidden="1">#N/A</definedName>
    <definedName name="Z_DF905689_9E5A_11D3_924A_00C04F8362DB_.wvu.Cols" hidden="1">#N/A</definedName>
    <definedName name="Z_DF905689_9E5A_11D3_924A_00C04F8362DB_.wvu.PrintArea" hidden="1">#N/A</definedName>
    <definedName name="Z_DF905689_9E5A_11D3_924A_00C04F8362DB_.wvu.PrintTitles" hidden="1">#N/A</definedName>
    <definedName name="Z_DF90568B_9E5A_11D3_924A_00C04F8362DB_.wvu.PrintArea" hidden="1">#N/A</definedName>
    <definedName name="Z_DF90568B_9E5A_11D3_924A_00C04F8362DB_.wvu.PrintTitles" hidden="1">#N/A</definedName>
    <definedName name="Z_DF90568D_9E5A_11D3_924A_00C04F8362DB_.wvu.Cols" hidden="1">#N/A</definedName>
    <definedName name="Z_DF90568D_9E5A_11D3_924A_00C04F8362DB_.wvu.PrintArea" hidden="1">#N/A</definedName>
    <definedName name="Z_DF90568D_9E5A_11D3_924A_00C04F8362DB_.wvu.PrintTitles" hidden="1">#N/A</definedName>
    <definedName name="Z_DurDun">#N/A</definedName>
    <definedName name="Z_E2AC167F_B77D_11D3_924A_00C04F847978_.wvu.Cols" hidden="1">#N/A</definedName>
    <definedName name="Z_E2AC167F_B77D_11D3_924A_00C04F847978_.wvu.PrintArea" hidden="1">#N/A</definedName>
    <definedName name="Z_E2AC167F_B77D_11D3_924A_00C04F847978_.wvu.PrintTitles" hidden="1">#N/A</definedName>
    <definedName name="Z_E2AC1682_B77D_11D3_924A_00C04F847978_.wvu.Cols" hidden="1">#N/A</definedName>
    <definedName name="Z_E2AC1682_B77D_11D3_924A_00C04F847978_.wvu.PrintArea" hidden="1">#N/A</definedName>
    <definedName name="Z_E2AC1682_B77D_11D3_924A_00C04F847978_.wvu.PrintTitles" hidden="1">#N/A</definedName>
    <definedName name="Z_E2AC1685_B77D_11D3_924A_00C04F847978_.wvu.Cols" hidden="1">#N/A</definedName>
    <definedName name="Z_E2AC1685_B77D_11D3_924A_00C04F847978_.wvu.PrintArea" hidden="1">#N/A</definedName>
    <definedName name="Z_E2AC1685_B77D_11D3_924A_00C04F847978_.wvu.PrintTitles" hidden="1">#N/A</definedName>
    <definedName name="Z_E2AC1688_B77D_11D3_924A_00C04F847978_.wvu.Cols" hidden="1">#N/A</definedName>
    <definedName name="Z_E2AC1688_B77D_11D3_924A_00C04F847978_.wvu.PrintArea" hidden="1">#N/A</definedName>
    <definedName name="Z_E2AC1688_B77D_11D3_924A_00C04F847978_.wvu.PrintTitles" hidden="1">#N/A</definedName>
    <definedName name="Z_E2AC168B_B77D_11D3_924A_00C04F847978_.wvu.PrintArea" hidden="1">#N/A</definedName>
    <definedName name="Z_E2AC168B_B77D_11D3_924A_00C04F847978_.wvu.PrintTitles" hidden="1">#N/A</definedName>
    <definedName name="Z_E2AC168E_B77D_11D3_924A_00C04F847978_.wvu.Cols" hidden="1">#N/A</definedName>
    <definedName name="Z_E2AC168E_B77D_11D3_924A_00C04F847978_.wvu.PrintArea" hidden="1">#N/A</definedName>
    <definedName name="Z_E2AC168E_B77D_11D3_924A_00C04F847978_.wvu.PrintTitles" hidden="1">#N/A</definedName>
    <definedName name="Z_E2AC16D5_B77D_11D3_924A_00C04F847978_.wvu.Cols" hidden="1">#N/A</definedName>
    <definedName name="Z_E2AC16D5_B77D_11D3_924A_00C04F847978_.wvu.PrintArea" hidden="1">#N/A</definedName>
    <definedName name="Z_E2AC16D5_B77D_11D3_924A_00C04F847978_.wvu.PrintTitles" hidden="1">#N/A</definedName>
    <definedName name="Z_E2AC16D8_B77D_11D3_924A_00C04F847978_.wvu.Cols" hidden="1">#N/A</definedName>
    <definedName name="Z_E2AC16D8_B77D_11D3_924A_00C04F847978_.wvu.PrintArea" hidden="1">#N/A</definedName>
    <definedName name="Z_E2AC16D8_B77D_11D3_924A_00C04F847978_.wvu.PrintTitles" hidden="1">#N/A</definedName>
    <definedName name="Z_E2AC16DB_B77D_11D3_924A_00C04F847978_.wvu.Cols" hidden="1">#N/A</definedName>
    <definedName name="Z_E2AC16DB_B77D_11D3_924A_00C04F847978_.wvu.PrintArea" hidden="1">#N/A</definedName>
    <definedName name="Z_E2AC16DB_B77D_11D3_924A_00C04F847978_.wvu.PrintTitles" hidden="1">#N/A</definedName>
    <definedName name="Z_E2AC16DE_B77D_11D3_924A_00C04F847978_.wvu.Cols" hidden="1">#N/A</definedName>
    <definedName name="Z_E2AC16DE_B77D_11D3_924A_00C04F847978_.wvu.PrintArea" hidden="1">#N/A</definedName>
    <definedName name="Z_E2AC16DE_B77D_11D3_924A_00C04F847978_.wvu.PrintTitles" hidden="1">#N/A</definedName>
    <definedName name="Z_E2AC16E1_B77D_11D3_924A_00C04F847978_.wvu.PrintArea" hidden="1">#N/A</definedName>
    <definedName name="Z_E2AC16E1_B77D_11D3_924A_00C04F847978_.wvu.PrintTitles" hidden="1">#N/A</definedName>
    <definedName name="Z_E2AC16E4_B77D_11D3_924A_00C04F847978_.wvu.Cols" hidden="1">#N/A</definedName>
    <definedName name="Z_E2AC16E4_B77D_11D3_924A_00C04F847978_.wvu.PrintArea" hidden="1">#N/A</definedName>
    <definedName name="Z_E2AC16E4_B77D_11D3_924A_00C04F847978_.wvu.PrintTitles" hidden="1">#N/A</definedName>
    <definedName name="Z_E402058D_9D92_11D3_924A_00C04F8362DB_.wvu.Cols" hidden="1">#N/A</definedName>
    <definedName name="Z_E402058D_9D92_11D3_924A_00C04F8362DB_.wvu.PrintArea" hidden="1">#N/A</definedName>
    <definedName name="Z_E402058D_9D92_11D3_924A_00C04F8362DB_.wvu.PrintTitles" hidden="1">#N/A</definedName>
    <definedName name="Z_E402058E_9D92_11D3_924A_00C04F8362DB_.wvu.Cols" hidden="1">#N/A</definedName>
    <definedName name="Z_E402058E_9D92_11D3_924A_00C04F8362DB_.wvu.PrintArea" hidden="1">#N/A</definedName>
    <definedName name="Z_E402058E_9D92_11D3_924A_00C04F8362DB_.wvu.PrintTitles" hidden="1">#N/A</definedName>
    <definedName name="Z_E402058F_9D92_11D3_924A_00C04F8362DB_.wvu.Cols" hidden="1">#N/A</definedName>
    <definedName name="Z_E402058F_9D92_11D3_924A_00C04F8362DB_.wvu.PrintArea" hidden="1">#N/A</definedName>
    <definedName name="Z_E402058F_9D92_11D3_924A_00C04F8362DB_.wvu.PrintTitles" hidden="1">#N/A</definedName>
    <definedName name="Z_E4020590_9D92_11D3_924A_00C04F8362DB_.wvu.Cols" hidden="1">#N/A</definedName>
    <definedName name="Z_E4020590_9D92_11D3_924A_00C04F8362DB_.wvu.PrintArea" hidden="1">#N/A</definedName>
    <definedName name="Z_E4020590_9D92_11D3_924A_00C04F8362DB_.wvu.PrintTitles" hidden="1">#N/A</definedName>
    <definedName name="Z_E4020591_9D92_11D3_924A_00C04F8362DB_.wvu.PrintArea" hidden="1">#N/A</definedName>
    <definedName name="Z_E4020591_9D92_11D3_924A_00C04F8362DB_.wvu.PrintTitles" hidden="1">#N/A</definedName>
    <definedName name="Z_E4020592_9D92_11D3_924A_00C04F8362DB_.wvu.Cols" hidden="1">#N/A</definedName>
    <definedName name="Z_E4020592_9D92_11D3_924A_00C04F8362DB_.wvu.PrintArea" hidden="1">#N/A</definedName>
    <definedName name="Z_E4020592_9D92_11D3_924A_00C04F8362DB_.wvu.PrintTitles" hidden="1">#N/A</definedName>
    <definedName name="Z_E919ABF9_AE1B_11D3_924A_00C04F847978_.wvu.Cols" hidden="1">#N/A</definedName>
    <definedName name="Z_E919ABF9_AE1B_11D3_924A_00C04F847978_.wvu.PrintArea" hidden="1">#N/A</definedName>
    <definedName name="Z_E919ABF9_AE1B_11D3_924A_00C04F847978_.wvu.PrintTitles" hidden="1">#N/A</definedName>
    <definedName name="Z_E919ABFD_AE1B_11D3_924A_00C04F847978_.wvu.Cols" hidden="1">#N/A</definedName>
    <definedName name="Z_E919ABFD_AE1B_11D3_924A_00C04F847978_.wvu.PrintArea" hidden="1">#N/A</definedName>
    <definedName name="Z_E919ABFD_AE1B_11D3_924A_00C04F847978_.wvu.PrintTitles" hidden="1">#N/A</definedName>
    <definedName name="Z_E919AC01_AE1B_11D3_924A_00C04F847978_.wvu.Cols" hidden="1">#N/A</definedName>
    <definedName name="Z_E919AC01_AE1B_11D3_924A_00C04F847978_.wvu.PrintArea" hidden="1">#N/A</definedName>
    <definedName name="Z_E919AC01_AE1B_11D3_924A_00C04F847978_.wvu.PrintTitles" hidden="1">#N/A</definedName>
    <definedName name="Z_E919AC05_AE1B_11D3_924A_00C04F847978_.wvu.Cols" hidden="1">#N/A</definedName>
    <definedName name="Z_E919AC05_AE1B_11D3_924A_00C04F847978_.wvu.PrintArea" hidden="1">#N/A</definedName>
    <definedName name="Z_E919AC05_AE1B_11D3_924A_00C04F847978_.wvu.PrintTitles" hidden="1">#N/A</definedName>
    <definedName name="Z_E919AC09_AE1B_11D3_924A_00C04F847978_.wvu.PrintArea" hidden="1">#N/A</definedName>
    <definedName name="Z_E919AC09_AE1B_11D3_924A_00C04F847978_.wvu.PrintTitles" hidden="1">#N/A</definedName>
    <definedName name="Z_E919AC0D_AE1B_11D3_924A_00C04F847978_.wvu.Cols" hidden="1">#N/A</definedName>
    <definedName name="Z_E919AC0D_AE1B_11D3_924A_00C04F847978_.wvu.PrintArea" hidden="1">#N/A</definedName>
    <definedName name="Z_E919AC0D_AE1B_11D3_924A_00C04F847978_.wvu.PrintTitles" hidden="1">#N/A</definedName>
    <definedName name="Z_EC1531CE_A637_11D3_924A_00C04F8362DB_.wvu.Cols" hidden="1">#N/A</definedName>
    <definedName name="Z_EC1531CE_A637_11D3_924A_00C04F8362DB_.wvu.PrintArea" hidden="1">#N/A</definedName>
    <definedName name="Z_EC1531CE_A637_11D3_924A_00C04F8362DB_.wvu.PrintTitles" hidden="1">#N/A</definedName>
    <definedName name="Z_EC1531D2_A637_11D3_924A_00C04F8362DB_.wvu.Cols" hidden="1">#N/A</definedName>
    <definedName name="Z_EC1531D2_A637_11D3_924A_00C04F8362DB_.wvu.PrintArea" hidden="1">#N/A</definedName>
    <definedName name="Z_EC1531D2_A637_11D3_924A_00C04F8362DB_.wvu.PrintTitles" hidden="1">#N/A</definedName>
    <definedName name="Z_EC1531D6_A637_11D3_924A_00C04F8362DB_.wvu.Cols" hidden="1">#N/A</definedName>
    <definedName name="Z_EC1531D6_A637_11D3_924A_00C04F8362DB_.wvu.PrintArea" hidden="1">#N/A</definedName>
    <definedName name="Z_EC1531D6_A637_11D3_924A_00C04F8362DB_.wvu.PrintTitles" hidden="1">#N/A</definedName>
    <definedName name="Z_EC1531DA_A637_11D3_924A_00C04F8362DB_.wvu.Cols" hidden="1">#N/A</definedName>
    <definedName name="Z_EC1531DA_A637_11D3_924A_00C04F8362DB_.wvu.PrintArea" hidden="1">#N/A</definedName>
    <definedName name="Z_EC1531DA_A637_11D3_924A_00C04F8362DB_.wvu.PrintTitles" hidden="1">#N/A</definedName>
    <definedName name="Z_EC1531DE_A637_11D3_924A_00C04F8362DB_.wvu.PrintArea" hidden="1">#N/A</definedName>
    <definedName name="Z_EC1531DE_A637_11D3_924A_00C04F8362DB_.wvu.PrintTitles" hidden="1">#N/A</definedName>
    <definedName name="Z_EC1531E2_A637_11D3_924A_00C04F8362DB_.wvu.Cols" hidden="1">#N/A</definedName>
    <definedName name="Z_EC1531E2_A637_11D3_924A_00C04F8362DB_.wvu.PrintArea" hidden="1">#N/A</definedName>
    <definedName name="Z_EC1531E2_A637_11D3_924A_00C04F8362DB_.wvu.PrintTitles" hidden="1">#N/A</definedName>
    <definedName name="Z_EEE8DAC6_EB5D_11D3_A61D_00C04F5765AC_.wvu.Cols" hidden="1">#N/A</definedName>
    <definedName name="Z_EEE8DAC6_EB5D_11D3_A61D_00C04F5765AC_.wvu.PrintArea" hidden="1">#N/A</definedName>
    <definedName name="Z_EEE8DAC6_EB5D_11D3_A61D_00C04F5765AC_.wvu.PrintTitles" hidden="1">#N/A</definedName>
    <definedName name="Z_EEE8DAC8_EB5D_11D3_A61D_00C04F5765AC_.wvu.Cols" hidden="1">#N/A</definedName>
    <definedName name="Z_EEE8DAC8_EB5D_11D3_A61D_00C04F5765AC_.wvu.PrintArea" hidden="1">#N/A</definedName>
    <definedName name="Z_EEE8DAC8_EB5D_11D3_A61D_00C04F5765AC_.wvu.PrintTitles" hidden="1">#N/A</definedName>
    <definedName name="Z_EEE8DACB_EB5D_11D3_A61D_00C04F5765AC_.wvu.Cols" hidden="1">#N/A</definedName>
    <definedName name="Z_EEE8DACB_EB5D_11D3_A61D_00C04F5765AC_.wvu.PrintArea" hidden="1">#N/A</definedName>
    <definedName name="Z_EEE8DACB_EB5D_11D3_A61D_00C04F5765AC_.wvu.PrintTitles" hidden="1">#N/A</definedName>
    <definedName name="Z_EEE8DACD_EB5D_11D3_A61D_00C04F5765AC_.wvu.Cols" hidden="1">#N/A</definedName>
    <definedName name="Z_EEE8DACD_EB5D_11D3_A61D_00C04F5765AC_.wvu.PrintArea" hidden="1">#N/A</definedName>
    <definedName name="Z_EEE8DACD_EB5D_11D3_A61D_00C04F5765AC_.wvu.PrintTitles" hidden="1">#N/A</definedName>
    <definedName name="Z_EEE8DACF_EB5D_11D3_A61D_00C04F5765AC_.wvu.PrintArea" hidden="1">#N/A</definedName>
    <definedName name="Z_EEE8DACF_EB5D_11D3_A61D_00C04F5765AC_.wvu.PrintTitles" hidden="1">#N/A</definedName>
    <definedName name="Z_EEE8DAD1_EB5D_11D3_A61D_00C04F5765AC_.wvu.Cols" hidden="1">#N/A</definedName>
    <definedName name="Z_EEE8DAD1_EB5D_11D3_A61D_00C04F5765AC_.wvu.PrintArea" hidden="1">#N/A</definedName>
    <definedName name="Z_EEE8DAD1_EB5D_11D3_A61D_00C04F5765AC_.wvu.PrintTitles" hidden="1">#N/A</definedName>
    <definedName name="Z_F22509B4_98C1_11D3_924A_00C04F847978_.wvu.Cols" hidden="1">#N/A</definedName>
    <definedName name="Z_F22509B4_98C1_11D3_924A_00C04F847978_.wvu.PrintArea" hidden="1">#N/A</definedName>
    <definedName name="Z_F22509B4_98C1_11D3_924A_00C04F847978_.wvu.PrintTitles" hidden="1">#N/A</definedName>
    <definedName name="Z_F22509B6_98C1_11D3_924A_00C04F847978_.wvu.Cols" hidden="1">#N/A</definedName>
    <definedName name="Z_F22509B6_98C1_11D3_924A_00C04F847978_.wvu.PrintArea" hidden="1">#N/A</definedName>
    <definedName name="Z_F22509B6_98C1_11D3_924A_00C04F847978_.wvu.PrintTitles" hidden="1">#N/A</definedName>
    <definedName name="Z_F22509B8_98C1_11D3_924A_00C04F847978_.wvu.Cols" hidden="1">#N/A</definedName>
    <definedName name="Z_F22509B8_98C1_11D3_924A_00C04F847978_.wvu.PrintArea" hidden="1">#N/A</definedName>
    <definedName name="Z_F22509B8_98C1_11D3_924A_00C04F847978_.wvu.PrintTitles" hidden="1">#N/A</definedName>
    <definedName name="Z_F22509BA_98C1_11D3_924A_00C04F847978_.wvu.Cols" hidden="1">#N/A</definedName>
    <definedName name="Z_F22509BA_98C1_11D3_924A_00C04F847978_.wvu.PrintArea" hidden="1">#N/A</definedName>
    <definedName name="Z_F22509BA_98C1_11D3_924A_00C04F847978_.wvu.PrintTitles" hidden="1">#N/A</definedName>
    <definedName name="Z_F22509BC_98C1_11D3_924A_00C04F847978_.wvu.PrintArea" hidden="1">#N/A</definedName>
    <definedName name="Z_F22509BC_98C1_11D3_924A_00C04F847978_.wvu.PrintTitles" hidden="1">#N/A</definedName>
    <definedName name="Z_F22509BE_98C1_11D3_924A_00C04F847978_.wvu.Cols" hidden="1">#N/A</definedName>
    <definedName name="Z_F22509BE_98C1_11D3_924A_00C04F847978_.wvu.PrintArea" hidden="1">#N/A</definedName>
    <definedName name="Z_F22509BE_98C1_11D3_924A_00C04F847978_.wvu.PrintTitles" hidden="1">#N/A</definedName>
    <definedName name="Z_F2250A1C_98C1_11D3_924A_00C04F847978_.wvu.Cols" hidden="1">#N/A</definedName>
    <definedName name="Z_F2250A1C_98C1_11D3_924A_00C04F847978_.wvu.PrintArea" hidden="1">#N/A</definedName>
    <definedName name="Z_F2250A1C_98C1_11D3_924A_00C04F847978_.wvu.PrintTitles" hidden="1">#N/A</definedName>
    <definedName name="Z_F2250A1E_98C1_11D3_924A_00C04F847978_.wvu.Cols" hidden="1">#N/A</definedName>
    <definedName name="Z_F2250A1E_98C1_11D3_924A_00C04F847978_.wvu.PrintArea" hidden="1">#N/A</definedName>
    <definedName name="Z_F2250A1E_98C1_11D3_924A_00C04F847978_.wvu.PrintTitles" hidden="1">#N/A</definedName>
    <definedName name="Z_F2250A20_98C1_11D3_924A_00C04F847978_.wvu.Cols" hidden="1">#N/A</definedName>
    <definedName name="Z_F2250A20_98C1_11D3_924A_00C04F847978_.wvu.PrintArea" hidden="1">#N/A</definedName>
    <definedName name="Z_F2250A20_98C1_11D3_924A_00C04F847978_.wvu.PrintTitles" hidden="1">#N/A</definedName>
    <definedName name="Z_F2250A22_98C1_11D3_924A_00C04F847978_.wvu.Cols" hidden="1">#N/A</definedName>
    <definedName name="Z_F2250A22_98C1_11D3_924A_00C04F847978_.wvu.PrintArea" hidden="1">#N/A</definedName>
    <definedName name="Z_F2250A22_98C1_11D3_924A_00C04F847978_.wvu.PrintTitles" hidden="1">#N/A</definedName>
    <definedName name="Z_F2250A24_98C1_11D3_924A_00C04F847978_.wvu.PrintArea" hidden="1">#N/A</definedName>
    <definedName name="Z_F2250A24_98C1_11D3_924A_00C04F847978_.wvu.PrintTitles" hidden="1">#N/A</definedName>
    <definedName name="Z_F2250A26_98C1_11D3_924A_00C04F847978_.wvu.Cols" hidden="1">#N/A</definedName>
    <definedName name="Z_F2250A26_98C1_11D3_924A_00C04F847978_.wvu.PrintArea" hidden="1">#N/A</definedName>
    <definedName name="Z_F2250A26_98C1_11D3_924A_00C04F847978_.wvu.PrintTitles" hidden="1">#N/A</definedName>
    <definedName name="Z_F2250A33_98C1_11D3_924A_00C04F847978_.wvu.Cols" hidden="1">#N/A</definedName>
    <definedName name="Z_F2250A33_98C1_11D3_924A_00C04F847978_.wvu.PrintArea" hidden="1">#N/A</definedName>
    <definedName name="Z_F2250A33_98C1_11D3_924A_00C04F847978_.wvu.PrintTitles" hidden="1">#N/A</definedName>
    <definedName name="Z_F2250A34_98C1_11D3_924A_00C04F847978_.wvu.Cols" hidden="1">#N/A</definedName>
    <definedName name="Z_F2250A34_98C1_11D3_924A_00C04F847978_.wvu.PrintArea" hidden="1">#N/A</definedName>
    <definedName name="Z_F2250A34_98C1_11D3_924A_00C04F847978_.wvu.PrintTitles" hidden="1">#N/A</definedName>
    <definedName name="Z_F2250A35_98C1_11D3_924A_00C04F847978_.wvu.Cols" hidden="1">#N/A</definedName>
    <definedName name="Z_F2250A35_98C1_11D3_924A_00C04F847978_.wvu.PrintArea" hidden="1">#N/A</definedName>
    <definedName name="Z_F2250A35_98C1_11D3_924A_00C04F847978_.wvu.PrintTitles" hidden="1">#N/A</definedName>
    <definedName name="Z_F2250A36_98C1_11D3_924A_00C04F847978_.wvu.Cols" hidden="1">#N/A</definedName>
    <definedName name="Z_F2250A36_98C1_11D3_924A_00C04F847978_.wvu.PrintArea" hidden="1">#N/A</definedName>
    <definedName name="Z_F2250A36_98C1_11D3_924A_00C04F847978_.wvu.PrintTitles" hidden="1">#N/A</definedName>
    <definedName name="Z_F2250A37_98C1_11D3_924A_00C04F847978_.wvu.PrintArea" hidden="1">#N/A</definedName>
    <definedName name="Z_F2250A37_98C1_11D3_924A_00C04F847978_.wvu.PrintTitles" hidden="1">#N/A</definedName>
    <definedName name="Z_F2250A38_98C1_11D3_924A_00C04F847978_.wvu.Cols" hidden="1">#N/A</definedName>
    <definedName name="Z_F2250A38_98C1_11D3_924A_00C04F847978_.wvu.PrintArea" hidden="1">#N/A</definedName>
    <definedName name="Z_F2250A38_98C1_11D3_924A_00C04F847978_.wvu.PrintTitles" hidden="1">#N/A</definedName>
    <definedName name="Z_F2250A45_98C1_11D3_924A_00C04F847978_.wvu.Cols" hidden="1">#N/A</definedName>
    <definedName name="Z_F2250A45_98C1_11D3_924A_00C04F847978_.wvu.PrintArea" hidden="1">#N/A</definedName>
    <definedName name="Z_F2250A45_98C1_11D3_924A_00C04F847978_.wvu.PrintTitles" hidden="1">#N/A</definedName>
    <definedName name="Z_F2250A46_98C1_11D3_924A_00C04F847978_.wvu.Cols" hidden="1">#N/A</definedName>
    <definedName name="Z_F2250A46_98C1_11D3_924A_00C04F847978_.wvu.PrintArea" hidden="1">#N/A</definedName>
    <definedName name="Z_F2250A46_98C1_11D3_924A_00C04F847978_.wvu.PrintTitles" hidden="1">#N/A</definedName>
    <definedName name="Z_F2250A47_98C1_11D3_924A_00C04F847978_.wvu.Cols" hidden="1">#N/A</definedName>
    <definedName name="Z_F2250A47_98C1_11D3_924A_00C04F847978_.wvu.PrintArea" hidden="1">#N/A</definedName>
    <definedName name="Z_F2250A47_98C1_11D3_924A_00C04F847978_.wvu.PrintTitles" hidden="1">#N/A</definedName>
    <definedName name="Z_F2250A48_98C1_11D3_924A_00C04F847978_.wvu.Cols" hidden="1">#N/A</definedName>
    <definedName name="Z_F2250A48_98C1_11D3_924A_00C04F847978_.wvu.PrintArea" hidden="1">#N/A</definedName>
    <definedName name="Z_F2250A48_98C1_11D3_924A_00C04F847978_.wvu.PrintTitles" hidden="1">#N/A</definedName>
    <definedName name="Z_F2250A49_98C1_11D3_924A_00C04F847978_.wvu.PrintArea" hidden="1">#N/A</definedName>
    <definedName name="Z_F2250A49_98C1_11D3_924A_00C04F847978_.wvu.PrintTitles" hidden="1">#N/A</definedName>
    <definedName name="Z_F2250A4A_98C1_11D3_924A_00C04F847978_.wvu.Cols" hidden="1">#N/A</definedName>
    <definedName name="Z_F2250A4A_98C1_11D3_924A_00C04F847978_.wvu.PrintArea" hidden="1">#N/A</definedName>
    <definedName name="Z_F2250A4A_98C1_11D3_924A_00C04F847978_.wvu.PrintTitles" hidden="1">#N/A</definedName>
    <definedName name="Z_F3CD109F_B3ED_11D3_924A_00C04F8362DB_.wvu.Cols" hidden="1">#N/A</definedName>
    <definedName name="Z_F3CD109F_B3ED_11D3_924A_00C04F8362DB_.wvu.PrintArea" hidden="1">#N/A</definedName>
    <definedName name="Z_F3CD109F_B3ED_11D3_924A_00C04F8362DB_.wvu.PrintTitles" hidden="1">#N/A</definedName>
    <definedName name="Z_F3CD10A2_B3ED_11D3_924A_00C04F8362DB_.wvu.Cols" hidden="1">#N/A</definedName>
    <definedName name="Z_F3CD10A2_B3ED_11D3_924A_00C04F8362DB_.wvu.PrintArea" hidden="1">#N/A</definedName>
    <definedName name="Z_F3CD10A2_B3ED_11D3_924A_00C04F8362DB_.wvu.PrintTitles" hidden="1">#N/A</definedName>
    <definedName name="Z_F3CD10A5_B3ED_11D3_924A_00C04F8362DB_.wvu.Cols" hidden="1">#N/A</definedName>
    <definedName name="Z_F3CD10A5_B3ED_11D3_924A_00C04F8362DB_.wvu.PrintArea" hidden="1">#N/A</definedName>
    <definedName name="Z_F3CD10A5_B3ED_11D3_924A_00C04F8362DB_.wvu.PrintTitles" hidden="1">#N/A</definedName>
    <definedName name="Z_F3CD10A8_B3ED_11D3_924A_00C04F8362DB_.wvu.Cols" hidden="1">#N/A</definedName>
    <definedName name="Z_F3CD10A8_B3ED_11D3_924A_00C04F8362DB_.wvu.PrintArea" hidden="1">#N/A</definedName>
    <definedName name="Z_F3CD10A8_B3ED_11D3_924A_00C04F8362DB_.wvu.PrintTitles" hidden="1">#N/A</definedName>
    <definedName name="Z_F3CD10AB_B3ED_11D3_924A_00C04F8362DB_.wvu.PrintArea" hidden="1">#N/A</definedName>
    <definedName name="Z_F3CD10AB_B3ED_11D3_924A_00C04F8362DB_.wvu.PrintTitles" hidden="1">#N/A</definedName>
    <definedName name="Z_F3CD10AE_B3ED_11D3_924A_00C04F8362DB_.wvu.Cols" hidden="1">#N/A</definedName>
    <definedName name="Z_F3CD10AE_B3ED_11D3_924A_00C04F8362DB_.wvu.PrintArea" hidden="1">#N/A</definedName>
    <definedName name="Z_F3CD10AE_B3ED_11D3_924A_00C04F8362DB_.wvu.PrintTitles" hidden="1">#N/A</definedName>
    <definedName name="Z_F5E6E2C8_A0CF_11D3_924A_00C04F847978_.wvu.Cols" hidden="1">#N/A</definedName>
    <definedName name="Z_F5E6E2C8_A0CF_11D3_924A_00C04F847978_.wvu.PrintArea" hidden="1">#N/A</definedName>
    <definedName name="Z_F5E6E2C8_A0CF_11D3_924A_00C04F847978_.wvu.PrintTitles" hidden="1">#N/A</definedName>
    <definedName name="Z_F5E6E2CC_A0CF_11D3_924A_00C04F847978_.wvu.Cols" hidden="1">#N/A</definedName>
    <definedName name="Z_F5E6E2CC_A0CF_11D3_924A_00C04F847978_.wvu.PrintArea" hidden="1">#N/A</definedName>
    <definedName name="Z_F5E6E2CC_A0CF_11D3_924A_00C04F847978_.wvu.PrintTitles" hidden="1">#N/A</definedName>
    <definedName name="Z_F5E6E2D0_A0CF_11D3_924A_00C04F847978_.wvu.Cols" hidden="1">#N/A</definedName>
    <definedName name="Z_F5E6E2D0_A0CF_11D3_924A_00C04F847978_.wvu.PrintArea" hidden="1">#N/A</definedName>
    <definedName name="Z_F5E6E2D0_A0CF_11D3_924A_00C04F847978_.wvu.PrintTitles" hidden="1">#N/A</definedName>
    <definedName name="Z_F5E6E2D4_A0CF_11D3_924A_00C04F847978_.wvu.Cols" hidden="1">#N/A</definedName>
    <definedName name="Z_F5E6E2D4_A0CF_11D3_924A_00C04F847978_.wvu.PrintArea" hidden="1">#N/A</definedName>
    <definedName name="Z_F5E6E2D4_A0CF_11D3_924A_00C04F847978_.wvu.PrintTitles" hidden="1">#N/A</definedName>
    <definedName name="Z_F5E6E2D8_A0CF_11D3_924A_00C04F847978_.wvu.PrintArea" hidden="1">#N/A</definedName>
    <definedName name="Z_F5E6E2D8_A0CF_11D3_924A_00C04F847978_.wvu.PrintTitles" hidden="1">#N/A</definedName>
    <definedName name="Z_F5E6E2DC_A0CF_11D3_924A_00C04F847978_.wvu.Cols" hidden="1">#N/A</definedName>
    <definedName name="Z_F5E6E2DC_A0CF_11D3_924A_00C04F847978_.wvu.PrintArea" hidden="1">#N/A</definedName>
    <definedName name="Z_F5E6E2DC_A0CF_11D3_924A_00C04F847978_.wvu.PrintTitles" hidden="1">#N/A</definedName>
    <definedName name="Z_PackList_HU">#REF!</definedName>
    <definedName name="Z_PackList_PU">#REF!</definedName>
    <definedName name="Z_PackMaterial">#REF!</definedName>
    <definedName name="Z_PackType">#REF!</definedName>
    <definedName name="Z_PartList">OFFSET(#REF!,0,0,COUNTA(#REF!))</definedName>
    <definedName name="Z_PartTyp">#REF!</definedName>
    <definedName name="Z_TranspCity">OFFSET(#REF!,0,0,COUNTA(#REF!))</definedName>
    <definedName name="Z186W_STEP_II_Crosstab">#REF!</definedName>
    <definedName name="z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AZ" hidden="1">{"avrev",#N/A,FALSE,"AVREV";"rates",#N/A,FALSE,"AVREV"}</definedName>
    <definedName name="ZÄHLER">#REF!</definedName>
    <definedName name="ZAZ" hidden="1">{#N/A,#N/A,TRUE,"new model";#N/A,#N/A,TRUE,"facilities";#N/A,#N/A,TRUE,"total"}</definedName>
    <definedName name="zazaza" hidden="1">{0,0,0,0;0,0,0,0;0,0,0,0;0,0,0,0}</definedName>
    <definedName name="ZAZZ" hidden="1">{"avrev",#N/A,FALSE,"AVREV";"rates",#N/A,FALSE,"AVREV"}</definedName>
    <definedName name="ZAZZZZ" hidden="1">{"avrev",#N/A,FALSE,"AVREV";"rates",#N/A,FALSE,"AVREV"}</definedName>
    <definedName name="ZC" hidden="1">{#N/A,#N/A,FALSE,"Chart";#N/A,#N/A,FALSE,"Chart"}</definedName>
    <definedName name="zczc">#REF!</definedName>
    <definedName name="ZDCD" hidden="1">{"avrev",#N/A,FALSE,"AVREV";"rates",#N/A,FALSE,"AVREV"}</definedName>
    <definedName name="zeazey" hidden="1">{#N/A,#N/A,FALSE,"Profit Status";#N/A,#N/A,FALSE,"Invest";#N/A,#N/A,FALSE,"Revenue";#N/A,#N/A,FALSE,"Variable Cost";#N/A,#N/A,FALSE,"Options &amp; Series"}</definedName>
    <definedName name="ZF">#REF!</definedName>
    <definedName name="zgfv" hidden="1">{0,0,0,0;0,0,0,0;0,0,0,0;0,0,0,0;0,0,TRUE,0}</definedName>
    <definedName name="Zip">#REF!</definedName>
    <definedName name="Zone">"02"</definedName>
    <definedName name="zq" hidden="1">{"Presentation",#N/A,FALSE,"Feb96 - ALL"}</definedName>
    <definedName name="zsdgrs" hidden="1">{#VALUE!,#N/A,FALSE,0;#N/A,#N/A,FALSE,0;#N/A,#N/A,FALSE,0;#N/A,#N/A,FALSE,0;#N/A,#N/A,FALSE,0}</definedName>
    <definedName name="ztttttttttttt" hidden="1">{#N/A,#N/A,FALSE,"TOP10";#N/A,#N/A,FALSE,"Cover";#N/A,#N/A,FALSE,"MOGRAPH"}</definedName>
    <definedName name="zu" hidden="1">{#N/A,#N/A,FALSE,"TOP10";#N/A,#N/A,FALSE,"Cover";#N/A,#N/A,FALSE,"MOGRAPH"}</definedName>
    <definedName name="zx" hidden="1">#REF!</definedName>
    <definedName name="zxc" hidden="1">{#N/A,#N/A,FALSE,"Profit Status";#N/A,#N/A,FALSE,"Invest";#N/A,#N/A,FALSE,"Revenue";#N/A,#N/A,FALSE,"Variable Cost";#N/A,#N/A,FALSE,"Options &amp; Series"}</definedName>
    <definedName name="zxcdscsdc">#REF!</definedName>
    <definedName name="zxcv" hidden="1">{#N/A,#N/A,FALSE,"Title-W";#N/A,#N/A,FALSE,"Insert";#N/A,#N/A,FALSE,"Rpt-98-W PG_1";#N/A,#N/A,FALSE,"Rpt-98-W PG_2f";#N/A,#N/A,FALSE,"Rpt-98-W  PG_2";#N/A,#N/A,FALSE,"Insert";#N/A,#N/A,FALSE,"Rpt-98-W PG_3"}</definedName>
    <definedName name="zxcvxzcv" hidden="1">{#N/A,#N/A,TRUE,"dew_x200";#N/A,#N/A,TRUE,"cvgm_twncr_must";#N/A,#N/A,TRUE,"x100_x300_falcn";#N/A,#N/A,TRUE,"t_mark_scorp";#N/A,#N/A,TRUE,"VC3GRAF"}</definedName>
    <definedName name="zxcvzxcv" hidden="1">{"Presentation",#N/A,FALSE,"Feb96 - ALL"}</definedName>
    <definedName name="zxzczczczc">#REF!</definedName>
    <definedName name="zxzxzx">#REF!</definedName>
    <definedName name="ｚｚ">#N/A</definedName>
    <definedName name="zzxzxzxz">#REF!</definedName>
    <definedName name="zzz" hidden="1">{#N/A,#N/A,FALSE,"Cover";#N/A,#N/A,FALSE,"Profits";#N/A,#N/A,FALSE,"ABS";#N/A,#N/A,FALSE,"TFLE Detail";#N/A,#N/A,FALSE,"TFLE Walk";#N/A,#N/A,FALSE,"Variable Cost";#N/A,#N/A,FALSE,"V.C. Walk"}</definedName>
    <definedName name="zzz_1" hidden="1">{"iiPage2",#N/A,FALSE,"II DIV MARKETING EQUATION"}</definedName>
    <definedName name="zzzz" hidden="1">{"Fiesta Facer Page",#N/A,FALSE,"Q_C_S";"Fiesta Main Page",#N/A,FALSE,"V_L";"Fiesta 95BP Struct",#N/A,FALSE,"StructBP";"Fiesta Post 95BP Struct",#N/A,FALSE,"AdjStructBP"}</definedName>
    <definedName name="ZZZZZZZZZZ" hidden="1">{"avrev",#N/A,FALSE,"AVREV";"rates",#N/A,FALSE,"AVREV"}</definedName>
    <definedName name="zzzzzzzzzzzzz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あ">#REF!</definedName>
    <definedName name="ああ">#N/A</definedName>
    <definedName name="あああ" hidden="1">{#N/A,#N/A,TRUE,"RIDE";#N/A,#N/A,TRUE,"STEERING";#N/A,#N/A,TRUE,"HANDLING";#N/A,#N/A,TRUE,"BRAKING"}</definedName>
    <definedName name="ああああ">#N/A</definedName>
    <definedName name="ああいいうう">#N/A</definedName>
    <definedName name="ああいう">#N/A</definedName>
    <definedName name="あいう">#N/A</definedName>
    <definedName name="あかさ">#N/A</definedName>
    <definedName name="あさああ">#N/A</definedName>
    <definedName name="ｱｼﾞｱ計">#REF!</definedName>
    <definedName name="さあ">#N/A</definedName>
    <definedName name="サイト">#REF!</definedName>
    <definedName name="ｽﾃ10">#REF!</definedName>
    <definedName name="ｽﾃ11">#REF!</definedName>
    <definedName name="ｽﾃ12">#REF!</definedName>
    <definedName name="ｽﾃ13">#REF!</definedName>
    <definedName name="ｽﾃ14">#REF!</definedName>
    <definedName name="ｽﾃ15">#REF!</definedName>
    <definedName name="ｽﾃ16">#REF!</definedName>
    <definedName name="ｽﾃ17">#REF!</definedName>
    <definedName name="ｽﾃ18">#REF!</definedName>
    <definedName name="ｽﾃ19">#REF!</definedName>
    <definedName name="ｽﾃ２">#REF!</definedName>
    <definedName name="ｽﾃ３">#REF!</definedName>
    <definedName name="ｽﾃ４">#REF!</definedName>
    <definedName name="ｽﾃ５">#REF!</definedName>
    <definedName name="ｽﾃ６">#REF!</definedName>
    <definedName name="ｽﾃ７">#REF!</definedName>
    <definedName name="ｽﾃ８">#REF!</definedName>
    <definedName name="ｽﾃ９">#REF!</definedName>
    <definedName name="ｽﾃﾀ１">#REF!</definedName>
    <definedName name="すべてのﾃｰﾌﾞﾙ照合_01">#REF!</definedName>
    <definedName name="ﾋﾞｸ">#N/A</definedName>
    <definedName name="ボデ機能明細一覧表">#REF!</definedName>
    <definedName name="เงินถอน">#REF!</definedName>
    <definedName name="กกก">#REF!</definedName>
    <definedName name="ฟ">#REF!</definedName>
    <definedName name="ฟ1">#REF!</definedName>
    <definedName name="인쇄제목">#REF!</definedName>
    <definedName name="事業区分">#REF!</definedName>
    <definedName name="仕向地機能明細一覧表">#REF!</definedName>
    <definedName name="仕様書号口試作">#REF!</definedName>
    <definedName name="元車5桁一覧">#REF!</definedName>
    <definedName name="共用全共">#REF!</definedName>
    <definedName name="円2">#REF!</definedName>
    <definedName name="円3">#REF!</definedName>
    <definedName name="加工種">#REF!</definedName>
    <definedName name="加工費1">#REF!</definedName>
    <definedName name="加工費2">#REF!</definedName>
    <definedName name="加工費3">#REF!</definedName>
    <definedName name="効率日々">#N/A</definedName>
    <definedName name="効率項目">#N/A</definedName>
    <definedName name="取扱区分">#REF!</definedName>
    <definedName name="合いう">#N/A</definedName>
    <definedName name="地域コード">#REF!</definedName>
    <definedName name="型製作内外作">#REF!</definedName>
    <definedName name="戻り">#N/A</definedName>
    <definedName name="拠点">#REF!</definedName>
    <definedName name="日付">#REF!</definedName>
    <definedName name="日付・色">#REF!</definedName>
    <definedName name="材料費1">#REF!</definedName>
    <definedName name="材料費2">#REF!</definedName>
    <definedName name="材料費3">#REF!</definedName>
    <definedName name="板金ﾚｰﾄ">#REF!</definedName>
    <definedName name="業種">#REF!</definedName>
    <definedName name="治工具ﾚｰﾄ">#REF!</definedName>
    <definedName name="現図4WDDZ">#REF!</definedName>
    <definedName name="現図4WDDZL">#REF!</definedName>
    <definedName name="現図4WDDZX">#REF!</definedName>
    <definedName name="現図4WD共用">#REF!</definedName>
    <definedName name="現図DOMDZ">#REF!</definedName>
    <definedName name="現図DOMDZL">#REF!</definedName>
    <definedName name="現図DOM共用">#REF!</definedName>
    <definedName name="現図LHDDZ">#REF!</definedName>
    <definedName name="現図LHDDZL">#REF!</definedName>
    <definedName name="現図LHD共用">#REF!</definedName>
    <definedName name="現図まとめ">#REF!</definedName>
    <definedName name="現図共用">#REF!</definedName>
    <definedName name="現図共用DZ">#REF!</definedName>
    <definedName name="現図共用DZX">#REF!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短縮日程">#REF!</definedName>
    <definedName name="石井CACOMS">#N/A</definedName>
    <definedName name="石井RAIREKI1">#N/A</definedName>
    <definedName name="総効率Menu">#N/A</definedName>
    <definedName name="自動半田付">#REF!</definedName>
    <definedName name="英" hidden="1">{#N/A,#N/A,TRUE,"RIDE";#N/A,#N/A,TRUE,"STEERING";#N/A,#N/A,TRUE,"HANDLING";#N/A,#N/A,TRUE,"BRAKING"}</definedName>
    <definedName name="英語" hidden="1">{#VALUE!,#N/A,FALSE,0;#N/A,#N/A,FALSE,0;#N/A,#N/A,FALSE,0;#N/A,#N/A,FALSE,0}</definedName>
    <definedName name="表紙" hidden="1">{#N/A,"VA",FALSE,"output";#N/A,"VB",FALSE,"output";#N/A,"VS",FALSE,"output";#N/A,"VC",FALSE,"output";#N/A,"VG",FALSE,"output";#N/A,"J1",FALSE,"output";#N/A,"J2",FALSE,"output";#N/A,"PT",FALSE,"output"}</definedName>
    <definedName name="製造拠点区分">#REF!</definedName>
    <definedName name="計画" hidden="1">{#N/A,"VB",FALSE,"output";#N/A,"VS",FALSE,"output";#N/A,"VC",FALSE,"output";#N/A,"VG",FALSE,"output";#N/A,"J1",FALSE,"output";#N/A,"PT",FALSE,"output"}</definedName>
    <definedName name="計画機種">#REF!</definedName>
    <definedName name="車名・車名コード一覧">#REF!</definedName>
    <definedName name="采购订单">#REF!</definedName>
    <definedName name="金型検収予定">#REF!</definedName>
    <definedName name="開発ランク">#REF!</definedName>
    <definedName name="開発計画" hidden="1">{#N/A,"VA",FALSE,"output";#N/A,"VB",FALSE,"output";#N/A,"VS",FALSE,"output";#N/A,"VC",FALSE,"output";#N/A,"VG",FALSE,"output";#N/A,"J1",FALSE,"output";#N/A,"J2",FALSE,"output";#N/A,"PT",FALSE,"output"}</definedName>
    <definedName name="頭">#REF!</definedName>
    <definedName name="高ﾊﾞﾘ低減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51" l="1"/>
  <c r="E47" i="51"/>
  <c r="E49" i="51"/>
  <c r="E41" i="51"/>
  <c r="E43" i="51"/>
  <c r="L83" i="59"/>
  <c r="E65" i="22"/>
  <c r="BN43" i="58"/>
  <c r="BO43" i="58"/>
  <c r="BP43" i="58"/>
  <c r="BQ43" i="58"/>
  <c r="BM43" i="58"/>
  <c r="E41" i="61"/>
  <c r="F41" i="61" s="1"/>
  <c r="E39" i="61"/>
  <c r="F39" i="61" s="1"/>
  <c r="E37" i="61"/>
  <c r="F37" i="61" s="1"/>
  <c r="E35" i="61"/>
  <c r="F35" i="61" s="1"/>
  <c r="F32" i="61"/>
  <c r="E32" i="61"/>
  <c r="D32" i="61"/>
  <c r="E29" i="61"/>
  <c r="F29" i="61" s="1"/>
  <c r="E28" i="61"/>
  <c r="F28" i="61" s="1"/>
  <c r="E27" i="61"/>
  <c r="F27" i="61" s="1"/>
  <c r="E26" i="61"/>
  <c r="F26" i="61" s="1"/>
  <c r="E25" i="61"/>
  <c r="F25" i="61" s="1"/>
  <c r="E24" i="61"/>
  <c r="F24" i="61" s="1"/>
  <c r="E23" i="61"/>
  <c r="F23" i="61" s="1"/>
  <c r="E22" i="61"/>
  <c r="F22" i="61" s="1"/>
  <c r="E21" i="61"/>
  <c r="F21" i="61" s="1"/>
  <c r="E20" i="61"/>
  <c r="F20" i="61" s="1"/>
  <c r="E19" i="61"/>
  <c r="F19" i="61" s="1"/>
  <c r="E18" i="61"/>
  <c r="F18" i="61" s="1"/>
  <c r="E17" i="61"/>
  <c r="F17" i="61" s="1"/>
  <c r="E16" i="61"/>
  <c r="F16" i="61" s="1"/>
  <c r="E15" i="61"/>
  <c r="F15" i="61" s="1"/>
  <c r="E14" i="61"/>
  <c r="F14" i="61" s="1"/>
  <c r="E13" i="61"/>
  <c r="F13" i="61" s="1"/>
  <c r="E12" i="61"/>
  <c r="F12" i="61" s="1"/>
  <c r="E11" i="61"/>
  <c r="F11" i="61" s="1"/>
  <c r="F10" i="61"/>
  <c r="E9" i="61"/>
  <c r="F9" i="61" s="1"/>
  <c r="E8" i="61"/>
  <c r="F8" i="61" s="1"/>
  <c r="E7" i="61"/>
  <c r="F7" i="61" s="1"/>
  <c r="E6" i="61"/>
  <c r="F6" i="61" s="1"/>
  <c r="E5" i="61"/>
  <c r="F5" i="61" s="1"/>
  <c r="F2" i="61"/>
  <c r="E2" i="61"/>
  <c r="D2" i="61"/>
  <c r="C2" i="61"/>
  <c r="E6" i="57"/>
  <c r="E7" i="57"/>
  <c r="E8" i="57"/>
  <c r="E9" i="57"/>
  <c r="E10" i="57"/>
  <c r="E11" i="57"/>
  <c r="E12" i="57"/>
  <c r="E13" i="57"/>
  <c r="E14" i="57"/>
  <c r="E15" i="57"/>
  <c r="E16" i="57"/>
  <c r="E17" i="57"/>
  <c r="E18" i="57"/>
  <c r="E19" i="57"/>
  <c r="E20" i="57"/>
  <c r="E21" i="57"/>
  <c r="E22" i="57"/>
  <c r="E23" i="57"/>
  <c r="E24" i="57"/>
  <c r="E25" i="57"/>
  <c r="E26" i="57"/>
  <c r="E27" i="57"/>
  <c r="E28" i="57"/>
  <c r="E29" i="57"/>
  <c r="E30" i="57"/>
  <c r="E31" i="57"/>
  <c r="E32" i="57"/>
  <c r="E33" i="57"/>
  <c r="E34" i="57"/>
  <c r="E35" i="57"/>
  <c r="E36" i="57"/>
  <c r="E37" i="57"/>
  <c r="E38" i="57"/>
  <c r="E39" i="57"/>
  <c r="E40" i="57"/>
  <c r="E41" i="57"/>
  <c r="E42" i="57"/>
  <c r="E43" i="57"/>
  <c r="E44" i="57"/>
  <c r="E45" i="57"/>
  <c r="E46" i="57"/>
  <c r="E47" i="57"/>
  <c r="E48" i="57"/>
  <c r="E49" i="57"/>
  <c r="E50" i="57"/>
  <c r="E51" i="57"/>
  <c r="E52" i="57"/>
  <c r="E53" i="57"/>
  <c r="E54" i="57"/>
  <c r="E55" i="57"/>
  <c r="E56" i="57"/>
  <c r="E57" i="57"/>
  <c r="E58" i="57"/>
  <c r="E59" i="57"/>
  <c r="E60" i="57"/>
  <c r="E61" i="57"/>
  <c r="E62" i="57"/>
  <c r="E63" i="57"/>
  <c r="E64" i="57"/>
  <c r="E65" i="57"/>
  <c r="E66" i="57"/>
  <c r="E67" i="57"/>
  <c r="E68" i="57"/>
  <c r="E69" i="57"/>
  <c r="E70" i="57"/>
  <c r="E5" i="57"/>
  <c r="BQ9" i="58"/>
  <c r="BQ8" i="58"/>
  <c r="E35" i="60"/>
  <c r="F35" i="60" s="1"/>
  <c r="E33" i="60"/>
  <c r="F33" i="60" s="1"/>
  <c r="E31" i="60"/>
  <c r="F31" i="60" s="1"/>
  <c r="E29" i="60"/>
  <c r="F29" i="60" s="1"/>
  <c r="F26" i="60"/>
  <c r="E26" i="60"/>
  <c r="D26" i="60"/>
  <c r="E23" i="60"/>
  <c r="F23" i="60" s="1"/>
  <c r="E22" i="60"/>
  <c r="F22" i="60" s="1"/>
  <c r="E21" i="60"/>
  <c r="F21" i="60" s="1"/>
  <c r="E20" i="60"/>
  <c r="F20" i="60" s="1"/>
  <c r="E19" i="60"/>
  <c r="F19" i="60" s="1"/>
  <c r="E18" i="60"/>
  <c r="F18" i="60" s="1"/>
  <c r="E17" i="60"/>
  <c r="F17" i="60" s="1"/>
  <c r="E16" i="60"/>
  <c r="F16" i="60" s="1"/>
  <c r="E15" i="60"/>
  <c r="F15" i="60" s="1"/>
  <c r="E14" i="60"/>
  <c r="F14" i="60" s="1"/>
  <c r="E13" i="60"/>
  <c r="F13" i="60" s="1"/>
  <c r="E12" i="60"/>
  <c r="F12" i="60" s="1"/>
  <c r="E11" i="60"/>
  <c r="F11" i="60" s="1"/>
  <c r="E10" i="60"/>
  <c r="F10" i="60" s="1"/>
  <c r="E9" i="60"/>
  <c r="F9" i="60" s="1"/>
  <c r="E8" i="60"/>
  <c r="F8" i="60" s="1"/>
  <c r="E7" i="60"/>
  <c r="F7" i="60" s="1"/>
  <c r="E6" i="60"/>
  <c r="F6" i="60" s="1"/>
  <c r="E5" i="60"/>
  <c r="F5" i="60" s="1"/>
  <c r="F2" i="60"/>
  <c r="E2" i="60"/>
  <c r="D2" i="60"/>
  <c r="C2" i="60"/>
  <c r="E8" i="51"/>
  <c r="BO5" i="58"/>
  <c r="E37" i="58"/>
  <c r="E6" i="58"/>
  <c r="E7" i="58"/>
  <c r="E8" i="58"/>
  <c r="E9" i="58"/>
  <c r="E5" i="58"/>
  <c r="E11" i="52"/>
  <c r="E27" i="52"/>
  <c r="E76" i="59"/>
  <c r="F76" i="59" s="1"/>
  <c r="E75" i="59"/>
  <c r="F75" i="59" s="1"/>
  <c r="E74" i="59"/>
  <c r="F74" i="59" s="1"/>
  <c r="E73" i="59"/>
  <c r="F73" i="59" s="1"/>
  <c r="E72" i="59"/>
  <c r="F72" i="59" s="1"/>
  <c r="E71" i="59"/>
  <c r="F71" i="59" s="1"/>
  <c r="D83" i="59"/>
  <c r="D2" i="59"/>
  <c r="D2" i="56"/>
  <c r="E6" i="56"/>
  <c r="E7" i="56"/>
  <c r="E8" i="56"/>
  <c r="E9" i="56"/>
  <c r="E10" i="56"/>
  <c r="E11" i="56"/>
  <c r="E12" i="56"/>
  <c r="E13" i="56"/>
  <c r="E14" i="56"/>
  <c r="E15" i="56"/>
  <c r="E16" i="56"/>
  <c r="E17" i="56"/>
  <c r="E18" i="56"/>
  <c r="E19" i="56"/>
  <c r="E20" i="56"/>
  <c r="E21" i="56"/>
  <c r="E22" i="56"/>
  <c r="E23" i="56"/>
  <c r="E24" i="56"/>
  <c r="E25" i="56"/>
  <c r="E26" i="56"/>
  <c r="E27" i="56"/>
  <c r="E28" i="56"/>
  <c r="E5" i="56"/>
  <c r="E71" i="57"/>
  <c r="E105" i="59"/>
  <c r="F105" i="59" s="1"/>
  <c r="E103" i="59"/>
  <c r="F103" i="59" s="1"/>
  <c r="E101" i="59"/>
  <c r="F101" i="59" s="1"/>
  <c r="E99" i="59"/>
  <c r="F99" i="59" s="1"/>
  <c r="E97" i="59"/>
  <c r="F97" i="59" s="1"/>
  <c r="E95" i="59"/>
  <c r="F95" i="59" s="1"/>
  <c r="E93" i="59"/>
  <c r="F93" i="59" s="1"/>
  <c r="E91" i="59"/>
  <c r="F91" i="59" s="1"/>
  <c r="E89" i="59"/>
  <c r="F89" i="59" s="1"/>
  <c r="F86" i="59"/>
  <c r="E86" i="59"/>
  <c r="D86" i="59"/>
  <c r="E83" i="59"/>
  <c r="F83" i="59" s="1"/>
  <c r="E82" i="59"/>
  <c r="F82" i="59" s="1"/>
  <c r="E81" i="59"/>
  <c r="F81" i="59" s="1"/>
  <c r="E80" i="59"/>
  <c r="F80" i="59" s="1"/>
  <c r="E79" i="59"/>
  <c r="F79" i="59" s="1"/>
  <c r="E78" i="59"/>
  <c r="F78" i="59" s="1"/>
  <c r="E77" i="59"/>
  <c r="F77" i="59" s="1"/>
  <c r="E70" i="59"/>
  <c r="F70" i="59" s="1"/>
  <c r="E69" i="59"/>
  <c r="F69" i="59" s="1"/>
  <c r="E68" i="59"/>
  <c r="F68" i="59" s="1"/>
  <c r="E67" i="59"/>
  <c r="F67" i="59" s="1"/>
  <c r="E66" i="59"/>
  <c r="F66" i="59" s="1"/>
  <c r="E65" i="59"/>
  <c r="F65" i="59" s="1"/>
  <c r="E64" i="59"/>
  <c r="F64" i="59" s="1"/>
  <c r="E63" i="59"/>
  <c r="F63" i="59" s="1"/>
  <c r="E62" i="59"/>
  <c r="F62" i="59" s="1"/>
  <c r="E61" i="59"/>
  <c r="F61" i="59" s="1"/>
  <c r="E60" i="59"/>
  <c r="F60" i="59" s="1"/>
  <c r="E59" i="59"/>
  <c r="F59" i="59" s="1"/>
  <c r="E58" i="59"/>
  <c r="F58" i="59" s="1"/>
  <c r="E57" i="59"/>
  <c r="F57" i="59" s="1"/>
  <c r="E56" i="59"/>
  <c r="F56" i="59" s="1"/>
  <c r="E55" i="59"/>
  <c r="F55" i="59" s="1"/>
  <c r="E54" i="59"/>
  <c r="F54" i="59" s="1"/>
  <c r="E53" i="59"/>
  <c r="F53" i="59" s="1"/>
  <c r="E52" i="59"/>
  <c r="F52" i="59" s="1"/>
  <c r="E51" i="59"/>
  <c r="F51" i="59" s="1"/>
  <c r="E50" i="59"/>
  <c r="F50" i="59" s="1"/>
  <c r="E49" i="59"/>
  <c r="F49" i="59" s="1"/>
  <c r="E48" i="59"/>
  <c r="F48" i="59" s="1"/>
  <c r="E47" i="59"/>
  <c r="F47" i="59" s="1"/>
  <c r="E46" i="59"/>
  <c r="F46" i="59" s="1"/>
  <c r="E45" i="59"/>
  <c r="F45" i="59" s="1"/>
  <c r="E44" i="59"/>
  <c r="F44" i="59" s="1"/>
  <c r="E43" i="59"/>
  <c r="F43" i="59" s="1"/>
  <c r="E42" i="59"/>
  <c r="F42" i="59" s="1"/>
  <c r="E41" i="59"/>
  <c r="F41" i="59" s="1"/>
  <c r="E40" i="59"/>
  <c r="F40" i="59" s="1"/>
  <c r="E39" i="59"/>
  <c r="F39" i="59" s="1"/>
  <c r="E38" i="59"/>
  <c r="F38" i="59" s="1"/>
  <c r="E37" i="59"/>
  <c r="F37" i="59" s="1"/>
  <c r="E36" i="59"/>
  <c r="F36" i="59" s="1"/>
  <c r="E35" i="59"/>
  <c r="F35" i="59" s="1"/>
  <c r="E34" i="59"/>
  <c r="F34" i="59" s="1"/>
  <c r="E33" i="59"/>
  <c r="F33" i="59" s="1"/>
  <c r="E32" i="59"/>
  <c r="F32" i="59" s="1"/>
  <c r="E31" i="59"/>
  <c r="F31" i="59" s="1"/>
  <c r="E30" i="59"/>
  <c r="F30" i="59" s="1"/>
  <c r="E29" i="59"/>
  <c r="F29" i="59" s="1"/>
  <c r="E28" i="59"/>
  <c r="F28" i="59" s="1"/>
  <c r="E27" i="59"/>
  <c r="F27" i="59" s="1"/>
  <c r="E26" i="59"/>
  <c r="F26" i="59" s="1"/>
  <c r="E25" i="59"/>
  <c r="F25" i="59" s="1"/>
  <c r="E24" i="59"/>
  <c r="F24" i="59" s="1"/>
  <c r="E23" i="59"/>
  <c r="F23" i="59" s="1"/>
  <c r="E22" i="59"/>
  <c r="F22" i="59" s="1"/>
  <c r="E21" i="59"/>
  <c r="F21" i="59" s="1"/>
  <c r="E20" i="59"/>
  <c r="F20" i="59" s="1"/>
  <c r="E19" i="59"/>
  <c r="F19" i="59" s="1"/>
  <c r="E18" i="59"/>
  <c r="F18" i="59" s="1"/>
  <c r="E17" i="59"/>
  <c r="F17" i="59" s="1"/>
  <c r="E16" i="59"/>
  <c r="F16" i="59" s="1"/>
  <c r="E15" i="59"/>
  <c r="F15" i="59" s="1"/>
  <c r="E14" i="59"/>
  <c r="F14" i="59" s="1"/>
  <c r="E13" i="59"/>
  <c r="F13" i="59" s="1"/>
  <c r="E12" i="59"/>
  <c r="F12" i="59" s="1"/>
  <c r="E11" i="59"/>
  <c r="F11" i="59" s="1"/>
  <c r="E10" i="59"/>
  <c r="F10" i="59" s="1"/>
  <c r="E9" i="59"/>
  <c r="F9" i="59" s="1"/>
  <c r="E8" i="59"/>
  <c r="F8" i="59" s="1"/>
  <c r="E7" i="59"/>
  <c r="F7" i="59" s="1"/>
  <c r="E6" i="59"/>
  <c r="F6" i="59" s="1"/>
  <c r="E5" i="59"/>
  <c r="F5" i="59" s="1"/>
  <c r="F2" i="59"/>
  <c r="E2" i="59"/>
  <c r="C2" i="59"/>
  <c r="D2" i="58"/>
  <c r="E8" i="53"/>
  <c r="E2" i="51"/>
  <c r="E39" i="58"/>
  <c r="E41" i="58"/>
  <c r="E35" i="58"/>
  <c r="D2" i="57"/>
  <c r="BL22" i="51"/>
  <c r="E35" i="52"/>
  <c r="F41" i="58"/>
  <c r="F39" i="58"/>
  <c r="F37" i="58"/>
  <c r="F35" i="58"/>
  <c r="F32" i="58"/>
  <c r="E32" i="58"/>
  <c r="D32" i="58"/>
  <c r="E29" i="58"/>
  <c r="F29" i="58" s="1"/>
  <c r="E28" i="58"/>
  <c r="F28" i="58" s="1"/>
  <c r="E27" i="58"/>
  <c r="F27" i="58" s="1"/>
  <c r="E26" i="58"/>
  <c r="F26" i="58" s="1"/>
  <c r="E25" i="58"/>
  <c r="F25" i="58" s="1"/>
  <c r="E24" i="58"/>
  <c r="F24" i="58" s="1"/>
  <c r="E23" i="58"/>
  <c r="F23" i="58" s="1"/>
  <c r="E22" i="58"/>
  <c r="F22" i="58" s="1"/>
  <c r="E21" i="58"/>
  <c r="F21" i="58" s="1"/>
  <c r="E20" i="58"/>
  <c r="F20" i="58" s="1"/>
  <c r="E19" i="58"/>
  <c r="F19" i="58" s="1"/>
  <c r="E18" i="58"/>
  <c r="F18" i="58" s="1"/>
  <c r="E17" i="58"/>
  <c r="F17" i="58" s="1"/>
  <c r="E16" i="58"/>
  <c r="F16" i="58" s="1"/>
  <c r="E15" i="58"/>
  <c r="F15" i="58" s="1"/>
  <c r="E14" i="58"/>
  <c r="F14" i="58" s="1"/>
  <c r="E13" i="58"/>
  <c r="F13" i="58" s="1"/>
  <c r="E12" i="58"/>
  <c r="F12" i="58" s="1"/>
  <c r="E11" i="58"/>
  <c r="F11" i="58" s="1"/>
  <c r="E10" i="58"/>
  <c r="F10" i="58" s="1"/>
  <c r="F9" i="58"/>
  <c r="F8" i="58"/>
  <c r="F7" i="58"/>
  <c r="F6" i="58"/>
  <c r="F5" i="58"/>
  <c r="F2" i="58"/>
  <c r="E2" i="58"/>
  <c r="C2" i="58"/>
  <c r="AE9" i="55"/>
  <c r="D2" i="55"/>
  <c r="F71" i="57"/>
  <c r="C2" i="57"/>
  <c r="F70" i="57"/>
  <c r="F69" i="57"/>
  <c r="F68" i="57"/>
  <c r="F67" i="57"/>
  <c r="F66" i="57"/>
  <c r="F65" i="57"/>
  <c r="F40" i="57"/>
  <c r="F39" i="57"/>
  <c r="F38" i="57"/>
  <c r="F37" i="57"/>
  <c r="F36" i="57"/>
  <c r="F35" i="57"/>
  <c r="E93" i="57"/>
  <c r="F93" i="57" s="1"/>
  <c r="E91" i="57"/>
  <c r="F91" i="57" s="1"/>
  <c r="E89" i="57"/>
  <c r="F89" i="57" s="1"/>
  <c r="E87" i="57"/>
  <c r="F87" i="57" s="1"/>
  <c r="E85" i="57"/>
  <c r="F85" i="57" s="1"/>
  <c r="E83" i="57"/>
  <c r="F83" i="57" s="1"/>
  <c r="E81" i="57"/>
  <c r="F81" i="57" s="1"/>
  <c r="E79" i="57"/>
  <c r="F79" i="57" s="1"/>
  <c r="E77" i="57"/>
  <c r="F77" i="57" s="1"/>
  <c r="F74" i="57"/>
  <c r="E74" i="57"/>
  <c r="D74" i="57"/>
  <c r="F64" i="57"/>
  <c r="F63" i="57"/>
  <c r="F62" i="57"/>
  <c r="F61" i="57"/>
  <c r="F60" i="57"/>
  <c r="F59" i="57"/>
  <c r="F58" i="57"/>
  <c r="F57" i="57"/>
  <c r="F56" i="57"/>
  <c r="F55" i="57"/>
  <c r="F54" i="57"/>
  <c r="F53" i="57"/>
  <c r="F52" i="57"/>
  <c r="F51" i="57"/>
  <c r="F50" i="57"/>
  <c r="F49" i="57"/>
  <c r="F48" i="57"/>
  <c r="F47" i="57"/>
  <c r="F46" i="57"/>
  <c r="F45" i="57"/>
  <c r="F44" i="57"/>
  <c r="F43" i="57"/>
  <c r="F42" i="57"/>
  <c r="F41" i="57"/>
  <c r="F34" i="57"/>
  <c r="F33" i="57"/>
  <c r="F32" i="57"/>
  <c r="F31" i="57"/>
  <c r="F30" i="57"/>
  <c r="F29" i="57"/>
  <c r="F28" i="57"/>
  <c r="F27" i="57"/>
  <c r="F26" i="57"/>
  <c r="F25" i="57"/>
  <c r="F24" i="57"/>
  <c r="F23" i="57"/>
  <c r="F22" i="57"/>
  <c r="F21" i="57"/>
  <c r="F20" i="57"/>
  <c r="F19" i="57"/>
  <c r="F18" i="57"/>
  <c r="F17" i="57"/>
  <c r="F16" i="57"/>
  <c r="F15" i="57"/>
  <c r="F14" i="57"/>
  <c r="F13" i="57"/>
  <c r="F12" i="57"/>
  <c r="F11" i="57"/>
  <c r="F10" i="57"/>
  <c r="F9" i="57"/>
  <c r="F8" i="57"/>
  <c r="F7" i="57"/>
  <c r="F6" i="57"/>
  <c r="F5" i="57"/>
  <c r="F2" i="57"/>
  <c r="E2" i="57"/>
  <c r="E43" i="49"/>
  <c r="E45" i="49"/>
  <c r="E47" i="49"/>
  <c r="E49" i="49"/>
  <c r="E41" i="49"/>
  <c r="E35" i="51"/>
  <c r="E37" i="48"/>
  <c r="E39" i="48"/>
  <c r="E41" i="48"/>
  <c r="E35" i="48"/>
  <c r="E49" i="56"/>
  <c r="F49" i="56" s="1"/>
  <c r="E47" i="56"/>
  <c r="F47" i="56" s="1"/>
  <c r="E45" i="56"/>
  <c r="F45" i="56" s="1"/>
  <c r="E43" i="56"/>
  <c r="F43" i="56" s="1"/>
  <c r="E41" i="56"/>
  <c r="F41" i="56" s="1"/>
  <c r="F38" i="56"/>
  <c r="E38" i="56"/>
  <c r="D38" i="56"/>
  <c r="E35" i="56"/>
  <c r="F35" i="56" s="1"/>
  <c r="E34" i="56"/>
  <c r="F34" i="56" s="1"/>
  <c r="E33" i="56"/>
  <c r="F33" i="56" s="1"/>
  <c r="E32" i="56"/>
  <c r="F32" i="56" s="1"/>
  <c r="E31" i="56"/>
  <c r="F31" i="56" s="1"/>
  <c r="E30" i="56"/>
  <c r="F30" i="56" s="1"/>
  <c r="E29" i="56"/>
  <c r="F29" i="56" s="1"/>
  <c r="F28" i="56"/>
  <c r="F27" i="56"/>
  <c r="F26" i="56"/>
  <c r="F25" i="56"/>
  <c r="F24" i="56"/>
  <c r="F23" i="56"/>
  <c r="F22" i="56"/>
  <c r="F21" i="56"/>
  <c r="F20" i="56"/>
  <c r="F19" i="56"/>
  <c r="F18" i="56"/>
  <c r="F17" i="56"/>
  <c r="F16" i="56"/>
  <c r="F15" i="56"/>
  <c r="F14" i="56"/>
  <c r="F13" i="56"/>
  <c r="F12" i="56"/>
  <c r="F11" i="56"/>
  <c r="F10" i="56"/>
  <c r="F9" i="56"/>
  <c r="F8" i="56"/>
  <c r="F7" i="56"/>
  <c r="F6" i="56"/>
  <c r="F5" i="56"/>
  <c r="E2" i="56"/>
  <c r="C2" i="56"/>
  <c r="E29" i="50"/>
  <c r="E31" i="50"/>
  <c r="C2" i="55"/>
  <c r="E22" i="55"/>
  <c r="F22" i="55" s="1"/>
  <c r="E21" i="55"/>
  <c r="F21" i="55" s="1"/>
  <c r="E20" i="55"/>
  <c r="F20" i="55" s="1"/>
  <c r="E19" i="55"/>
  <c r="F19" i="55" s="1"/>
  <c r="E18" i="55"/>
  <c r="F18" i="55" s="1"/>
  <c r="E17" i="55"/>
  <c r="F17" i="55" s="1"/>
  <c r="E16" i="55"/>
  <c r="F16" i="55" s="1"/>
  <c r="E15" i="55"/>
  <c r="F15" i="55" s="1"/>
  <c r="E14" i="55"/>
  <c r="F14" i="55" s="1"/>
  <c r="E13" i="55"/>
  <c r="F13" i="55" s="1"/>
  <c r="E12" i="55"/>
  <c r="F12" i="55" s="1"/>
  <c r="E11" i="55"/>
  <c r="F11" i="55" s="1"/>
  <c r="E10" i="55"/>
  <c r="F10" i="55" s="1"/>
  <c r="E9" i="55"/>
  <c r="F9" i="55" s="1"/>
  <c r="E8" i="55"/>
  <c r="E7" i="55"/>
  <c r="F7" i="55" s="1"/>
  <c r="E6" i="55"/>
  <c r="F6" i="55" s="1"/>
  <c r="E5" i="55"/>
  <c r="F5" i="55" s="1"/>
  <c r="AA55" i="54"/>
  <c r="AA61" i="54"/>
  <c r="AA37" i="54"/>
  <c r="AA31" i="54"/>
  <c r="E5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7" i="51"/>
  <c r="E6" i="51"/>
  <c r="E30" i="51"/>
  <c r="E31" i="51"/>
  <c r="E32" i="51"/>
  <c r="E33" i="51"/>
  <c r="E34" i="51"/>
  <c r="E29" i="51"/>
  <c r="E57" i="55"/>
  <c r="F57" i="55" s="1"/>
  <c r="E55" i="55"/>
  <c r="F55" i="55" s="1"/>
  <c r="E53" i="55"/>
  <c r="F53" i="55" s="1"/>
  <c r="E51" i="55"/>
  <c r="F51" i="55" s="1"/>
  <c r="E49" i="55"/>
  <c r="F49" i="55" s="1"/>
  <c r="E47" i="55"/>
  <c r="F47" i="55" s="1"/>
  <c r="E45" i="55"/>
  <c r="F45" i="55" s="1"/>
  <c r="E43" i="55"/>
  <c r="F43" i="55" s="1"/>
  <c r="E41" i="55"/>
  <c r="F41" i="55" s="1"/>
  <c r="F38" i="55"/>
  <c r="E38" i="55"/>
  <c r="D38" i="55"/>
  <c r="E35" i="55"/>
  <c r="F35" i="55" s="1"/>
  <c r="E34" i="55"/>
  <c r="F34" i="55" s="1"/>
  <c r="E33" i="55"/>
  <c r="F33" i="55" s="1"/>
  <c r="E32" i="55"/>
  <c r="F32" i="55" s="1"/>
  <c r="E31" i="55"/>
  <c r="F31" i="55" s="1"/>
  <c r="E30" i="55"/>
  <c r="F30" i="55" s="1"/>
  <c r="E29" i="55"/>
  <c r="F29" i="55" s="1"/>
  <c r="E28" i="55"/>
  <c r="F28" i="55" s="1"/>
  <c r="E27" i="55"/>
  <c r="F27" i="55" s="1"/>
  <c r="E26" i="55"/>
  <c r="F26" i="55" s="1"/>
  <c r="E25" i="55"/>
  <c r="E24" i="55"/>
  <c r="F24" i="55" s="1"/>
  <c r="E23" i="55"/>
  <c r="F23" i="55" s="1"/>
  <c r="E37" i="53"/>
  <c r="E39" i="53"/>
  <c r="E41" i="53"/>
  <c r="E35" i="53"/>
  <c r="E37" i="45"/>
  <c r="E35" i="45"/>
  <c r="Y77" i="54"/>
  <c r="BA10" i="48"/>
  <c r="E10" i="48"/>
  <c r="E7" i="48"/>
  <c r="E8" i="48"/>
  <c r="E9" i="48"/>
  <c r="E6" i="48"/>
  <c r="E5" i="48"/>
  <c r="BA8" i="53"/>
  <c r="E41" i="45"/>
  <c r="E33" i="42"/>
  <c r="E31" i="42"/>
  <c r="E29" i="42"/>
  <c r="E9" i="52"/>
  <c r="D2" i="54"/>
  <c r="AV6" i="53"/>
  <c r="E2" i="49"/>
  <c r="E35" i="46"/>
  <c r="E35" i="49"/>
  <c r="E6" i="53"/>
  <c r="E7" i="53"/>
  <c r="E9" i="53"/>
  <c r="E5" i="53"/>
  <c r="F29" i="42"/>
  <c r="E23" i="44"/>
  <c r="E24" i="44"/>
  <c r="E25" i="44"/>
  <c r="E26" i="44"/>
  <c r="E27" i="44"/>
  <c r="E28" i="44"/>
  <c r="E29" i="44"/>
  <c r="E30" i="44"/>
  <c r="E31" i="44"/>
  <c r="E32" i="44"/>
  <c r="E33" i="44"/>
  <c r="E34" i="44"/>
  <c r="E35" i="44"/>
  <c r="E36" i="44"/>
  <c r="E37" i="44"/>
  <c r="E38" i="44"/>
  <c r="E39" i="44"/>
  <c r="E40" i="44"/>
  <c r="E41" i="44"/>
  <c r="E42" i="44"/>
  <c r="E43" i="44"/>
  <c r="E44" i="44"/>
  <c r="E45" i="44"/>
  <c r="E46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9" i="44"/>
  <c r="E6" i="50"/>
  <c r="E7" i="50"/>
  <c r="E8" i="50"/>
  <c r="E9" i="50"/>
  <c r="E10" i="50"/>
  <c r="E5" i="50"/>
  <c r="E22" i="52"/>
  <c r="E21" i="52"/>
  <c r="E20" i="52"/>
  <c r="E19" i="52"/>
  <c r="E18" i="52"/>
  <c r="E17" i="52"/>
  <c r="E16" i="52"/>
  <c r="E15" i="52"/>
  <c r="E14" i="52"/>
  <c r="E13" i="52"/>
  <c r="E12" i="52"/>
  <c r="AR15" i="49"/>
  <c r="AR10" i="49"/>
  <c r="AR16" i="49"/>
  <c r="AR14" i="49"/>
  <c r="F35" i="49"/>
  <c r="AR32" i="49"/>
  <c r="AR34" i="49"/>
  <c r="E6" i="54"/>
  <c r="E7" i="54"/>
  <c r="E8" i="54"/>
  <c r="E9" i="54"/>
  <c r="E10" i="54"/>
  <c r="E11" i="54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32" i="54"/>
  <c r="E33" i="54"/>
  <c r="E34" i="54"/>
  <c r="E35" i="54"/>
  <c r="E36" i="54"/>
  <c r="E37" i="54"/>
  <c r="E38" i="54"/>
  <c r="E39" i="54"/>
  <c r="E40" i="54"/>
  <c r="E41" i="54"/>
  <c r="E42" i="54"/>
  <c r="E43" i="54"/>
  <c r="E44" i="54"/>
  <c r="E45" i="54"/>
  <c r="E46" i="54"/>
  <c r="E47" i="54"/>
  <c r="E48" i="54"/>
  <c r="E49" i="54"/>
  <c r="E50" i="54"/>
  <c r="E51" i="54"/>
  <c r="E52" i="54"/>
  <c r="E53" i="54"/>
  <c r="E54" i="54"/>
  <c r="E55" i="54"/>
  <c r="E56" i="54"/>
  <c r="E57" i="54"/>
  <c r="E58" i="54"/>
  <c r="E59" i="54"/>
  <c r="E60" i="54"/>
  <c r="E61" i="54"/>
  <c r="E62" i="54"/>
  <c r="E63" i="54"/>
  <c r="E64" i="54"/>
  <c r="E65" i="54"/>
  <c r="E66" i="54"/>
  <c r="E67" i="54"/>
  <c r="E68" i="54"/>
  <c r="E69" i="54"/>
  <c r="E70" i="54"/>
  <c r="E71" i="54"/>
  <c r="E72" i="54"/>
  <c r="E73" i="54"/>
  <c r="E74" i="54"/>
  <c r="E75" i="54"/>
  <c r="E76" i="54"/>
  <c r="E5" i="54"/>
  <c r="F41" i="54"/>
  <c r="F42" i="54"/>
  <c r="F43" i="54"/>
  <c r="F44" i="54"/>
  <c r="F45" i="54"/>
  <c r="F46" i="54"/>
  <c r="F47" i="54"/>
  <c r="F48" i="54"/>
  <c r="F49" i="54"/>
  <c r="F50" i="54"/>
  <c r="F51" i="54"/>
  <c r="F52" i="54"/>
  <c r="F59" i="54"/>
  <c r="F60" i="54"/>
  <c r="F61" i="54"/>
  <c r="F62" i="54"/>
  <c r="F63" i="54"/>
  <c r="F64" i="54"/>
  <c r="F53" i="54"/>
  <c r="F54" i="54"/>
  <c r="F55" i="54"/>
  <c r="F56" i="54"/>
  <c r="F57" i="54"/>
  <c r="F58" i="54"/>
  <c r="F29" i="54"/>
  <c r="F30" i="54"/>
  <c r="F31" i="54"/>
  <c r="F32" i="54"/>
  <c r="F33" i="54"/>
  <c r="F34" i="54"/>
  <c r="F35" i="54"/>
  <c r="F36" i="54"/>
  <c r="F37" i="54"/>
  <c r="F38" i="54"/>
  <c r="F39" i="54"/>
  <c r="F40" i="54"/>
  <c r="F70" i="54"/>
  <c r="F69" i="54"/>
  <c r="F68" i="54"/>
  <c r="F67" i="54"/>
  <c r="F66" i="54"/>
  <c r="F65" i="54"/>
  <c r="E47" i="36"/>
  <c r="E99" i="54"/>
  <c r="F99" i="54" s="1"/>
  <c r="E97" i="54"/>
  <c r="F97" i="54" s="1"/>
  <c r="E95" i="54"/>
  <c r="F95" i="54" s="1"/>
  <c r="E93" i="54"/>
  <c r="F93" i="54" s="1"/>
  <c r="E91" i="54"/>
  <c r="F91" i="54" s="1"/>
  <c r="E89" i="54"/>
  <c r="F89" i="54" s="1"/>
  <c r="E87" i="54"/>
  <c r="F87" i="54" s="1"/>
  <c r="E85" i="54"/>
  <c r="F85" i="54" s="1"/>
  <c r="E83" i="54"/>
  <c r="F83" i="54" s="1"/>
  <c r="F80" i="54"/>
  <c r="E80" i="54"/>
  <c r="D80" i="54"/>
  <c r="E77" i="54"/>
  <c r="F77" i="54" s="1"/>
  <c r="F76" i="54"/>
  <c r="F75" i="54"/>
  <c r="F74" i="54"/>
  <c r="F73" i="54"/>
  <c r="F72" i="54"/>
  <c r="F71" i="54"/>
  <c r="F28" i="54"/>
  <c r="F27" i="54"/>
  <c r="F26" i="54"/>
  <c r="F25" i="54"/>
  <c r="F24" i="54"/>
  <c r="F23" i="54"/>
  <c r="F22" i="54"/>
  <c r="F21" i="54"/>
  <c r="F20" i="54"/>
  <c r="F19" i="54"/>
  <c r="F18" i="54"/>
  <c r="F17" i="54"/>
  <c r="F16" i="54"/>
  <c r="F15" i="54"/>
  <c r="F14" i="54"/>
  <c r="F13" i="54"/>
  <c r="F12" i="54"/>
  <c r="F11" i="54"/>
  <c r="F10" i="54"/>
  <c r="F9" i="54"/>
  <c r="F8" i="54"/>
  <c r="F7" i="54"/>
  <c r="F6" i="54"/>
  <c r="F5" i="54"/>
  <c r="F2" i="54"/>
  <c r="C2" i="54"/>
  <c r="E37" i="52"/>
  <c r="E39" i="52"/>
  <c r="E41" i="52"/>
  <c r="E29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E23" i="52"/>
  <c r="F23" i="52"/>
  <c r="E24" i="52"/>
  <c r="F24" i="52"/>
  <c r="E25" i="52"/>
  <c r="F25" i="52"/>
  <c r="E26" i="52"/>
  <c r="F26" i="52"/>
  <c r="F27" i="52"/>
  <c r="E28" i="52"/>
  <c r="F28" i="52"/>
  <c r="F41" i="53"/>
  <c r="F39" i="53"/>
  <c r="F37" i="53"/>
  <c r="F35" i="53"/>
  <c r="F32" i="53"/>
  <c r="E32" i="53"/>
  <c r="D32" i="53"/>
  <c r="E29" i="53"/>
  <c r="F29" i="53" s="1"/>
  <c r="E28" i="53"/>
  <c r="F28" i="53" s="1"/>
  <c r="E27" i="53"/>
  <c r="F27" i="53" s="1"/>
  <c r="E26" i="53"/>
  <c r="F26" i="53" s="1"/>
  <c r="E25" i="53"/>
  <c r="F25" i="53" s="1"/>
  <c r="E24" i="53"/>
  <c r="F24" i="53" s="1"/>
  <c r="E23" i="53"/>
  <c r="F23" i="53" s="1"/>
  <c r="E22" i="53"/>
  <c r="F22" i="53" s="1"/>
  <c r="E21" i="53"/>
  <c r="F21" i="53" s="1"/>
  <c r="E20" i="53"/>
  <c r="F20" i="53" s="1"/>
  <c r="E19" i="53"/>
  <c r="F19" i="53" s="1"/>
  <c r="E18" i="53"/>
  <c r="F18" i="53" s="1"/>
  <c r="E17" i="53"/>
  <c r="F17" i="53" s="1"/>
  <c r="E16" i="53"/>
  <c r="F16" i="53" s="1"/>
  <c r="E15" i="53"/>
  <c r="F15" i="53" s="1"/>
  <c r="E14" i="53"/>
  <c r="F14" i="53" s="1"/>
  <c r="E13" i="53"/>
  <c r="F13" i="53" s="1"/>
  <c r="E12" i="53"/>
  <c r="F12" i="53" s="1"/>
  <c r="E11" i="53"/>
  <c r="F11" i="53" s="1"/>
  <c r="E10" i="53"/>
  <c r="F10" i="53" s="1"/>
  <c r="F9" i="53"/>
  <c r="F8" i="53"/>
  <c r="F7" i="53"/>
  <c r="F6" i="53"/>
  <c r="F5" i="53"/>
  <c r="F2" i="53"/>
  <c r="E2" i="53"/>
  <c r="D2" i="53"/>
  <c r="C2" i="53"/>
  <c r="F41" i="52"/>
  <c r="F39" i="52"/>
  <c r="F37" i="52"/>
  <c r="F35" i="52"/>
  <c r="F32" i="52"/>
  <c r="E32" i="52"/>
  <c r="D32" i="52"/>
  <c r="F29" i="52"/>
  <c r="E10" i="52"/>
  <c r="F10" i="52" s="1"/>
  <c r="F9" i="52"/>
  <c r="E8" i="52"/>
  <c r="F8" i="52" s="1"/>
  <c r="E7" i="52"/>
  <c r="F7" i="52" s="1"/>
  <c r="E6" i="52"/>
  <c r="F6" i="52" s="1"/>
  <c r="E5" i="52"/>
  <c r="F5" i="52" s="1"/>
  <c r="F2" i="52"/>
  <c r="E2" i="52"/>
  <c r="D2" i="52"/>
  <c r="C2" i="52"/>
  <c r="F49" i="51"/>
  <c r="F47" i="51"/>
  <c r="F45" i="51"/>
  <c r="F43" i="51"/>
  <c r="F41" i="51"/>
  <c r="F38" i="51"/>
  <c r="E38" i="51"/>
  <c r="D38" i="51"/>
  <c r="F35" i="51"/>
  <c r="F34" i="51"/>
  <c r="F33" i="51"/>
  <c r="F32" i="51"/>
  <c r="F31" i="51"/>
  <c r="F30" i="51"/>
  <c r="F29" i="51"/>
  <c r="F28" i="51"/>
  <c r="F27" i="51"/>
  <c r="F26" i="51"/>
  <c r="F25" i="51"/>
  <c r="F24" i="51"/>
  <c r="F23" i="51"/>
  <c r="F22" i="51"/>
  <c r="F21" i="51"/>
  <c r="F20" i="51"/>
  <c r="F19" i="51"/>
  <c r="F18" i="51"/>
  <c r="F17" i="51"/>
  <c r="F16" i="51"/>
  <c r="F15" i="51"/>
  <c r="F14" i="51"/>
  <c r="F13" i="51"/>
  <c r="F12" i="51"/>
  <c r="F11" i="51"/>
  <c r="F10" i="51"/>
  <c r="F9" i="51"/>
  <c r="F8" i="51"/>
  <c r="F7" i="51"/>
  <c r="F6" i="51"/>
  <c r="F5" i="51"/>
  <c r="F2" i="51"/>
  <c r="D2" i="51"/>
  <c r="C2" i="51"/>
  <c r="E35" i="50"/>
  <c r="F35" i="50" s="1"/>
  <c r="E33" i="50"/>
  <c r="F33" i="50" s="1"/>
  <c r="F31" i="50"/>
  <c r="F29" i="50"/>
  <c r="F26" i="50" s="1"/>
  <c r="D26" i="50"/>
  <c r="E23" i="50"/>
  <c r="F23" i="50" s="1"/>
  <c r="E22" i="50"/>
  <c r="F22" i="50" s="1"/>
  <c r="E21" i="50"/>
  <c r="F21" i="50" s="1"/>
  <c r="E20" i="50"/>
  <c r="F20" i="50" s="1"/>
  <c r="E19" i="50"/>
  <c r="F19" i="50" s="1"/>
  <c r="E18" i="50"/>
  <c r="F18" i="50" s="1"/>
  <c r="E17" i="50"/>
  <c r="F17" i="50" s="1"/>
  <c r="E16" i="50"/>
  <c r="F16" i="50" s="1"/>
  <c r="E15" i="50"/>
  <c r="F15" i="50" s="1"/>
  <c r="E14" i="50"/>
  <c r="F14" i="50" s="1"/>
  <c r="E13" i="50"/>
  <c r="F13" i="50" s="1"/>
  <c r="E12" i="50"/>
  <c r="F12" i="50" s="1"/>
  <c r="E11" i="50"/>
  <c r="F11" i="50" s="1"/>
  <c r="F10" i="50"/>
  <c r="F9" i="50"/>
  <c r="F8" i="50"/>
  <c r="F7" i="50"/>
  <c r="F6" i="50"/>
  <c r="F5" i="50"/>
  <c r="E2" i="50"/>
  <c r="D2" i="50"/>
  <c r="C2" i="50" s="1"/>
  <c r="AQ7" i="48"/>
  <c r="E29" i="48"/>
  <c r="AO6" i="48"/>
  <c r="D2" i="49"/>
  <c r="C2" i="49" s="1"/>
  <c r="E6" i="47"/>
  <c r="E7" i="47"/>
  <c r="E8" i="47"/>
  <c r="E9" i="47"/>
  <c r="E10" i="47"/>
  <c r="E5" i="47"/>
  <c r="AN10" i="47"/>
  <c r="AN9" i="47"/>
  <c r="AN7" i="47"/>
  <c r="F49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6" i="49"/>
  <c r="E5" i="49"/>
  <c r="F34" i="49"/>
  <c r="F33" i="49"/>
  <c r="F32" i="49"/>
  <c r="F31" i="49"/>
  <c r="F30" i="49"/>
  <c r="F29" i="49"/>
  <c r="F47" i="49"/>
  <c r="F45" i="49"/>
  <c r="F43" i="49"/>
  <c r="F41" i="49"/>
  <c r="F38" i="49"/>
  <c r="E38" i="49"/>
  <c r="D38" i="49"/>
  <c r="F28" i="49"/>
  <c r="F27" i="49"/>
  <c r="F26" i="49"/>
  <c r="F25" i="49"/>
  <c r="F24" i="49"/>
  <c r="F23" i="49"/>
  <c r="F22" i="49"/>
  <c r="F21" i="49"/>
  <c r="F20" i="49"/>
  <c r="F19" i="49"/>
  <c r="F18" i="49"/>
  <c r="F17" i="49"/>
  <c r="F16" i="49"/>
  <c r="F15" i="49"/>
  <c r="F14" i="49"/>
  <c r="F13" i="49"/>
  <c r="F12" i="49"/>
  <c r="F11" i="49"/>
  <c r="F10" i="49"/>
  <c r="F9" i="49"/>
  <c r="F8" i="49"/>
  <c r="F7" i="49"/>
  <c r="F6" i="49"/>
  <c r="F5" i="49"/>
  <c r="E43" i="41"/>
  <c r="E45" i="41"/>
  <c r="E47" i="41"/>
  <c r="E41" i="41"/>
  <c r="F41" i="48"/>
  <c r="F39" i="48"/>
  <c r="F37" i="48"/>
  <c r="F35" i="48"/>
  <c r="F32" i="48"/>
  <c r="E32" i="48"/>
  <c r="D32" i="48"/>
  <c r="F29" i="48"/>
  <c r="F28" i="48"/>
  <c r="F27" i="48"/>
  <c r="F26" i="48"/>
  <c r="F25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12" i="48"/>
  <c r="F11" i="48"/>
  <c r="F10" i="48"/>
  <c r="F9" i="48"/>
  <c r="F8" i="48"/>
  <c r="F7" i="48"/>
  <c r="F6" i="48"/>
  <c r="F5" i="48"/>
  <c r="F2" i="48"/>
  <c r="E2" i="48"/>
  <c r="D2" i="48"/>
  <c r="C2" i="48"/>
  <c r="E6" i="46"/>
  <c r="E7" i="46"/>
  <c r="E8" i="46"/>
  <c r="E9" i="46"/>
  <c r="E10" i="46"/>
  <c r="E5" i="46"/>
  <c r="E8" i="42"/>
  <c r="E9" i="42"/>
  <c r="E6" i="42"/>
  <c r="E7" i="42"/>
  <c r="E10" i="42"/>
  <c r="E11" i="42"/>
  <c r="E12" i="42"/>
  <c r="E13" i="42"/>
  <c r="E14" i="42"/>
  <c r="E15" i="42"/>
  <c r="E16" i="42"/>
  <c r="E17" i="42"/>
  <c r="E18" i="42"/>
  <c r="E19" i="42"/>
  <c r="E20" i="42"/>
  <c r="E21" i="42"/>
  <c r="E22" i="42"/>
  <c r="E5" i="42"/>
  <c r="E6" i="44"/>
  <c r="E7" i="44"/>
  <c r="E8" i="44"/>
  <c r="E47" i="44"/>
  <c r="E48" i="44"/>
  <c r="E49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3" i="44"/>
  <c r="E64" i="44"/>
  <c r="E5" i="44"/>
  <c r="E29" i="47"/>
  <c r="C2" i="47"/>
  <c r="E41" i="47"/>
  <c r="F41" i="47" s="1"/>
  <c r="E39" i="47"/>
  <c r="F39" i="47" s="1"/>
  <c r="E37" i="47"/>
  <c r="F37" i="47" s="1"/>
  <c r="E35" i="47"/>
  <c r="F35" i="47" s="1"/>
  <c r="F32" i="47"/>
  <c r="E32" i="47"/>
  <c r="D32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F5" i="47"/>
  <c r="F2" i="47"/>
  <c r="E2" i="47"/>
  <c r="D2" i="47"/>
  <c r="E41" i="36"/>
  <c r="E43" i="36"/>
  <c r="E45" i="36"/>
  <c r="E49" i="36"/>
  <c r="E37" i="39"/>
  <c r="E39" i="39"/>
  <c r="E41" i="39"/>
  <c r="E35" i="39"/>
  <c r="E39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5" i="45"/>
  <c r="E41" i="46"/>
  <c r="F41" i="46" s="1"/>
  <c r="E39" i="46"/>
  <c r="F39" i="46" s="1"/>
  <c r="E37" i="46"/>
  <c r="F37" i="46" s="1"/>
  <c r="F35" i="46"/>
  <c r="F32" i="46"/>
  <c r="E32" i="46"/>
  <c r="D32" i="46"/>
  <c r="E29" i="46"/>
  <c r="F29" i="46" s="1"/>
  <c r="E28" i="46"/>
  <c r="F28" i="46" s="1"/>
  <c r="E27" i="46"/>
  <c r="F27" i="46" s="1"/>
  <c r="E26" i="46"/>
  <c r="F26" i="46" s="1"/>
  <c r="E25" i="46"/>
  <c r="F25" i="46" s="1"/>
  <c r="E24" i="46"/>
  <c r="F24" i="46" s="1"/>
  <c r="E23" i="46"/>
  <c r="F23" i="46" s="1"/>
  <c r="E22" i="46"/>
  <c r="F22" i="46" s="1"/>
  <c r="E21" i="46"/>
  <c r="F21" i="46" s="1"/>
  <c r="E20" i="46"/>
  <c r="F20" i="46" s="1"/>
  <c r="E19" i="46"/>
  <c r="F19" i="46" s="1"/>
  <c r="E18" i="46"/>
  <c r="F18" i="46" s="1"/>
  <c r="E17" i="46"/>
  <c r="F17" i="46" s="1"/>
  <c r="E16" i="46"/>
  <c r="F16" i="46" s="1"/>
  <c r="E15" i="46"/>
  <c r="F15" i="46" s="1"/>
  <c r="E14" i="46"/>
  <c r="F14" i="46" s="1"/>
  <c r="E13" i="46"/>
  <c r="F13" i="46" s="1"/>
  <c r="E12" i="46"/>
  <c r="F12" i="46" s="1"/>
  <c r="E11" i="46"/>
  <c r="F11" i="46" s="1"/>
  <c r="F10" i="46"/>
  <c r="F9" i="46"/>
  <c r="F8" i="46"/>
  <c r="F7" i="46"/>
  <c r="F6" i="46"/>
  <c r="F5" i="46"/>
  <c r="F2" i="46"/>
  <c r="E2" i="46"/>
  <c r="D2" i="46"/>
  <c r="C2" i="46"/>
  <c r="E29" i="45"/>
  <c r="F41" i="45"/>
  <c r="F39" i="45"/>
  <c r="F37" i="45"/>
  <c r="F35" i="45"/>
  <c r="F32" i="45"/>
  <c r="E32" i="45"/>
  <c r="D32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F5" i="45"/>
  <c r="F2" i="45"/>
  <c r="E2" i="45"/>
  <c r="D2" i="45"/>
  <c r="C2" i="45" s="1"/>
  <c r="AG21" i="42"/>
  <c r="AG15" i="42"/>
  <c r="D2" i="42"/>
  <c r="C2" i="42" s="1"/>
  <c r="E18" i="39"/>
  <c r="E65" i="44"/>
  <c r="D2" i="43"/>
  <c r="E73" i="31"/>
  <c r="E79" i="31"/>
  <c r="AD8" i="41"/>
  <c r="D2" i="44"/>
  <c r="E87" i="44"/>
  <c r="F87" i="44" s="1"/>
  <c r="E85" i="44"/>
  <c r="F85" i="44" s="1"/>
  <c r="E83" i="44"/>
  <c r="F83" i="44" s="1"/>
  <c r="E81" i="44"/>
  <c r="F81" i="44" s="1"/>
  <c r="E79" i="44"/>
  <c r="F79" i="44" s="1"/>
  <c r="E77" i="44"/>
  <c r="F77" i="44" s="1"/>
  <c r="E75" i="44"/>
  <c r="F75" i="44" s="1"/>
  <c r="E73" i="44"/>
  <c r="F73" i="44" s="1"/>
  <c r="E71" i="44"/>
  <c r="F71" i="44" s="1"/>
  <c r="F68" i="44"/>
  <c r="E68" i="44"/>
  <c r="D68" i="44"/>
  <c r="F65" i="44"/>
  <c r="F64" i="44"/>
  <c r="F63" i="44"/>
  <c r="F62" i="44"/>
  <c r="F61" i="44"/>
  <c r="F60" i="44"/>
  <c r="F59" i="44"/>
  <c r="F58" i="44"/>
  <c r="F57" i="44"/>
  <c r="F56" i="44"/>
  <c r="F55" i="44"/>
  <c r="F54" i="44"/>
  <c r="F53" i="44"/>
  <c r="F52" i="44"/>
  <c r="F51" i="44"/>
  <c r="F50" i="44"/>
  <c r="F49" i="44"/>
  <c r="F48" i="44"/>
  <c r="F47" i="44"/>
  <c r="F46" i="44"/>
  <c r="F45" i="44"/>
  <c r="F44" i="44"/>
  <c r="F43" i="44"/>
  <c r="F42" i="44"/>
  <c r="F41" i="44"/>
  <c r="F40" i="44"/>
  <c r="F39" i="44"/>
  <c r="F38" i="44"/>
  <c r="F37" i="44"/>
  <c r="F36" i="44"/>
  <c r="F35" i="44"/>
  <c r="F34" i="44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F20" i="44"/>
  <c r="F19" i="44"/>
  <c r="F18" i="44"/>
  <c r="F17" i="44"/>
  <c r="F16" i="44"/>
  <c r="F15" i="44"/>
  <c r="F14" i="44"/>
  <c r="F13" i="44"/>
  <c r="F12" i="44"/>
  <c r="F11" i="44"/>
  <c r="F10" i="44"/>
  <c r="F9" i="44"/>
  <c r="F8" i="44"/>
  <c r="F7" i="44"/>
  <c r="F6" i="44"/>
  <c r="F5" i="44"/>
  <c r="F2" i="44"/>
  <c r="E2" i="44"/>
  <c r="C2" i="44"/>
  <c r="E6" i="43"/>
  <c r="E7" i="43"/>
  <c r="F7" i="43" s="1"/>
  <c r="E8" i="43"/>
  <c r="E9" i="43"/>
  <c r="E10" i="43"/>
  <c r="E11" i="43"/>
  <c r="E5" i="43"/>
  <c r="BH19" i="36"/>
  <c r="E6" i="36"/>
  <c r="E7" i="36"/>
  <c r="E8" i="36"/>
  <c r="E9" i="36"/>
  <c r="E11" i="36"/>
  <c r="E12" i="36"/>
  <c r="E14" i="36"/>
  <c r="E15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5" i="36"/>
  <c r="BH13" i="36"/>
  <c r="E13" i="36" s="1"/>
  <c r="AC8" i="41"/>
  <c r="E35" i="43"/>
  <c r="E46" i="40"/>
  <c r="X9" i="41"/>
  <c r="E43" i="34"/>
  <c r="E45" i="34"/>
  <c r="E47" i="34"/>
  <c r="E49" i="34"/>
  <c r="E41" i="34"/>
  <c r="E57" i="43"/>
  <c r="F57" i="43" s="1"/>
  <c r="E55" i="43"/>
  <c r="F55" i="43" s="1"/>
  <c r="E53" i="43"/>
  <c r="F53" i="43" s="1"/>
  <c r="E51" i="43"/>
  <c r="F51" i="43" s="1"/>
  <c r="E49" i="43"/>
  <c r="F49" i="43" s="1"/>
  <c r="E47" i="43"/>
  <c r="F47" i="43" s="1"/>
  <c r="E45" i="43"/>
  <c r="F45" i="43" s="1"/>
  <c r="E43" i="43"/>
  <c r="F43" i="43" s="1"/>
  <c r="E41" i="43"/>
  <c r="F41" i="43" s="1"/>
  <c r="F38" i="43"/>
  <c r="E38" i="43"/>
  <c r="D38" i="43"/>
  <c r="F35" i="43"/>
  <c r="E34" i="43"/>
  <c r="F34" i="43" s="1"/>
  <c r="E33" i="43"/>
  <c r="F33" i="43" s="1"/>
  <c r="E32" i="43"/>
  <c r="F32" i="43" s="1"/>
  <c r="E31" i="43"/>
  <c r="F31" i="43" s="1"/>
  <c r="E30" i="43"/>
  <c r="F30" i="43" s="1"/>
  <c r="E29" i="43"/>
  <c r="F29" i="43" s="1"/>
  <c r="E28" i="43"/>
  <c r="F28" i="43" s="1"/>
  <c r="E27" i="43"/>
  <c r="F27" i="43" s="1"/>
  <c r="E26" i="43"/>
  <c r="F26" i="43" s="1"/>
  <c r="E25" i="43"/>
  <c r="F25" i="43" s="1"/>
  <c r="E24" i="43"/>
  <c r="F24" i="43" s="1"/>
  <c r="E23" i="43"/>
  <c r="F23" i="43" s="1"/>
  <c r="E22" i="43"/>
  <c r="F22" i="43" s="1"/>
  <c r="E21" i="43"/>
  <c r="F21" i="43" s="1"/>
  <c r="E20" i="43"/>
  <c r="F20" i="43" s="1"/>
  <c r="E19" i="43"/>
  <c r="F19" i="43" s="1"/>
  <c r="E18" i="43"/>
  <c r="F18" i="43" s="1"/>
  <c r="E17" i="43"/>
  <c r="F17" i="43" s="1"/>
  <c r="E16" i="43"/>
  <c r="F16" i="43" s="1"/>
  <c r="E15" i="43"/>
  <c r="F15" i="43" s="1"/>
  <c r="E14" i="43"/>
  <c r="F14" i="43" s="1"/>
  <c r="E13" i="43"/>
  <c r="F13" i="43" s="1"/>
  <c r="E12" i="43"/>
  <c r="F12" i="43" s="1"/>
  <c r="F11" i="43"/>
  <c r="F10" i="43"/>
  <c r="F9" i="43"/>
  <c r="F8" i="43"/>
  <c r="F6" i="43"/>
  <c r="F5" i="43"/>
  <c r="C2" i="43"/>
  <c r="F33" i="42"/>
  <c r="F31" i="42"/>
  <c r="F26" i="42"/>
  <c r="E26" i="42"/>
  <c r="D26" i="42"/>
  <c r="E23" i="42"/>
  <c r="F23" i="42" s="1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2" i="42"/>
  <c r="E2" i="42"/>
  <c r="V14" i="39"/>
  <c r="E14" i="39" s="1"/>
  <c r="E6" i="39"/>
  <c r="E7" i="39"/>
  <c r="E8" i="39"/>
  <c r="E9" i="39"/>
  <c r="E10" i="39"/>
  <c r="E11" i="39"/>
  <c r="E12" i="39"/>
  <c r="E13" i="39"/>
  <c r="E16" i="39"/>
  <c r="E17" i="39"/>
  <c r="E19" i="39"/>
  <c r="E20" i="39"/>
  <c r="E21" i="39"/>
  <c r="E22" i="39"/>
  <c r="E23" i="39"/>
  <c r="E24" i="39"/>
  <c r="E25" i="39"/>
  <c r="E26" i="39"/>
  <c r="E27" i="39"/>
  <c r="E28" i="39"/>
  <c r="E5" i="39"/>
  <c r="T15" i="39"/>
  <c r="E15" i="39" s="1"/>
  <c r="F2" i="56" l="1"/>
  <c r="E2" i="54"/>
  <c r="F8" i="55"/>
  <c r="E2" i="55"/>
  <c r="F25" i="55"/>
  <c r="F2" i="55"/>
  <c r="F2" i="50"/>
  <c r="E26" i="50"/>
  <c r="F2" i="49"/>
  <c r="E38" i="36"/>
  <c r="F2" i="43"/>
  <c r="E2" i="43"/>
  <c r="C2" i="38"/>
  <c r="E57" i="41"/>
  <c r="F57" i="41" s="1"/>
  <c r="E55" i="41"/>
  <c r="F55" i="41" s="1"/>
  <c r="E53" i="41"/>
  <c r="F53" i="41" s="1"/>
  <c r="E51" i="41"/>
  <c r="F51" i="41" s="1"/>
  <c r="E49" i="41"/>
  <c r="F49" i="41" s="1"/>
  <c r="F47" i="41"/>
  <c r="F45" i="41"/>
  <c r="F43" i="41"/>
  <c r="F41" i="41"/>
  <c r="D38" i="41"/>
  <c r="E35" i="41"/>
  <c r="F35" i="41" s="1"/>
  <c r="E34" i="41"/>
  <c r="F34" i="41" s="1"/>
  <c r="E33" i="41"/>
  <c r="F33" i="41" s="1"/>
  <c r="E32" i="41"/>
  <c r="F32" i="41" s="1"/>
  <c r="E31" i="41"/>
  <c r="F31" i="41" s="1"/>
  <c r="E30" i="41"/>
  <c r="F30" i="41" s="1"/>
  <c r="E29" i="41"/>
  <c r="F29" i="41" s="1"/>
  <c r="E28" i="41"/>
  <c r="F28" i="41" s="1"/>
  <c r="E27" i="41"/>
  <c r="F27" i="41" s="1"/>
  <c r="E26" i="41"/>
  <c r="F26" i="41" s="1"/>
  <c r="E25" i="41"/>
  <c r="F25" i="41" s="1"/>
  <c r="E24" i="41"/>
  <c r="F24" i="41" s="1"/>
  <c r="E23" i="41"/>
  <c r="F23" i="41" s="1"/>
  <c r="E22" i="41"/>
  <c r="F22" i="41" s="1"/>
  <c r="E21" i="41"/>
  <c r="F21" i="41" s="1"/>
  <c r="E20" i="41"/>
  <c r="F20" i="41" s="1"/>
  <c r="E19" i="41"/>
  <c r="F19" i="41" s="1"/>
  <c r="E18" i="41"/>
  <c r="F18" i="41" s="1"/>
  <c r="E17" i="41"/>
  <c r="F17" i="41" s="1"/>
  <c r="E16" i="41"/>
  <c r="F16" i="41" s="1"/>
  <c r="E15" i="41"/>
  <c r="F15" i="41" s="1"/>
  <c r="E14" i="41"/>
  <c r="F14" i="41" s="1"/>
  <c r="E13" i="41"/>
  <c r="F13" i="41" s="1"/>
  <c r="E12" i="41"/>
  <c r="F12" i="41" s="1"/>
  <c r="E11" i="41"/>
  <c r="F11" i="41" s="1"/>
  <c r="E10" i="41"/>
  <c r="F10" i="41" s="1"/>
  <c r="E9" i="41"/>
  <c r="F9" i="41" s="1"/>
  <c r="E8" i="41"/>
  <c r="F8" i="41" s="1"/>
  <c r="E7" i="41"/>
  <c r="F7" i="41" s="1"/>
  <c r="E6" i="41"/>
  <c r="F6" i="41" s="1"/>
  <c r="E5" i="41"/>
  <c r="F5" i="41" s="1"/>
  <c r="D2" i="41"/>
  <c r="C2" i="41" s="1"/>
  <c r="D2" i="38"/>
  <c r="E35" i="36"/>
  <c r="E75" i="40"/>
  <c r="F75" i="40"/>
  <c r="E73" i="40"/>
  <c r="F73" i="40" s="1"/>
  <c r="E71" i="40"/>
  <c r="F71" i="40" s="1"/>
  <c r="E69" i="40"/>
  <c r="F69" i="40"/>
  <c r="E67" i="40"/>
  <c r="F67" i="40"/>
  <c r="E65" i="40"/>
  <c r="F65" i="40" s="1"/>
  <c r="E63" i="40"/>
  <c r="F63" i="40"/>
  <c r="E61" i="40"/>
  <c r="F61" i="40"/>
  <c r="D56" i="40"/>
  <c r="E59" i="40"/>
  <c r="F59" i="40"/>
  <c r="D2" i="40"/>
  <c r="C2" i="40" s="1"/>
  <c r="E5" i="40"/>
  <c r="F5" i="40" s="1"/>
  <c r="E6" i="40"/>
  <c r="F6" i="40"/>
  <c r="E7" i="40"/>
  <c r="F7" i="40"/>
  <c r="E8" i="40"/>
  <c r="F8" i="40" s="1"/>
  <c r="E9" i="40"/>
  <c r="F9" i="40" s="1"/>
  <c r="E10" i="40"/>
  <c r="F10" i="40" s="1"/>
  <c r="E11" i="40"/>
  <c r="F11" i="40" s="1"/>
  <c r="E12" i="40"/>
  <c r="F12" i="40" s="1"/>
  <c r="E13" i="40"/>
  <c r="F13" i="40" s="1"/>
  <c r="E14" i="40"/>
  <c r="F14" i="40"/>
  <c r="E15" i="40"/>
  <c r="F15" i="40"/>
  <c r="E16" i="40"/>
  <c r="F16" i="40" s="1"/>
  <c r="E17" i="40"/>
  <c r="F17" i="40"/>
  <c r="E18" i="40"/>
  <c r="F18" i="40" s="1"/>
  <c r="E19" i="40"/>
  <c r="F19" i="40" s="1"/>
  <c r="E20" i="40"/>
  <c r="F20" i="40"/>
  <c r="E21" i="40"/>
  <c r="F21" i="40" s="1"/>
  <c r="E22" i="40"/>
  <c r="F22" i="40" s="1"/>
  <c r="E23" i="40"/>
  <c r="F23" i="40"/>
  <c r="E24" i="40"/>
  <c r="F24" i="40" s="1"/>
  <c r="E25" i="40"/>
  <c r="F25" i="40"/>
  <c r="E26" i="40"/>
  <c r="F26" i="40"/>
  <c r="E27" i="40"/>
  <c r="F27" i="40"/>
  <c r="E28" i="40"/>
  <c r="F28" i="40" s="1"/>
  <c r="E29" i="40"/>
  <c r="F29" i="40" s="1"/>
  <c r="E30" i="40"/>
  <c r="F30" i="40"/>
  <c r="E31" i="40"/>
  <c r="F31" i="40" s="1"/>
  <c r="E32" i="40"/>
  <c r="F32" i="40" s="1"/>
  <c r="E33" i="40"/>
  <c r="F33" i="40"/>
  <c r="E34" i="40"/>
  <c r="F34" i="40" s="1"/>
  <c r="E35" i="40"/>
  <c r="F35" i="40"/>
  <c r="E36" i="40"/>
  <c r="F36" i="40"/>
  <c r="E37" i="40"/>
  <c r="F37" i="40"/>
  <c r="E38" i="40"/>
  <c r="F38" i="40" s="1"/>
  <c r="E39" i="40"/>
  <c r="F39" i="40" s="1"/>
  <c r="E40" i="40"/>
  <c r="F40" i="40" s="1"/>
  <c r="E41" i="40"/>
  <c r="F41" i="40" s="1"/>
  <c r="E42" i="40"/>
  <c r="F42" i="40" s="1"/>
  <c r="E43" i="40"/>
  <c r="F43" i="40"/>
  <c r="E44" i="40"/>
  <c r="F44" i="40"/>
  <c r="E45" i="40"/>
  <c r="F45" i="40"/>
  <c r="F46" i="40"/>
  <c r="E47" i="40"/>
  <c r="F47" i="40"/>
  <c r="E48" i="40"/>
  <c r="F48" i="40"/>
  <c r="E49" i="40"/>
  <c r="F49" i="40"/>
  <c r="E50" i="40"/>
  <c r="F50" i="40" s="1"/>
  <c r="E51" i="40"/>
  <c r="F51" i="40" s="1"/>
  <c r="E52" i="40"/>
  <c r="F52" i="40" s="1"/>
  <c r="E53" i="40"/>
  <c r="F53" i="40"/>
  <c r="F38" i="41" l="1"/>
  <c r="F2" i="41"/>
  <c r="E2" i="41"/>
  <c r="E38" i="41"/>
  <c r="F2" i="40"/>
  <c r="E56" i="40"/>
  <c r="E2" i="40"/>
  <c r="F56" i="40"/>
  <c r="F43" i="36" l="1"/>
  <c r="F45" i="36"/>
  <c r="AV7" i="35"/>
  <c r="E17" i="35"/>
  <c r="AV13" i="35"/>
  <c r="E32" i="39"/>
  <c r="F62" i="38"/>
  <c r="E62" i="38"/>
  <c r="D32" i="39"/>
  <c r="F41" i="39"/>
  <c r="F39" i="39"/>
  <c r="F37" i="39"/>
  <c r="F35" i="39"/>
  <c r="E29" i="39"/>
  <c r="F29" i="39" s="1"/>
  <c r="F28" i="39"/>
  <c r="F27" i="39"/>
  <c r="F26" i="39"/>
  <c r="F25" i="39"/>
  <c r="F24" i="39"/>
  <c r="F23" i="39"/>
  <c r="F22" i="39"/>
  <c r="F21" i="39"/>
  <c r="F20" i="39"/>
  <c r="F19" i="39"/>
  <c r="F18" i="39"/>
  <c r="F17" i="39"/>
  <c r="F16" i="39"/>
  <c r="F15" i="39"/>
  <c r="F14" i="39"/>
  <c r="F13" i="39"/>
  <c r="F12" i="39"/>
  <c r="F11" i="39"/>
  <c r="F10" i="39"/>
  <c r="F9" i="39"/>
  <c r="F8" i="39"/>
  <c r="F7" i="39"/>
  <c r="F6" i="39"/>
  <c r="F5" i="39"/>
  <c r="E2" i="39"/>
  <c r="D2" i="39"/>
  <c r="C2" i="39" s="1"/>
  <c r="AU16" i="36"/>
  <c r="E16" i="36" s="1"/>
  <c r="AU10" i="36"/>
  <c r="E10" i="36" s="1"/>
  <c r="E2" i="36" s="1"/>
  <c r="E81" i="38"/>
  <c r="F81" i="38" s="1"/>
  <c r="E79" i="38"/>
  <c r="F79" i="38" s="1"/>
  <c r="E77" i="38"/>
  <c r="F77" i="38" s="1"/>
  <c r="E75" i="38"/>
  <c r="F75" i="38" s="1"/>
  <c r="E73" i="38"/>
  <c r="F73" i="38" s="1"/>
  <c r="E71" i="38"/>
  <c r="F71" i="38" s="1"/>
  <c r="E69" i="38"/>
  <c r="F69" i="38" s="1"/>
  <c r="E67" i="38"/>
  <c r="F67" i="38" s="1"/>
  <c r="E65" i="38"/>
  <c r="F65" i="38" s="1"/>
  <c r="D62" i="38"/>
  <c r="E59" i="38"/>
  <c r="F59" i="38" s="1"/>
  <c r="E58" i="38"/>
  <c r="F58" i="38" s="1"/>
  <c r="E57" i="38"/>
  <c r="F57" i="38" s="1"/>
  <c r="E56" i="38"/>
  <c r="F56" i="38" s="1"/>
  <c r="E55" i="38"/>
  <c r="F55" i="38" s="1"/>
  <c r="E54" i="38"/>
  <c r="F54" i="38" s="1"/>
  <c r="E53" i="38"/>
  <c r="F53" i="38" s="1"/>
  <c r="E52" i="38"/>
  <c r="F52" i="38" s="1"/>
  <c r="E51" i="38"/>
  <c r="F51" i="38" s="1"/>
  <c r="E50" i="38"/>
  <c r="F50" i="38" s="1"/>
  <c r="E49" i="38"/>
  <c r="F49" i="38" s="1"/>
  <c r="E48" i="38"/>
  <c r="F48" i="38" s="1"/>
  <c r="E47" i="38"/>
  <c r="F47" i="38" s="1"/>
  <c r="E46" i="38"/>
  <c r="F46" i="38" s="1"/>
  <c r="E45" i="38"/>
  <c r="F45" i="38" s="1"/>
  <c r="E44" i="38"/>
  <c r="F44" i="38" s="1"/>
  <c r="E43" i="38"/>
  <c r="F43" i="38" s="1"/>
  <c r="E42" i="38"/>
  <c r="F42" i="38" s="1"/>
  <c r="E41" i="38"/>
  <c r="F41" i="38" s="1"/>
  <c r="E40" i="38"/>
  <c r="F40" i="38" s="1"/>
  <c r="E39" i="38"/>
  <c r="F39" i="38" s="1"/>
  <c r="E38" i="38"/>
  <c r="F38" i="38" s="1"/>
  <c r="E37" i="38"/>
  <c r="F37" i="38" s="1"/>
  <c r="E36" i="38"/>
  <c r="E35" i="38"/>
  <c r="F35" i="38" s="1"/>
  <c r="E34" i="38"/>
  <c r="F34" i="38" s="1"/>
  <c r="E33" i="38"/>
  <c r="F33" i="38" s="1"/>
  <c r="E32" i="38"/>
  <c r="F32" i="38" s="1"/>
  <c r="E31" i="38"/>
  <c r="F31" i="38" s="1"/>
  <c r="E30" i="38"/>
  <c r="F30" i="38" s="1"/>
  <c r="E29" i="38"/>
  <c r="F29" i="38" s="1"/>
  <c r="E28" i="38"/>
  <c r="F28" i="38" s="1"/>
  <c r="E27" i="38"/>
  <c r="F27" i="38" s="1"/>
  <c r="E26" i="38"/>
  <c r="F26" i="38" s="1"/>
  <c r="E25" i="38"/>
  <c r="F25" i="38" s="1"/>
  <c r="E24" i="38"/>
  <c r="F24" i="38" s="1"/>
  <c r="E23" i="38"/>
  <c r="F23" i="38" s="1"/>
  <c r="E22" i="38"/>
  <c r="F22" i="38" s="1"/>
  <c r="E21" i="38"/>
  <c r="F21" i="38" s="1"/>
  <c r="E20" i="38"/>
  <c r="F20" i="38" s="1"/>
  <c r="E19" i="38"/>
  <c r="F19" i="38" s="1"/>
  <c r="E18" i="38"/>
  <c r="F18" i="38" s="1"/>
  <c r="E17" i="38"/>
  <c r="F17" i="38" s="1"/>
  <c r="E16" i="38"/>
  <c r="F16" i="38" s="1"/>
  <c r="E15" i="38"/>
  <c r="F15" i="38" s="1"/>
  <c r="E14" i="38"/>
  <c r="F14" i="38" s="1"/>
  <c r="E13" i="38"/>
  <c r="F13" i="38" s="1"/>
  <c r="E12" i="38"/>
  <c r="F12" i="38" s="1"/>
  <c r="E11" i="38"/>
  <c r="F11" i="38" s="1"/>
  <c r="E10" i="38"/>
  <c r="F10" i="38" s="1"/>
  <c r="E9" i="38"/>
  <c r="F9" i="38" s="1"/>
  <c r="E8" i="38"/>
  <c r="F8" i="38" s="1"/>
  <c r="E7" i="38"/>
  <c r="F7" i="38" s="1"/>
  <c r="E6" i="38"/>
  <c r="F6" i="38" s="1"/>
  <c r="E5" i="38"/>
  <c r="F5" i="38" s="1"/>
  <c r="E10" i="35"/>
  <c r="E9" i="35"/>
  <c r="E17" i="32"/>
  <c r="L71" i="37"/>
  <c r="E19" i="32"/>
  <c r="E21" i="32"/>
  <c r="E23" i="32"/>
  <c r="E25" i="32"/>
  <c r="E64" i="37"/>
  <c r="F64" i="37" s="1"/>
  <c r="E63" i="37"/>
  <c r="F63" i="37" s="1"/>
  <c r="E62" i="37"/>
  <c r="F62" i="37" s="1"/>
  <c r="E61" i="37"/>
  <c r="F61" i="37" s="1"/>
  <c r="E60" i="37"/>
  <c r="F60" i="37" s="1"/>
  <c r="E59" i="37"/>
  <c r="F59" i="37" s="1"/>
  <c r="E31" i="33"/>
  <c r="E33" i="33"/>
  <c r="E29" i="33"/>
  <c r="E58" i="37"/>
  <c r="F58" i="37" s="1"/>
  <c r="E57" i="37"/>
  <c r="F57" i="37" s="1"/>
  <c r="E56" i="37"/>
  <c r="F56" i="37" s="1"/>
  <c r="E55" i="37"/>
  <c r="F55" i="37" s="1"/>
  <c r="E54" i="37"/>
  <c r="F54" i="37" s="1"/>
  <c r="E53" i="37"/>
  <c r="F53" i="37" s="1"/>
  <c r="D2" i="37"/>
  <c r="E93" i="37"/>
  <c r="F93" i="37" s="1"/>
  <c r="E91" i="37"/>
  <c r="F91" i="37" s="1"/>
  <c r="E89" i="37"/>
  <c r="F89" i="37" s="1"/>
  <c r="E87" i="37"/>
  <c r="F87" i="37" s="1"/>
  <c r="E85" i="37"/>
  <c r="F85" i="37" s="1"/>
  <c r="E83" i="37"/>
  <c r="F83" i="37" s="1"/>
  <c r="E81" i="37"/>
  <c r="F81" i="37" s="1"/>
  <c r="E79" i="37"/>
  <c r="F79" i="37" s="1"/>
  <c r="E77" i="37"/>
  <c r="F77" i="37" s="1"/>
  <c r="F74" i="37"/>
  <c r="E74" i="37"/>
  <c r="D74" i="37"/>
  <c r="E71" i="37"/>
  <c r="F71" i="37" s="1"/>
  <c r="E70" i="37"/>
  <c r="F70" i="37" s="1"/>
  <c r="E69" i="37"/>
  <c r="F69" i="37" s="1"/>
  <c r="E68" i="37"/>
  <c r="F68" i="37" s="1"/>
  <c r="E67" i="37"/>
  <c r="F67" i="37" s="1"/>
  <c r="E66" i="37"/>
  <c r="F66" i="37" s="1"/>
  <c r="E65" i="37"/>
  <c r="F65" i="37" s="1"/>
  <c r="E52" i="37"/>
  <c r="F52" i="37" s="1"/>
  <c r="E51" i="37"/>
  <c r="F51" i="37" s="1"/>
  <c r="E50" i="37"/>
  <c r="F50" i="37" s="1"/>
  <c r="E49" i="37"/>
  <c r="F49" i="37" s="1"/>
  <c r="E48" i="37"/>
  <c r="F48" i="37" s="1"/>
  <c r="E47" i="37"/>
  <c r="F47" i="37" s="1"/>
  <c r="E46" i="37"/>
  <c r="F46" i="37" s="1"/>
  <c r="E45" i="37"/>
  <c r="F45" i="37" s="1"/>
  <c r="E44" i="37"/>
  <c r="F44" i="37" s="1"/>
  <c r="E43" i="37"/>
  <c r="F43" i="37" s="1"/>
  <c r="E42" i="37"/>
  <c r="F42" i="37" s="1"/>
  <c r="E41" i="37"/>
  <c r="F41" i="37" s="1"/>
  <c r="E40" i="37"/>
  <c r="F40" i="37" s="1"/>
  <c r="E39" i="37"/>
  <c r="F39" i="37" s="1"/>
  <c r="E38" i="37"/>
  <c r="F38" i="37" s="1"/>
  <c r="E37" i="37"/>
  <c r="F37" i="37" s="1"/>
  <c r="E36" i="37"/>
  <c r="F36" i="37" s="1"/>
  <c r="E35" i="37"/>
  <c r="F35" i="37" s="1"/>
  <c r="E34" i="37"/>
  <c r="F34" i="37" s="1"/>
  <c r="E33" i="37"/>
  <c r="F33" i="37" s="1"/>
  <c r="E32" i="37"/>
  <c r="F32" i="37" s="1"/>
  <c r="E31" i="37"/>
  <c r="F31" i="37" s="1"/>
  <c r="E30" i="37"/>
  <c r="F30" i="37" s="1"/>
  <c r="E29" i="37"/>
  <c r="F29" i="37" s="1"/>
  <c r="E28" i="37"/>
  <c r="F28" i="37" s="1"/>
  <c r="E27" i="37"/>
  <c r="F27" i="37" s="1"/>
  <c r="E26" i="37"/>
  <c r="F26" i="37" s="1"/>
  <c r="E25" i="37"/>
  <c r="F25" i="37" s="1"/>
  <c r="E24" i="37"/>
  <c r="F24" i="37" s="1"/>
  <c r="E23" i="37"/>
  <c r="F23" i="37" s="1"/>
  <c r="E22" i="37"/>
  <c r="F22" i="37" s="1"/>
  <c r="E21" i="37"/>
  <c r="F21" i="37" s="1"/>
  <c r="E20" i="37"/>
  <c r="F20" i="37" s="1"/>
  <c r="E19" i="37"/>
  <c r="F19" i="37" s="1"/>
  <c r="E18" i="37"/>
  <c r="F18" i="37" s="1"/>
  <c r="E17" i="37"/>
  <c r="F17" i="37" s="1"/>
  <c r="E16" i="37"/>
  <c r="F16" i="37" s="1"/>
  <c r="E15" i="37"/>
  <c r="F15" i="37" s="1"/>
  <c r="E14" i="37"/>
  <c r="F14" i="37" s="1"/>
  <c r="E13" i="37"/>
  <c r="F13" i="37" s="1"/>
  <c r="E12" i="37"/>
  <c r="F12" i="37" s="1"/>
  <c r="E11" i="37"/>
  <c r="F11" i="37" s="1"/>
  <c r="E10" i="37"/>
  <c r="F10" i="37" s="1"/>
  <c r="E9" i="37"/>
  <c r="F9" i="37" s="1"/>
  <c r="E8" i="37"/>
  <c r="F8" i="37" s="1"/>
  <c r="E7" i="37"/>
  <c r="F7" i="37" s="1"/>
  <c r="E6" i="37"/>
  <c r="F6" i="37" s="1"/>
  <c r="E5" i="37"/>
  <c r="F5" i="37" s="1"/>
  <c r="E2" i="37"/>
  <c r="C2" i="37"/>
  <c r="AO10" i="35"/>
  <c r="AO25" i="34"/>
  <c r="AO19" i="34"/>
  <c r="E9" i="34"/>
  <c r="E14" i="32"/>
  <c r="D14" i="32"/>
  <c r="E71" i="31"/>
  <c r="E79" i="28"/>
  <c r="E81" i="31"/>
  <c r="E77" i="31"/>
  <c r="E75" i="31"/>
  <c r="E35" i="34"/>
  <c r="D2" i="36"/>
  <c r="E57" i="36"/>
  <c r="F57" i="36" s="1"/>
  <c r="E55" i="36"/>
  <c r="F55" i="36" s="1"/>
  <c r="E53" i="36"/>
  <c r="F53" i="36" s="1"/>
  <c r="E51" i="36"/>
  <c r="F49" i="36"/>
  <c r="F47" i="36"/>
  <c r="F41" i="36"/>
  <c r="F38" i="36" s="1"/>
  <c r="D38" i="36"/>
  <c r="F35" i="36"/>
  <c r="F34" i="36"/>
  <c r="F33" i="36"/>
  <c r="F32" i="36"/>
  <c r="F30" i="36"/>
  <c r="F29" i="36"/>
  <c r="F28" i="36"/>
  <c r="F27" i="36"/>
  <c r="F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11" i="36"/>
  <c r="F10" i="36"/>
  <c r="F9" i="36"/>
  <c r="F8" i="36"/>
  <c r="F7" i="36"/>
  <c r="F6" i="36"/>
  <c r="F5" i="36"/>
  <c r="C2" i="36"/>
  <c r="F17" i="35"/>
  <c r="E16" i="35"/>
  <c r="E15" i="35"/>
  <c r="E13" i="35"/>
  <c r="E14" i="35"/>
  <c r="E12" i="35"/>
  <c r="E11" i="35"/>
  <c r="E7" i="35"/>
  <c r="E8" i="35"/>
  <c r="E6" i="35"/>
  <c r="E5" i="35"/>
  <c r="E5" i="34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5" i="33"/>
  <c r="E6" i="32"/>
  <c r="E7" i="32"/>
  <c r="E8" i="32"/>
  <c r="E9" i="32"/>
  <c r="E10" i="32"/>
  <c r="E5" i="32"/>
  <c r="E83" i="31"/>
  <c r="E85" i="31"/>
  <c r="E87" i="31"/>
  <c r="E6" i="34"/>
  <c r="E7" i="34"/>
  <c r="E8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23" i="33"/>
  <c r="D2" i="35"/>
  <c r="D2" i="34"/>
  <c r="D2" i="33"/>
  <c r="AI10" i="32"/>
  <c r="AI9" i="32"/>
  <c r="AI8" i="32"/>
  <c r="AI7" i="32"/>
  <c r="E39" i="35"/>
  <c r="F39" i="35" s="1"/>
  <c r="E37" i="35"/>
  <c r="F37" i="35" s="1"/>
  <c r="E35" i="35"/>
  <c r="F35" i="35" s="1"/>
  <c r="E33" i="35"/>
  <c r="F33" i="35" s="1"/>
  <c r="E31" i="35"/>
  <c r="F31" i="35" s="1"/>
  <c r="E29" i="35"/>
  <c r="F29" i="35" s="1"/>
  <c r="E27" i="35"/>
  <c r="F27" i="35" s="1"/>
  <c r="E25" i="35"/>
  <c r="F25" i="35" s="1"/>
  <c r="E23" i="35"/>
  <c r="F23" i="35" s="1"/>
  <c r="F20" i="35"/>
  <c r="E20" i="35"/>
  <c r="D20" i="35"/>
  <c r="F16" i="35"/>
  <c r="F15" i="35"/>
  <c r="F14" i="35"/>
  <c r="F13" i="35"/>
  <c r="F12" i="35"/>
  <c r="F11" i="35"/>
  <c r="F10" i="35"/>
  <c r="F9" i="35"/>
  <c r="F8" i="35"/>
  <c r="F7" i="35"/>
  <c r="F6" i="35"/>
  <c r="C2" i="35"/>
  <c r="F29" i="34"/>
  <c r="F30" i="34"/>
  <c r="F31" i="34"/>
  <c r="F32" i="34"/>
  <c r="F33" i="34"/>
  <c r="F34" i="34"/>
  <c r="F23" i="34"/>
  <c r="F24" i="34"/>
  <c r="F25" i="34"/>
  <c r="F26" i="34"/>
  <c r="F27" i="34"/>
  <c r="F28" i="34"/>
  <c r="E57" i="34"/>
  <c r="F57" i="34" s="1"/>
  <c r="E55" i="34"/>
  <c r="F55" i="34"/>
  <c r="E53" i="34"/>
  <c r="F53" i="34"/>
  <c r="E51" i="34"/>
  <c r="F51" i="34" s="1"/>
  <c r="F49" i="34"/>
  <c r="F47" i="34"/>
  <c r="F45" i="34"/>
  <c r="F43" i="34"/>
  <c r="D38" i="34"/>
  <c r="F41" i="34"/>
  <c r="C2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35" i="34"/>
  <c r="F32" i="39" l="1"/>
  <c r="F51" i="36"/>
  <c r="F2" i="37"/>
  <c r="F2" i="39"/>
  <c r="F36" i="38"/>
  <c r="E2" i="38"/>
  <c r="F2" i="38"/>
  <c r="F31" i="36"/>
  <c r="F2" i="36" s="1"/>
  <c r="F5" i="35"/>
  <c r="F2" i="35" s="1"/>
  <c r="E2" i="35"/>
  <c r="F5" i="34"/>
  <c r="F2" i="34" s="1"/>
  <c r="E2" i="34"/>
  <c r="E38" i="34"/>
  <c r="F38" i="34"/>
  <c r="AH11" i="32" l="1"/>
  <c r="C2" i="30"/>
  <c r="E45" i="33"/>
  <c r="F45" i="33" s="1"/>
  <c r="E43" i="33"/>
  <c r="F43" i="33" s="1"/>
  <c r="E41" i="33"/>
  <c r="F41" i="33" s="1"/>
  <c r="E39" i="33"/>
  <c r="F39" i="33" s="1"/>
  <c r="E37" i="33"/>
  <c r="F37" i="33" s="1"/>
  <c r="E35" i="33"/>
  <c r="F35" i="33" s="1"/>
  <c r="F33" i="33"/>
  <c r="F31" i="33"/>
  <c r="F29" i="33"/>
  <c r="F26" i="33"/>
  <c r="E26" i="33"/>
  <c r="D26" i="33"/>
  <c r="F22" i="33"/>
  <c r="F21" i="33"/>
  <c r="F20" i="33"/>
  <c r="F19" i="33"/>
  <c r="F18" i="33"/>
  <c r="F17" i="33"/>
  <c r="F16" i="33"/>
  <c r="F15" i="33"/>
  <c r="F14" i="33"/>
  <c r="F13" i="33"/>
  <c r="F12" i="33"/>
  <c r="F11" i="33"/>
  <c r="F10" i="33"/>
  <c r="F9" i="33"/>
  <c r="F8" i="33"/>
  <c r="F7" i="33"/>
  <c r="F6" i="33"/>
  <c r="F5" i="33"/>
  <c r="C2" i="33"/>
  <c r="AG6" i="32"/>
  <c r="AG5" i="32"/>
  <c r="E2" i="29"/>
  <c r="E2" i="28"/>
  <c r="D11" i="32"/>
  <c r="E33" i="32"/>
  <c r="F33" i="32" s="1"/>
  <c r="E31" i="32"/>
  <c r="F31" i="32" s="1"/>
  <c r="E29" i="32"/>
  <c r="F29" i="32" s="1"/>
  <c r="E27" i="32"/>
  <c r="F27" i="32" s="1"/>
  <c r="F25" i="32"/>
  <c r="F23" i="32"/>
  <c r="F21" i="32"/>
  <c r="F19" i="32"/>
  <c r="F17" i="32"/>
  <c r="F14" i="32"/>
  <c r="E11" i="32"/>
  <c r="F11" i="32" s="1"/>
  <c r="F10" i="32"/>
  <c r="F9" i="32"/>
  <c r="F8" i="32"/>
  <c r="F7" i="32"/>
  <c r="F6" i="32"/>
  <c r="D2" i="32"/>
  <c r="C2" i="32"/>
  <c r="AE8" i="31"/>
  <c r="AC21" i="24"/>
  <c r="D23" i="30"/>
  <c r="C2" i="28"/>
  <c r="Z44" i="28"/>
  <c r="Z8" i="28"/>
  <c r="F87" i="31"/>
  <c r="F85" i="31"/>
  <c r="F83" i="31"/>
  <c r="F81" i="31"/>
  <c r="F79" i="31"/>
  <c r="F77" i="31"/>
  <c r="F75" i="31"/>
  <c r="F71" i="31"/>
  <c r="D68" i="31"/>
  <c r="E65" i="31"/>
  <c r="F65" i="31" s="1"/>
  <c r="E64" i="31"/>
  <c r="F64" i="31" s="1"/>
  <c r="E63" i="31"/>
  <c r="F63" i="31" s="1"/>
  <c r="E62" i="31"/>
  <c r="F62" i="31" s="1"/>
  <c r="E61" i="31"/>
  <c r="F61" i="31" s="1"/>
  <c r="E60" i="31"/>
  <c r="F60" i="31" s="1"/>
  <c r="E59" i="31"/>
  <c r="F59" i="31" s="1"/>
  <c r="E58" i="31"/>
  <c r="F58" i="31" s="1"/>
  <c r="E57" i="31"/>
  <c r="F57" i="31" s="1"/>
  <c r="E56" i="31"/>
  <c r="F56" i="31" s="1"/>
  <c r="E55" i="31"/>
  <c r="F55" i="31" s="1"/>
  <c r="E54" i="31"/>
  <c r="F54" i="31" s="1"/>
  <c r="E53" i="31"/>
  <c r="F53" i="31" s="1"/>
  <c r="E52" i="31"/>
  <c r="F52" i="31" s="1"/>
  <c r="E51" i="31"/>
  <c r="F51" i="31" s="1"/>
  <c r="E50" i="31"/>
  <c r="F50" i="31" s="1"/>
  <c r="E49" i="31"/>
  <c r="F49" i="31" s="1"/>
  <c r="E48" i="31"/>
  <c r="F48" i="31" s="1"/>
  <c r="E47" i="31"/>
  <c r="F47" i="31" s="1"/>
  <c r="E46" i="31"/>
  <c r="F46" i="31" s="1"/>
  <c r="E45" i="31"/>
  <c r="E44" i="31"/>
  <c r="F44" i="31" s="1"/>
  <c r="E43" i="31"/>
  <c r="F43" i="31" s="1"/>
  <c r="E42" i="31"/>
  <c r="F42" i="31" s="1"/>
  <c r="E41" i="31"/>
  <c r="F41" i="31" s="1"/>
  <c r="E40" i="31"/>
  <c r="F40" i="31" s="1"/>
  <c r="E39" i="31"/>
  <c r="F39" i="31" s="1"/>
  <c r="E38" i="31"/>
  <c r="F38" i="31" s="1"/>
  <c r="E37" i="31"/>
  <c r="F37" i="31" s="1"/>
  <c r="E36" i="31"/>
  <c r="F36" i="31" s="1"/>
  <c r="E35" i="31"/>
  <c r="F35" i="31" s="1"/>
  <c r="E34" i="31"/>
  <c r="F34" i="31" s="1"/>
  <c r="E33" i="31"/>
  <c r="F33" i="31" s="1"/>
  <c r="E32" i="31"/>
  <c r="F32" i="31" s="1"/>
  <c r="E31" i="31"/>
  <c r="F31" i="31" s="1"/>
  <c r="E30" i="31"/>
  <c r="F30" i="31" s="1"/>
  <c r="E29" i="31"/>
  <c r="F29" i="31" s="1"/>
  <c r="E28" i="31"/>
  <c r="F28" i="31" s="1"/>
  <c r="E27" i="31"/>
  <c r="F27" i="31" s="1"/>
  <c r="E26" i="31"/>
  <c r="F26" i="31" s="1"/>
  <c r="E25" i="31"/>
  <c r="F25" i="31" s="1"/>
  <c r="E24" i="31"/>
  <c r="F24" i="31" s="1"/>
  <c r="E23" i="31"/>
  <c r="F23" i="31" s="1"/>
  <c r="E22" i="31"/>
  <c r="F22" i="31" s="1"/>
  <c r="E21" i="31"/>
  <c r="F21" i="31" s="1"/>
  <c r="E20" i="31"/>
  <c r="F20" i="31" s="1"/>
  <c r="E19" i="31"/>
  <c r="F19" i="31" s="1"/>
  <c r="E18" i="31"/>
  <c r="F18" i="31" s="1"/>
  <c r="E17" i="31"/>
  <c r="F17" i="31" s="1"/>
  <c r="E16" i="31"/>
  <c r="F16" i="31" s="1"/>
  <c r="E15" i="31"/>
  <c r="F15" i="31" s="1"/>
  <c r="E14" i="31"/>
  <c r="F14" i="31" s="1"/>
  <c r="E13" i="31"/>
  <c r="F13" i="31" s="1"/>
  <c r="E12" i="31"/>
  <c r="F12" i="31" s="1"/>
  <c r="E11" i="31"/>
  <c r="F11" i="31" s="1"/>
  <c r="E10" i="31"/>
  <c r="F10" i="31" s="1"/>
  <c r="E9" i="31"/>
  <c r="F9" i="31" s="1"/>
  <c r="E8" i="31"/>
  <c r="F8" i="31" s="1"/>
  <c r="E7" i="31"/>
  <c r="F7" i="31" s="1"/>
  <c r="E6" i="31"/>
  <c r="F6" i="31" s="1"/>
  <c r="E5" i="31"/>
  <c r="F5" i="31" s="1"/>
  <c r="D2" i="31"/>
  <c r="C2" i="31"/>
  <c r="E45" i="30"/>
  <c r="F45" i="30" s="1"/>
  <c r="E43" i="30"/>
  <c r="F43" i="30" s="1"/>
  <c r="E41" i="30"/>
  <c r="F41" i="30" s="1"/>
  <c r="E39" i="30"/>
  <c r="F39" i="30" s="1"/>
  <c r="E37" i="30"/>
  <c r="F37" i="30" s="1"/>
  <c r="E35" i="30"/>
  <c r="F35" i="30" s="1"/>
  <c r="E33" i="30"/>
  <c r="F33" i="30" s="1"/>
  <c r="E31" i="30"/>
  <c r="F31" i="30" s="1"/>
  <c r="E29" i="30"/>
  <c r="F29" i="30" s="1"/>
  <c r="F26" i="30"/>
  <c r="E26" i="30"/>
  <c r="D26" i="30"/>
  <c r="E23" i="30"/>
  <c r="F23" i="30" s="1"/>
  <c r="E22" i="30"/>
  <c r="F22" i="30" s="1"/>
  <c r="E21" i="30"/>
  <c r="F21" i="30" s="1"/>
  <c r="E20" i="30"/>
  <c r="F20" i="30" s="1"/>
  <c r="E19" i="30"/>
  <c r="F19" i="30" s="1"/>
  <c r="E18" i="30"/>
  <c r="F18" i="30" s="1"/>
  <c r="E17" i="30"/>
  <c r="F17" i="30" s="1"/>
  <c r="E16" i="30"/>
  <c r="F16" i="30" s="1"/>
  <c r="E15" i="30"/>
  <c r="F15" i="30" s="1"/>
  <c r="E14" i="30"/>
  <c r="F14" i="30" s="1"/>
  <c r="E13" i="30"/>
  <c r="F13" i="30" s="1"/>
  <c r="E12" i="30"/>
  <c r="F12" i="30" s="1"/>
  <c r="E11" i="30"/>
  <c r="F11" i="30" s="1"/>
  <c r="E10" i="30"/>
  <c r="F10" i="30" s="1"/>
  <c r="E9" i="30"/>
  <c r="F9" i="30" s="1"/>
  <c r="E8" i="30"/>
  <c r="F8" i="30" s="1"/>
  <c r="E7" i="30"/>
  <c r="F7" i="30" s="1"/>
  <c r="E6" i="30"/>
  <c r="F6" i="30" s="1"/>
  <c r="E5" i="30"/>
  <c r="D2" i="30"/>
  <c r="D2" i="29"/>
  <c r="C2" i="29"/>
  <c r="E76" i="29"/>
  <c r="F76" i="29" s="1"/>
  <c r="E75" i="29"/>
  <c r="F75" i="29" s="1"/>
  <c r="E74" i="29"/>
  <c r="F74" i="29" s="1"/>
  <c r="E73" i="29"/>
  <c r="F73" i="29" s="1"/>
  <c r="E72" i="29"/>
  <c r="F72" i="29" s="1"/>
  <c r="E71" i="29"/>
  <c r="F71" i="29" s="1"/>
  <c r="E70" i="29"/>
  <c r="F70" i="29" s="1"/>
  <c r="E69" i="29"/>
  <c r="F69" i="29" s="1"/>
  <c r="E68" i="29"/>
  <c r="F68" i="29" s="1"/>
  <c r="E67" i="29"/>
  <c r="F67" i="29" s="1"/>
  <c r="E66" i="29"/>
  <c r="F66" i="29" s="1"/>
  <c r="E65" i="29"/>
  <c r="F65" i="29" s="1"/>
  <c r="E64" i="29"/>
  <c r="F64" i="29" s="1"/>
  <c r="E63" i="29"/>
  <c r="F63" i="29" s="1"/>
  <c r="E62" i="29"/>
  <c r="F62" i="29" s="1"/>
  <c r="E61" i="29"/>
  <c r="F61" i="29" s="1"/>
  <c r="E60" i="29"/>
  <c r="F60" i="29" s="1"/>
  <c r="E59" i="29"/>
  <c r="F59" i="29" s="1"/>
  <c r="E99" i="29"/>
  <c r="F99" i="29" s="1"/>
  <c r="E97" i="29"/>
  <c r="F97" i="29" s="1"/>
  <c r="E95" i="29"/>
  <c r="F95" i="29" s="1"/>
  <c r="E93" i="29"/>
  <c r="F93" i="29" s="1"/>
  <c r="E91" i="29"/>
  <c r="F91" i="29" s="1"/>
  <c r="E89" i="29"/>
  <c r="F89" i="29" s="1"/>
  <c r="E87" i="29"/>
  <c r="F87" i="29" s="1"/>
  <c r="E85" i="29"/>
  <c r="F85" i="29" s="1"/>
  <c r="E83" i="29"/>
  <c r="F83" i="29" s="1"/>
  <c r="F80" i="29"/>
  <c r="E80" i="29"/>
  <c r="D80" i="29"/>
  <c r="E77" i="29"/>
  <c r="F77" i="29" s="1"/>
  <c r="E58" i="29"/>
  <c r="F58" i="29" s="1"/>
  <c r="E57" i="29"/>
  <c r="F57" i="29" s="1"/>
  <c r="E56" i="29"/>
  <c r="F56" i="29" s="1"/>
  <c r="E55" i="29"/>
  <c r="F55" i="29" s="1"/>
  <c r="E54" i="29"/>
  <c r="F54" i="29" s="1"/>
  <c r="E53" i="29"/>
  <c r="F53" i="29" s="1"/>
  <c r="E52" i="29"/>
  <c r="F52" i="29" s="1"/>
  <c r="E51" i="29"/>
  <c r="F51" i="29" s="1"/>
  <c r="E50" i="29"/>
  <c r="F50" i="29" s="1"/>
  <c r="E49" i="29"/>
  <c r="F49" i="29" s="1"/>
  <c r="E48" i="29"/>
  <c r="F48" i="29" s="1"/>
  <c r="E47" i="29"/>
  <c r="F47" i="29" s="1"/>
  <c r="E46" i="29"/>
  <c r="F46" i="29" s="1"/>
  <c r="E45" i="29"/>
  <c r="F45" i="29" s="1"/>
  <c r="E44" i="29"/>
  <c r="F44" i="29" s="1"/>
  <c r="E43" i="29"/>
  <c r="F43" i="29" s="1"/>
  <c r="E42" i="29"/>
  <c r="F42" i="29" s="1"/>
  <c r="E41" i="29"/>
  <c r="F41" i="29" s="1"/>
  <c r="E40" i="29"/>
  <c r="F40" i="29" s="1"/>
  <c r="E39" i="29"/>
  <c r="F39" i="29" s="1"/>
  <c r="E38" i="29"/>
  <c r="F38" i="29" s="1"/>
  <c r="E37" i="29"/>
  <c r="F37" i="29" s="1"/>
  <c r="E36" i="29"/>
  <c r="F36" i="29" s="1"/>
  <c r="E35" i="29"/>
  <c r="F35" i="29" s="1"/>
  <c r="E34" i="29"/>
  <c r="F34" i="29" s="1"/>
  <c r="E33" i="29"/>
  <c r="F33" i="29" s="1"/>
  <c r="E32" i="29"/>
  <c r="F32" i="29" s="1"/>
  <c r="E31" i="29"/>
  <c r="F31" i="29" s="1"/>
  <c r="E30" i="29"/>
  <c r="F30" i="29" s="1"/>
  <c r="E29" i="29"/>
  <c r="F29" i="29" s="1"/>
  <c r="E28" i="29"/>
  <c r="F28" i="29" s="1"/>
  <c r="E27" i="29"/>
  <c r="F27" i="29" s="1"/>
  <c r="E26" i="29"/>
  <c r="F26" i="29" s="1"/>
  <c r="E25" i="29"/>
  <c r="F25" i="29" s="1"/>
  <c r="E24" i="29"/>
  <c r="F24" i="29" s="1"/>
  <c r="E23" i="29"/>
  <c r="F23" i="29" s="1"/>
  <c r="E22" i="29"/>
  <c r="F22" i="29" s="1"/>
  <c r="E21" i="29"/>
  <c r="F21" i="29" s="1"/>
  <c r="E20" i="29"/>
  <c r="F20" i="29" s="1"/>
  <c r="E19" i="29"/>
  <c r="F19" i="29" s="1"/>
  <c r="E18" i="29"/>
  <c r="F18" i="29" s="1"/>
  <c r="E17" i="29"/>
  <c r="F17" i="29" s="1"/>
  <c r="E16" i="29"/>
  <c r="F16" i="29" s="1"/>
  <c r="E15" i="29"/>
  <c r="F15" i="29" s="1"/>
  <c r="E14" i="29"/>
  <c r="F14" i="29" s="1"/>
  <c r="E13" i="29"/>
  <c r="F13" i="29" s="1"/>
  <c r="E12" i="29"/>
  <c r="F12" i="29" s="1"/>
  <c r="E11" i="29"/>
  <c r="F11" i="29" s="1"/>
  <c r="E10" i="29"/>
  <c r="F10" i="29" s="1"/>
  <c r="E9" i="29"/>
  <c r="F9" i="29" s="1"/>
  <c r="E8" i="29"/>
  <c r="F8" i="29" s="1"/>
  <c r="E7" i="29"/>
  <c r="F7" i="29" s="1"/>
  <c r="E6" i="29"/>
  <c r="F6" i="29" s="1"/>
  <c r="E5" i="29"/>
  <c r="F5" i="29" s="1"/>
  <c r="V59" i="24"/>
  <c r="V39" i="28"/>
  <c r="E59" i="25"/>
  <c r="S41" i="28"/>
  <c r="E2" i="33" l="1"/>
  <c r="F2" i="33"/>
  <c r="F23" i="33"/>
  <c r="F5" i="32"/>
  <c r="F2" i="32" s="1"/>
  <c r="E2" i="32"/>
  <c r="F5" i="30"/>
  <c r="E2" i="30"/>
  <c r="F2" i="30"/>
  <c r="F45" i="31"/>
  <c r="E2" i="31"/>
  <c r="F73" i="31"/>
  <c r="F68" i="31" s="1"/>
  <c r="E68" i="31"/>
  <c r="F2" i="31"/>
  <c r="F2" i="29"/>
  <c r="R10" i="25"/>
  <c r="R9" i="23"/>
  <c r="R59" i="23"/>
  <c r="D2" i="28"/>
  <c r="E64" i="28"/>
  <c r="F64" i="28" s="1"/>
  <c r="E63" i="28"/>
  <c r="F63" i="28" s="1"/>
  <c r="E62" i="28"/>
  <c r="F62" i="28" s="1"/>
  <c r="E61" i="28"/>
  <c r="F61" i="28" s="1"/>
  <c r="E60" i="28"/>
  <c r="F60" i="28" s="1"/>
  <c r="E59" i="28"/>
  <c r="F59" i="28" s="1"/>
  <c r="E87" i="28"/>
  <c r="F87" i="28" s="1"/>
  <c r="E85" i="28"/>
  <c r="F85" i="28" s="1"/>
  <c r="E83" i="28"/>
  <c r="F83" i="28" s="1"/>
  <c r="E81" i="28"/>
  <c r="F81" i="28" s="1"/>
  <c r="F79" i="28"/>
  <c r="E77" i="28"/>
  <c r="F77" i="28" s="1"/>
  <c r="E75" i="28"/>
  <c r="F75" i="28" s="1"/>
  <c r="E73" i="28"/>
  <c r="F73" i="28" s="1"/>
  <c r="E71" i="28"/>
  <c r="F71" i="28" s="1"/>
  <c r="F68" i="28" s="1"/>
  <c r="D68" i="28"/>
  <c r="E65" i="28"/>
  <c r="F65" i="28" s="1"/>
  <c r="E58" i="28"/>
  <c r="F58" i="28" s="1"/>
  <c r="E57" i="28"/>
  <c r="F57" i="28" s="1"/>
  <c r="E56" i="28"/>
  <c r="F56" i="28" s="1"/>
  <c r="E55" i="28"/>
  <c r="F55" i="28" s="1"/>
  <c r="E54" i="28"/>
  <c r="F54" i="28" s="1"/>
  <c r="E53" i="28"/>
  <c r="F53" i="28" s="1"/>
  <c r="E52" i="28"/>
  <c r="F52" i="28" s="1"/>
  <c r="E51" i="28"/>
  <c r="F51" i="28" s="1"/>
  <c r="E50" i="28"/>
  <c r="F50" i="28" s="1"/>
  <c r="E49" i="28"/>
  <c r="F49" i="28" s="1"/>
  <c r="E48" i="28"/>
  <c r="F48" i="28" s="1"/>
  <c r="E47" i="28"/>
  <c r="F47" i="28" s="1"/>
  <c r="E46" i="28"/>
  <c r="F46" i="28" s="1"/>
  <c r="E45" i="28"/>
  <c r="F45" i="28" s="1"/>
  <c r="E44" i="28"/>
  <c r="F44" i="28" s="1"/>
  <c r="E43" i="28"/>
  <c r="F43" i="28" s="1"/>
  <c r="E42" i="28"/>
  <c r="F42" i="28" s="1"/>
  <c r="E41" i="28"/>
  <c r="F41" i="28" s="1"/>
  <c r="E40" i="28"/>
  <c r="F40" i="28" s="1"/>
  <c r="E39" i="28"/>
  <c r="F39" i="28" s="1"/>
  <c r="E38" i="28"/>
  <c r="F38" i="28" s="1"/>
  <c r="E37" i="28"/>
  <c r="F37" i="28" s="1"/>
  <c r="E36" i="28"/>
  <c r="F36" i="28" s="1"/>
  <c r="E35" i="28"/>
  <c r="F35" i="28" s="1"/>
  <c r="E34" i="28"/>
  <c r="F34" i="28" s="1"/>
  <c r="E33" i="28"/>
  <c r="F33" i="28" s="1"/>
  <c r="E32" i="28"/>
  <c r="F32" i="28" s="1"/>
  <c r="E31" i="28"/>
  <c r="F31" i="28" s="1"/>
  <c r="E30" i="28"/>
  <c r="F30" i="28" s="1"/>
  <c r="E29" i="28"/>
  <c r="F29" i="28" s="1"/>
  <c r="E28" i="28"/>
  <c r="F28" i="28" s="1"/>
  <c r="E27" i="28"/>
  <c r="F27" i="28" s="1"/>
  <c r="E26" i="28"/>
  <c r="F26" i="28" s="1"/>
  <c r="E25" i="28"/>
  <c r="F25" i="28" s="1"/>
  <c r="E24" i="28"/>
  <c r="F24" i="28" s="1"/>
  <c r="E23" i="28"/>
  <c r="F23" i="28" s="1"/>
  <c r="E22" i="28"/>
  <c r="F22" i="28" s="1"/>
  <c r="E21" i="28"/>
  <c r="F21" i="28" s="1"/>
  <c r="E20" i="28"/>
  <c r="F20" i="28" s="1"/>
  <c r="E19" i="28"/>
  <c r="F19" i="28" s="1"/>
  <c r="E18" i="28"/>
  <c r="F18" i="28" s="1"/>
  <c r="E17" i="28"/>
  <c r="F17" i="28" s="1"/>
  <c r="E16" i="28"/>
  <c r="F16" i="28" s="1"/>
  <c r="E15" i="28"/>
  <c r="F15" i="28" s="1"/>
  <c r="E14" i="28"/>
  <c r="F14" i="28" s="1"/>
  <c r="E13" i="28"/>
  <c r="F13" i="28" s="1"/>
  <c r="E12" i="28"/>
  <c r="F12" i="28" s="1"/>
  <c r="E11" i="28"/>
  <c r="F11" i="28" s="1"/>
  <c r="E10" i="28"/>
  <c r="F10" i="28" s="1"/>
  <c r="E9" i="28"/>
  <c r="F9" i="28" s="1"/>
  <c r="E8" i="28"/>
  <c r="F8" i="28" s="1"/>
  <c r="E7" i="28"/>
  <c r="F7" i="28" s="1"/>
  <c r="E6" i="28"/>
  <c r="F6" i="28" s="1"/>
  <c r="E5" i="28"/>
  <c r="F5" i="28" s="1"/>
  <c r="O38" i="25"/>
  <c r="O39" i="25"/>
  <c r="O9" i="25"/>
  <c r="O8" i="25"/>
  <c r="O7" i="25"/>
  <c r="AD67" i="21"/>
  <c r="E59" i="27"/>
  <c r="E67" i="22"/>
  <c r="E69" i="22"/>
  <c r="AC71" i="22"/>
  <c r="E71" i="22" s="1"/>
  <c r="AC8" i="22"/>
  <c r="AC6" i="22"/>
  <c r="AC5" i="22"/>
  <c r="AB9" i="22"/>
  <c r="AB5" i="22"/>
  <c r="E81" i="27"/>
  <c r="F81" i="27" s="1"/>
  <c r="E79" i="27"/>
  <c r="F79" i="27" s="1"/>
  <c r="F77" i="27"/>
  <c r="E77" i="27"/>
  <c r="E75" i="27"/>
  <c r="F75" i="27" s="1"/>
  <c r="E73" i="27"/>
  <c r="F73" i="27" s="1"/>
  <c r="E71" i="27"/>
  <c r="F71" i="27" s="1"/>
  <c r="E69" i="27"/>
  <c r="F69" i="27" s="1"/>
  <c r="E67" i="27"/>
  <c r="E62" i="27" s="1"/>
  <c r="F65" i="27"/>
  <c r="E65" i="27"/>
  <c r="D62" i="27"/>
  <c r="F59" i="27"/>
  <c r="E58" i="27"/>
  <c r="F58" i="27" s="1"/>
  <c r="E57" i="27"/>
  <c r="F57" i="27" s="1"/>
  <c r="E56" i="27"/>
  <c r="F56" i="27" s="1"/>
  <c r="E55" i="27"/>
  <c r="F55" i="27" s="1"/>
  <c r="E54" i="27"/>
  <c r="F54" i="27" s="1"/>
  <c r="E53" i="27"/>
  <c r="F53" i="27" s="1"/>
  <c r="F52" i="27"/>
  <c r="E52" i="27"/>
  <c r="E51" i="27"/>
  <c r="F51" i="27" s="1"/>
  <c r="E50" i="27"/>
  <c r="F50" i="27" s="1"/>
  <c r="E49" i="27"/>
  <c r="F49" i="27" s="1"/>
  <c r="F48" i="27"/>
  <c r="E48" i="27"/>
  <c r="E47" i="27"/>
  <c r="F47" i="27" s="1"/>
  <c r="F46" i="27"/>
  <c r="E46" i="27"/>
  <c r="E45" i="27"/>
  <c r="F45" i="27" s="1"/>
  <c r="E44" i="27"/>
  <c r="F44" i="27" s="1"/>
  <c r="E43" i="27"/>
  <c r="F43" i="27" s="1"/>
  <c r="F42" i="27"/>
  <c r="E42" i="27"/>
  <c r="E41" i="27"/>
  <c r="F41" i="27" s="1"/>
  <c r="E40" i="27"/>
  <c r="F40" i="27" s="1"/>
  <c r="E39" i="27"/>
  <c r="F39" i="27" s="1"/>
  <c r="E38" i="27"/>
  <c r="F38" i="27" s="1"/>
  <c r="E37" i="27"/>
  <c r="F37" i="27" s="1"/>
  <c r="E36" i="27"/>
  <c r="F36" i="27" s="1"/>
  <c r="E35" i="27"/>
  <c r="F35" i="27" s="1"/>
  <c r="F34" i="27"/>
  <c r="E34" i="27"/>
  <c r="E33" i="27"/>
  <c r="F33" i="27" s="1"/>
  <c r="E32" i="27"/>
  <c r="F32" i="27" s="1"/>
  <c r="E31" i="27"/>
  <c r="F31" i="27" s="1"/>
  <c r="F30" i="27"/>
  <c r="E30" i="27"/>
  <c r="E29" i="27"/>
  <c r="F29" i="27" s="1"/>
  <c r="F28" i="27"/>
  <c r="E28" i="27"/>
  <c r="E27" i="27"/>
  <c r="F27" i="27" s="1"/>
  <c r="E26" i="27"/>
  <c r="F26" i="27" s="1"/>
  <c r="E25" i="27"/>
  <c r="F25" i="27" s="1"/>
  <c r="F24" i="27"/>
  <c r="E24" i="27"/>
  <c r="E23" i="27"/>
  <c r="F23" i="27" s="1"/>
  <c r="F22" i="27"/>
  <c r="E22" i="27"/>
  <c r="E21" i="27"/>
  <c r="F21" i="27" s="1"/>
  <c r="E20" i="27"/>
  <c r="F20" i="27" s="1"/>
  <c r="E19" i="27"/>
  <c r="F19" i="27" s="1"/>
  <c r="F18" i="27"/>
  <c r="E18" i="27"/>
  <c r="E17" i="27"/>
  <c r="F17" i="27" s="1"/>
  <c r="F16" i="27"/>
  <c r="E16" i="27"/>
  <c r="E15" i="27"/>
  <c r="F15" i="27" s="1"/>
  <c r="E14" i="27"/>
  <c r="F14" i="27" s="1"/>
  <c r="E13" i="27"/>
  <c r="F13" i="27" s="1"/>
  <c r="F12" i="27"/>
  <c r="E12" i="27"/>
  <c r="E11" i="27"/>
  <c r="F11" i="27" s="1"/>
  <c r="E10" i="27"/>
  <c r="F10" i="27" s="1"/>
  <c r="E9" i="27"/>
  <c r="F9" i="27" s="1"/>
  <c r="E8" i="27"/>
  <c r="E7" i="27"/>
  <c r="F7" i="27" s="1"/>
  <c r="E6" i="27"/>
  <c r="F6" i="27" s="1"/>
  <c r="E5" i="27"/>
  <c r="F5" i="27" s="1"/>
  <c r="D2" i="27"/>
  <c r="C2" i="27" s="1"/>
  <c r="E81" i="26"/>
  <c r="F81" i="26" s="1"/>
  <c r="E79" i="26"/>
  <c r="F79" i="26" s="1"/>
  <c r="F77" i="26"/>
  <c r="E77" i="26"/>
  <c r="F75" i="26"/>
  <c r="E75" i="26"/>
  <c r="E73" i="26"/>
  <c r="F73" i="26" s="1"/>
  <c r="E71" i="26"/>
  <c r="F71" i="26" s="1"/>
  <c r="E69" i="26"/>
  <c r="F69" i="26" s="1"/>
  <c r="E67" i="26"/>
  <c r="F67" i="26" s="1"/>
  <c r="F65" i="26"/>
  <c r="E65" i="26"/>
  <c r="E62" i="26" s="1"/>
  <c r="D62" i="26"/>
  <c r="E59" i="26"/>
  <c r="F59" i="26" s="1"/>
  <c r="E58" i="26"/>
  <c r="F58" i="26" s="1"/>
  <c r="E57" i="26"/>
  <c r="F57" i="26" s="1"/>
  <c r="E56" i="26"/>
  <c r="F56" i="26" s="1"/>
  <c r="E55" i="26"/>
  <c r="F55" i="26" s="1"/>
  <c r="F54" i="26"/>
  <c r="E54" i="26"/>
  <c r="F53" i="26"/>
  <c r="E53" i="26"/>
  <c r="E52" i="26"/>
  <c r="F52" i="26" s="1"/>
  <c r="E51" i="26"/>
  <c r="F51" i="26" s="1"/>
  <c r="E50" i="26"/>
  <c r="F50" i="26" s="1"/>
  <c r="E49" i="26"/>
  <c r="F49" i="26" s="1"/>
  <c r="E48" i="26"/>
  <c r="F48" i="26" s="1"/>
  <c r="E47" i="26"/>
  <c r="F47" i="26" s="1"/>
  <c r="E46" i="26"/>
  <c r="F46" i="26" s="1"/>
  <c r="E45" i="26"/>
  <c r="F45" i="26" s="1"/>
  <c r="E44" i="26"/>
  <c r="F44" i="26" s="1"/>
  <c r="E43" i="26"/>
  <c r="F43" i="26" s="1"/>
  <c r="E42" i="26"/>
  <c r="F42" i="26" s="1"/>
  <c r="E41" i="26"/>
  <c r="F41" i="26" s="1"/>
  <c r="E40" i="26"/>
  <c r="F40" i="26" s="1"/>
  <c r="E39" i="26"/>
  <c r="F39" i="26" s="1"/>
  <c r="E38" i="26"/>
  <c r="F38" i="26" s="1"/>
  <c r="E37" i="26"/>
  <c r="F37" i="26" s="1"/>
  <c r="E36" i="26"/>
  <c r="F36" i="26" s="1"/>
  <c r="E35" i="26"/>
  <c r="F35" i="26" s="1"/>
  <c r="E34" i="26"/>
  <c r="F34" i="26" s="1"/>
  <c r="E33" i="26"/>
  <c r="F33" i="26" s="1"/>
  <c r="E32" i="26"/>
  <c r="F32" i="26" s="1"/>
  <c r="E31" i="26"/>
  <c r="F31" i="26" s="1"/>
  <c r="E30" i="26"/>
  <c r="F30" i="26" s="1"/>
  <c r="E29" i="26"/>
  <c r="F29" i="26" s="1"/>
  <c r="E28" i="26"/>
  <c r="F28" i="26" s="1"/>
  <c r="E27" i="26"/>
  <c r="F27" i="26" s="1"/>
  <c r="E26" i="26"/>
  <c r="F26" i="26" s="1"/>
  <c r="E25" i="26"/>
  <c r="F25" i="26" s="1"/>
  <c r="E24" i="26"/>
  <c r="F24" i="26" s="1"/>
  <c r="E23" i="26"/>
  <c r="F23" i="26" s="1"/>
  <c r="E22" i="26"/>
  <c r="F22" i="26" s="1"/>
  <c r="E21" i="26"/>
  <c r="F21" i="26" s="1"/>
  <c r="E20" i="26"/>
  <c r="F20" i="26" s="1"/>
  <c r="E19" i="26"/>
  <c r="F19" i="26" s="1"/>
  <c r="E18" i="26"/>
  <c r="F18" i="26" s="1"/>
  <c r="E17" i="26"/>
  <c r="F17" i="26" s="1"/>
  <c r="E16" i="26"/>
  <c r="F16" i="26" s="1"/>
  <c r="E15" i="26"/>
  <c r="F15" i="26" s="1"/>
  <c r="E14" i="26"/>
  <c r="F14" i="26" s="1"/>
  <c r="E13" i="26"/>
  <c r="F13" i="26" s="1"/>
  <c r="E12" i="26"/>
  <c r="F12" i="26" s="1"/>
  <c r="E11" i="26"/>
  <c r="F11" i="26" s="1"/>
  <c r="E10" i="26"/>
  <c r="F10" i="26" s="1"/>
  <c r="E9" i="26"/>
  <c r="F9" i="26" s="1"/>
  <c r="E8" i="26"/>
  <c r="F8" i="26" s="1"/>
  <c r="E7" i="26"/>
  <c r="E6" i="26"/>
  <c r="F6" i="26" s="1"/>
  <c r="E5" i="26"/>
  <c r="F5" i="26" s="1"/>
  <c r="D2" i="26"/>
  <c r="C2" i="26" s="1"/>
  <c r="E68" i="28" l="1"/>
  <c r="F2" i="28"/>
  <c r="E2" i="27"/>
  <c r="F67" i="27"/>
  <c r="F62" i="27" s="1"/>
  <c r="F8" i="27"/>
  <c r="F2" i="27" s="1"/>
  <c r="E2" i="26"/>
  <c r="F62" i="26"/>
  <c r="F7" i="26"/>
  <c r="F2" i="26" s="1"/>
  <c r="U59" i="18" l="1"/>
  <c r="U16" i="18"/>
  <c r="U27" i="18"/>
  <c r="U9" i="18"/>
  <c r="U45" i="18"/>
  <c r="U21" i="18"/>
  <c r="Y38" i="19"/>
  <c r="V5" i="19"/>
  <c r="Z6" i="21" l="1"/>
  <c r="Z9" i="21"/>
  <c r="Z8" i="21"/>
  <c r="Y37" i="19"/>
  <c r="Y34" i="19"/>
  <c r="Y28" i="19"/>
  <c r="X59" i="19"/>
  <c r="E59" i="19"/>
  <c r="F59" i="19" s="1"/>
  <c r="X20" i="19"/>
  <c r="X14" i="19"/>
  <c r="X15" i="19"/>
  <c r="X44" i="19"/>
  <c r="X43" i="19"/>
  <c r="W59" i="19"/>
  <c r="E65" i="20"/>
  <c r="E67" i="20"/>
  <c r="E69" i="20"/>
  <c r="E71" i="20"/>
  <c r="E75" i="20"/>
  <c r="W7" i="19"/>
  <c r="W45" i="19"/>
  <c r="W44" i="19"/>
  <c r="W49" i="19"/>
  <c r="W40" i="19"/>
  <c r="V6" i="19"/>
  <c r="V43" i="19"/>
  <c r="V41" i="19"/>
  <c r="V46" i="19"/>
  <c r="V45" i="19"/>
  <c r="V44" i="19"/>
  <c r="V47" i="19"/>
  <c r="V59" i="19"/>
  <c r="V18" i="19"/>
  <c r="U15" i="18"/>
  <c r="U33" i="18"/>
  <c r="U39" i="18"/>
  <c r="U19" i="18"/>
  <c r="E65" i="15"/>
  <c r="E67" i="15"/>
  <c r="E77" i="20"/>
  <c r="E79" i="20"/>
  <c r="E81" i="20"/>
  <c r="F77" i="20"/>
  <c r="F75" i="20"/>
  <c r="T14" i="20"/>
  <c r="R6" i="15"/>
  <c r="C2" i="15"/>
  <c r="Q9" i="16"/>
  <c r="Q12" i="14"/>
  <c r="Q11" i="14"/>
  <c r="P26" i="14"/>
  <c r="E31" i="8"/>
  <c r="O10" i="8"/>
  <c r="O7" i="8"/>
  <c r="E81" i="25"/>
  <c r="F81" i="25" s="1"/>
  <c r="E79" i="25"/>
  <c r="F79" i="25" s="1"/>
  <c r="E77" i="25"/>
  <c r="F77" i="25" s="1"/>
  <c r="E75" i="25"/>
  <c r="F75" i="25" s="1"/>
  <c r="E73" i="25"/>
  <c r="F73" i="25" s="1"/>
  <c r="E71" i="25"/>
  <c r="F71" i="25" s="1"/>
  <c r="E69" i="25"/>
  <c r="F69" i="25" s="1"/>
  <c r="E67" i="25"/>
  <c r="F67" i="25" s="1"/>
  <c r="E65" i="25"/>
  <c r="F65" i="25" s="1"/>
  <c r="D62" i="25"/>
  <c r="F59" i="25"/>
  <c r="E58" i="25"/>
  <c r="F58" i="25" s="1"/>
  <c r="E57" i="25"/>
  <c r="F57" i="25" s="1"/>
  <c r="E56" i="25"/>
  <c r="F56" i="25" s="1"/>
  <c r="E55" i="25"/>
  <c r="F55" i="25" s="1"/>
  <c r="E54" i="25"/>
  <c r="F54" i="25" s="1"/>
  <c r="E53" i="25"/>
  <c r="F53" i="25" s="1"/>
  <c r="E52" i="25"/>
  <c r="F52" i="25" s="1"/>
  <c r="E51" i="25"/>
  <c r="F51" i="25" s="1"/>
  <c r="E50" i="25"/>
  <c r="F50" i="25" s="1"/>
  <c r="E49" i="25"/>
  <c r="F49" i="25" s="1"/>
  <c r="E48" i="25"/>
  <c r="F48" i="25" s="1"/>
  <c r="E47" i="25"/>
  <c r="F47" i="25" s="1"/>
  <c r="E46" i="25"/>
  <c r="F46" i="25" s="1"/>
  <c r="E45" i="25"/>
  <c r="F45" i="25" s="1"/>
  <c r="E44" i="25"/>
  <c r="F44" i="25" s="1"/>
  <c r="E43" i="25"/>
  <c r="F43" i="25" s="1"/>
  <c r="E42" i="25"/>
  <c r="F42" i="25" s="1"/>
  <c r="E41" i="25"/>
  <c r="F41" i="25" s="1"/>
  <c r="E40" i="25"/>
  <c r="F40" i="25" s="1"/>
  <c r="E39" i="25"/>
  <c r="F39" i="25" s="1"/>
  <c r="E38" i="25"/>
  <c r="F38" i="25" s="1"/>
  <c r="E37" i="25"/>
  <c r="F37" i="25" s="1"/>
  <c r="E36" i="25"/>
  <c r="F36" i="25" s="1"/>
  <c r="E35" i="25"/>
  <c r="F35" i="25" s="1"/>
  <c r="E34" i="25"/>
  <c r="F34" i="25" s="1"/>
  <c r="E33" i="25"/>
  <c r="F33" i="25" s="1"/>
  <c r="E32" i="25"/>
  <c r="F32" i="25" s="1"/>
  <c r="E31" i="25"/>
  <c r="F31" i="25" s="1"/>
  <c r="F30" i="25"/>
  <c r="E30" i="25"/>
  <c r="E29" i="25"/>
  <c r="F29" i="25" s="1"/>
  <c r="E28" i="25"/>
  <c r="F28" i="25" s="1"/>
  <c r="E27" i="25"/>
  <c r="F27" i="25" s="1"/>
  <c r="E26" i="25"/>
  <c r="F26" i="25" s="1"/>
  <c r="E25" i="25"/>
  <c r="F25" i="25" s="1"/>
  <c r="F24" i="25"/>
  <c r="E24" i="25"/>
  <c r="E23" i="25"/>
  <c r="F23" i="25" s="1"/>
  <c r="E22" i="25"/>
  <c r="F22" i="25" s="1"/>
  <c r="E21" i="25"/>
  <c r="F21" i="25" s="1"/>
  <c r="E20" i="25"/>
  <c r="F20" i="25" s="1"/>
  <c r="E19" i="25"/>
  <c r="F19" i="25" s="1"/>
  <c r="F18" i="25"/>
  <c r="E18" i="25"/>
  <c r="E17" i="25"/>
  <c r="F17" i="25" s="1"/>
  <c r="E16" i="25"/>
  <c r="F16" i="25" s="1"/>
  <c r="E15" i="25"/>
  <c r="F15" i="25" s="1"/>
  <c r="E14" i="25"/>
  <c r="F14" i="25" s="1"/>
  <c r="F13" i="25"/>
  <c r="E13" i="25"/>
  <c r="F12" i="25"/>
  <c r="E12" i="25"/>
  <c r="E11" i="25"/>
  <c r="F11" i="25" s="1"/>
  <c r="E10" i="25"/>
  <c r="F10" i="25" s="1"/>
  <c r="E9" i="25"/>
  <c r="F9" i="25" s="1"/>
  <c r="E8" i="25"/>
  <c r="F8" i="25" s="1"/>
  <c r="E7" i="25"/>
  <c r="E6" i="25"/>
  <c r="F6" i="25" s="1"/>
  <c r="E5" i="25"/>
  <c r="F5" i="25" s="1"/>
  <c r="D2" i="25"/>
  <c r="C2" i="25" s="1"/>
  <c r="E81" i="24"/>
  <c r="F81" i="24" s="1"/>
  <c r="E79" i="24"/>
  <c r="F79" i="24" s="1"/>
  <c r="E77" i="24"/>
  <c r="F77" i="24" s="1"/>
  <c r="F75" i="24"/>
  <c r="E75" i="24"/>
  <c r="E73" i="24"/>
  <c r="F73" i="24" s="1"/>
  <c r="E71" i="24"/>
  <c r="F71" i="24" s="1"/>
  <c r="E69" i="24"/>
  <c r="F69" i="24" s="1"/>
  <c r="E67" i="24"/>
  <c r="F67" i="24" s="1"/>
  <c r="E65" i="24"/>
  <c r="F65" i="24" s="1"/>
  <c r="F62" i="24" s="1"/>
  <c r="D62" i="24"/>
  <c r="E59" i="24"/>
  <c r="F59" i="24" s="1"/>
  <c r="E58" i="24"/>
  <c r="F58" i="24" s="1"/>
  <c r="F57" i="24"/>
  <c r="E57" i="24"/>
  <c r="E56" i="24"/>
  <c r="F56" i="24" s="1"/>
  <c r="E55" i="24"/>
  <c r="F55" i="24" s="1"/>
  <c r="E54" i="24"/>
  <c r="F54" i="24" s="1"/>
  <c r="E53" i="24"/>
  <c r="F53" i="24" s="1"/>
  <c r="E52" i="24"/>
  <c r="F52" i="24" s="1"/>
  <c r="F51" i="24"/>
  <c r="E51" i="24"/>
  <c r="E50" i="24"/>
  <c r="F50" i="24" s="1"/>
  <c r="E49" i="24"/>
  <c r="F49" i="24" s="1"/>
  <c r="E48" i="24"/>
  <c r="F48" i="24" s="1"/>
  <c r="E47" i="24"/>
  <c r="F47" i="24" s="1"/>
  <c r="E46" i="24"/>
  <c r="F46" i="24" s="1"/>
  <c r="E45" i="24"/>
  <c r="F45" i="24" s="1"/>
  <c r="E44" i="24"/>
  <c r="F44" i="24" s="1"/>
  <c r="E43" i="24"/>
  <c r="F43" i="24" s="1"/>
  <c r="E42" i="24"/>
  <c r="F42" i="24" s="1"/>
  <c r="E41" i="24"/>
  <c r="F41" i="24" s="1"/>
  <c r="E40" i="24"/>
  <c r="F40" i="24" s="1"/>
  <c r="E39" i="24"/>
  <c r="F39" i="24" s="1"/>
  <c r="E38" i="24"/>
  <c r="F38" i="24" s="1"/>
  <c r="E37" i="24"/>
  <c r="F37" i="24" s="1"/>
  <c r="E36" i="24"/>
  <c r="F36" i="24" s="1"/>
  <c r="E35" i="24"/>
  <c r="F35" i="24" s="1"/>
  <c r="E34" i="24"/>
  <c r="F34" i="24" s="1"/>
  <c r="E33" i="24"/>
  <c r="F33" i="24" s="1"/>
  <c r="E32" i="24"/>
  <c r="F32" i="24" s="1"/>
  <c r="E31" i="24"/>
  <c r="F31" i="24" s="1"/>
  <c r="E30" i="24"/>
  <c r="F30" i="24" s="1"/>
  <c r="E29" i="24"/>
  <c r="F29" i="24" s="1"/>
  <c r="E28" i="24"/>
  <c r="F28" i="24" s="1"/>
  <c r="E27" i="24"/>
  <c r="F27" i="24" s="1"/>
  <c r="E26" i="24"/>
  <c r="F26" i="24" s="1"/>
  <c r="E25" i="24"/>
  <c r="F25" i="24" s="1"/>
  <c r="E24" i="24"/>
  <c r="F24" i="24" s="1"/>
  <c r="E23" i="24"/>
  <c r="F23" i="24" s="1"/>
  <c r="E22" i="24"/>
  <c r="F22" i="24" s="1"/>
  <c r="E21" i="24"/>
  <c r="F21" i="24" s="1"/>
  <c r="E20" i="24"/>
  <c r="F20" i="24" s="1"/>
  <c r="E19" i="24"/>
  <c r="F19" i="24" s="1"/>
  <c r="E18" i="24"/>
  <c r="F18" i="24" s="1"/>
  <c r="E17" i="24"/>
  <c r="F17" i="24" s="1"/>
  <c r="E16" i="24"/>
  <c r="F16" i="24" s="1"/>
  <c r="E15" i="24"/>
  <c r="F15" i="24" s="1"/>
  <c r="E14" i="24"/>
  <c r="F14" i="24" s="1"/>
  <c r="E13" i="24"/>
  <c r="F13" i="24" s="1"/>
  <c r="E12" i="24"/>
  <c r="F12" i="24" s="1"/>
  <c r="E11" i="24"/>
  <c r="F11" i="24" s="1"/>
  <c r="E10" i="24"/>
  <c r="F10" i="24" s="1"/>
  <c r="E9" i="24"/>
  <c r="F9" i="24" s="1"/>
  <c r="E8" i="24"/>
  <c r="F8" i="24" s="1"/>
  <c r="E7" i="24"/>
  <c r="F7" i="24" s="1"/>
  <c r="E6" i="24"/>
  <c r="F6" i="24" s="1"/>
  <c r="E5" i="24"/>
  <c r="F5" i="24" s="1"/>
  <c r="D2" i="24"/>
  <c r="C2" i="24" s="1"/>
  <c r="E81" i="23"/>
  <c r="F81" i="23" s="1"/>
  <c r="E79" i="23"/>
  <c r="F79" i="23" s="1"/>
  <c r="E77" i="23"/>
  <c r="F77" i="23" s="1"/>
  <c r="F75" i="23"/>
  <c r="E75" i="23"/>
  <c r="E73" i="23"/>
  <c r="F73" i="23" s="1"/>
  <c r="F71" i="23"/>
  <c r="E71" i="23"/>
  <c r="E69" i="23"/>
  <c r="F69" i="23" s="1"/>
  <c r="E67" i="23"/>
  <c r="F67" i="23" s="1"/>
  <c r="E65" i="23"/>
  <c r="F65" i="23" s="1"/>
  <c r="D62" i="23"/>
  <c r="E59" i="23"/>
  <c r="F59" i="23" s="1"/>
  <c r="E58" i="23"/>
  <c r="F58" i="23" s="1"/>
  <c r="E57" i="23"/>
  <c r="F57" i="23" s="1"/>
  <c r="E56" i="23"/>
  <c r="F56" i="23" s="1"/>
  <c r="E55" i="23"/>
  <c r="F55" i="23" s="1"/>
  <c r="E54" i="23"/>
  <c r="F54" i="23" s="1"/>
  <c r="E53" i="23"/>
  <c r="F53" i="23" s="1"/>
  <c r="E52" i="23"/>
  <c r="F52" i="23" s="1"/>
  <c r="E51" i="23"/>
  <c r="F51" i="23" s="1"/>
  <c r="E50" i="23"/>
  <c r="F50" i="23" s="1"/>
  <c r="E49" i="23"/>
  <c r="F49" i="23" s="1"/>
  <c r="E48" i="23"/>
  <c r="F48" i="23" s="1"/>
  <c r="E47" i="23"/>
  <c r="F47" i="23" s="1"/>
  <c r="E46" i="23"/>
  <c r="F46" i="23" s="1"/>
  <c r="E45" i="23"/>
  <c r="F45" i="23" s="1"/>
  <c r="E44" i="23"/>
  <c r="F44" i="23" s="1"/>
  <c r="E43" i="23"/>
  <c r="F43" i="23" s="1"/>
  <c r="E42" i="23"/>
  <c r="F42" i="23" s="1"/>
  <c r="E41" i="23"/>
  <c r="F41" i="23" s="1"/>
  <c r="E40" i="23"/>
  <c r="F40" i="23" s="1"/>
  <c r="E39" i="23"/>
  <c r="F39" i="23" s="1"/>
  <c r="E38" i="23"/>
  <c r="F38" i="23" s="1"/>
  <c r="E37" i="23"/>
  <c r="F37" i="23" s="1"/>
  <c r="E36" i="23"/>
  <c r="F36" i="23" s="1"/>
  <c r="E35" i="23"/>
  <c r="F35" i="23" s="1"/>
  <c r="E34" i="23"/>
  <c r="F34" i="23" s="1"/>
  <c r="E33" i="23"/>
  <c r="F33" i="23" s="1"/>
  <c r="E32" i="23"/>
  <c r="F32" i="23" s="1"/>
  <c r="E31" i="23"/>
  <c r="F31" i="23" s="1"/>
  <c r="E30" i="23"/>
  <c r="F30" i="23" s="1"/>
  <c r="E29" i="23"/>
  <c r="F29" i="23" s="1"/>
  <c r="E28" i="23"/>
  <c r="F28" i="23" s="1"/>
  <c r="E27" i="23"/>
  <c r="F27" i="23" s="1"/>
  <c r="E26" i="23"/>
  <c r="F26" i="23" s="1"/>
  <c r="E25" i="23"/>
  <c r="F25" i="23" s="1"/>
  <c r="E24" i="23"/>
  <c r="F24" i="23" s="1"/>
  <c r="E23" i="23"/>
  <c r="F23" i="23" s="1"/>
  <c r="E22" i="23"/>
  <c r="F22" i="23" s="1"/>
  <c r="E21" i="23"/>
  <c r="F21" i="23" s="1"/>
  <c r="E20" i="23"/>
  <c r="F20" i="23" s="1"/>
  <c r="E19" i="23"/>
  <c r="F19" i="23" s="1"/>
  <c r="E18" i="23"/>
  <c r="F18" i="23" s="1"/>
  <c r="E17" i="23"/>
  <c r="F17" i="23" s="1"/>
  <c r="E16" i="23"/>
  <c r="F16" i="23" s="1"/>
  <c r="E15" i="23"/>
  <c r="F15" i="23" s="1"/>
  <c r="F14" i="23"/>
  <c r="E14" i="23"/>
  <c r="E13" i="23"/>
  <c r="F13" i="23" s="1"/>
  <c r="E12" i="23"/>
  <c r="F12" i="23" s="1"/>
  <c r="E11" i="23"/>
  <c r="F11" i="23" s="1"/>
  <c r="E10" i="23"/>
  <c r="F10" i="23" s="1"/>
  <c r="E9" i="23"/>
  <c r="E8" i="23"/>
  <c r="F8" i="23" s="1"/>
  <c r="E7" i="23"/>
  <c r="F7" i="23" s="1"/>
  <c r="E6" i="23"/>
  <c r="F6" i="23" s="1"/>
  <c r="E5" i="23"/>
  <c r="F5" i="23" s="1"/>
  <c r="D2" i="23"/>
  <c r="C2" i="23" s="1"/>
  <c r="E81" i="22"/>
  <c r="F81" i="22" s="1"/>
  <c r="E79" i="22"/>
  <c r="F79" i="22" s="1"/>
  <c r="E77" i="22"/>
  <c r="F77" i="22" s="1"/>
  <c r="E75" i="22"/>
  <c r="F75" i="22" s="1"/>
  <c r="E73" i="22"/>
  <c r="F73" i="22" s="1"/>
  <c r="F71" i="22"/>
  <c r="F69" i="22"/>
  <c r="F67" i="22"/>
  <c r="F65" i="22"/>
  <c r="D62" i="22"/>
  <c r="E59" i="22"/>
  <c r="F59" i="22" s="1"/>
  <c r="E58" i="22"/>
  <c r="F58" i="22" s="1"/>
  <c r="E57" i="22"/>
  <c r="F57" i="22" s="1"/>
  <c r="E56" i="22"/>
  <c r="F56" i="22" s="1"/>
  <c r="E55" i="22"/>
  <c r="F55" i="22" s="1"/>
  <c r="E54" i="22"/>
  <c r="F54" i="22" s="1"/>
  <c r="E53" i="22"/>
  <c r="F53" i="22" s="1"/>
  <c r="E52" i="22"/>
  <c r="F52" i="22" s="1"/>
  <c r="E51" i="22"/>
  <c r="F51" i="22" s="1"/>
  <c r="E50" i="22"/>
  <c r="F50" i="22" s="1"/>
  <c r="E49" i="22"/>
  <c r="F49" i="22" s="1"/>
  <c r="E48" i="22"/>
  <c r="F48" i="22" s="1"/>
  <c r="E47" i="22"/>
  <c r="F47" i="22" s="1"/>
  <c r="E46" i="22"/>
  <c r="F46" i="22" s="1"/>
  <c r="E45" i="22"/>
  <c r="F45" i="22" s="1"/>
  <c r="E44" i="22"/>
  <c r="F44" i="22" s="1"/>
  <c r="E43" i="22"/>
  <c r="F43" i="22" s="1"/>
  <c r="E42" i="22"/>
  <c r="F42" i="22" s="1"/>
  <c r="E41" i="22"/>
  <c r="F41" i="22" s="1"/>
  <c r="E40" i="22"/>
  <c r="F40" i="22" s="1"/>
  <c r="E39" i="22"/>
  <c r="F39" i="22" s="1"/>
  <c r="E38" i="22"/>
  <c r="F38" i="22" s="1"/>
  <c r="E37" i="22"/>
  <c r="F37" i="22" s="1"/>
  <c r="E36" i="22"/>
  <c r="F36" i="22" s="1"/>
  <c r="E35" i="22"/>
  <c r="F35" i="22" s="1"/>
  <c r="E34" i="22"/>
  <c r="F34" i="22" s="1"/>
  <c r="E33" i="22"/>
  <c r="F33" i="22" s="1"/>
  <c r="E32" i="22"/>
  <c r="F32" i="22" s="1"/>
  <c r="E31" i="22"/>
  <c r="F31" i="22" s="1"/>
  <c r="E30" i="22"/>
  <c r="F30" i="22" s="1"/>
  <c r="E29" i="22"/>
  <c r="F29" i="22" s="1"/>
  <c r="E28" i="22"/>
  <c r="F28" i="22" s="1"/>
  <c r="E27" i="22"/>
  <c r="F27" i="22" s="1"/>
  <c r="E26" i="22"/>
  <c r="F26" i="22" s="1"/>
  <c r="E25" i="22"/>
  <c r="F25" i="22" s="1"/>
  <c r="E24" i="22"/>
  <c r="F24" i="22" s="1"/>
  <c r="E23" i="22"/>
  <c r="F23" i="22" s="1"/>
  <c r="E22" i="22"/>
  <c r="F22" i="22" s="1"/>
  <c r="E21" i="22"/>
  <c r="F21" i="22" s="1"/>
  <c r="E20" i="22"/>
  <c r="F20" i="22" s="1"/>
  <c r="E19" i="22"/>
  <c r="F19" i="22" s="1"/>
  <c r="E18" i="22"/>
  <c r="F18" i="22" s="1"/>
  <c r="E17" i="22"/>
  <c r="F17" i="22" s="1"/>
  <c r="E16" i="22"/>
  <c r="F16" i="22" s="1"/>
  <c r="E15" i="22"/>
  <c r="F15" i="22" s="1"/>
  <c r="E14" i="22"/>
  <c r="F14" i="22" s="1"/>
  <c r="E13" i="22"/>
  <c r="F13" i="22" s="1"/>
  <c r="E12" i="22"/>
  <c r="F12" i="22" s="1"/>
  <c r="E11" i="22"/>
  <c r="F11" i="22" s="1"/>
  <c r="E10" i="22"/>
  <c r="F10" i="22" s="1"/>
  <c r="E9" i="22"/>
  <c r="F9" i="22" s="1"/>
  <c r="E8" i="22"/>
  <c r="F8" i="22" s="1"/>
  <c r="E7" i="22"/>
  <c r="F7" i="22" s="1"/>
  <c r="E6" i="22"/>
  <c r="E5" i="22"/>
  <c r="F5" i="22" s="1"/>
  <c r="D2" i="22"/>
  <c r="C2" i="22" s="1"/>
  <c r="E81" i="21"/>
  <c r="F81" i="21" s="1"/>
  <c r="E79" i="21"/>
  <c r="F79" i="21" s="1"/>
  <c r="F77" i="21"/>
  <c r="E77" i="21"/>
  <c r="E75" i="21"/>
  <c r="F75" i="21" s="1"/>
  <c r="E73" i="21"/>
  <c r="F73" i="21" s="1"/>
  <c r="E71" i="21"/>
  <c r="F71" i="21" s="1"/>
  <c r="E69" i="21"/>
  <c r="F69" i="21" s="1"/>
  <c r="E67" i="21"/>
  <c r="F67" i="21" s="1"/>
  <c r="E65" i="21"/>
  <c r="F65" i="21" s="1"/>
  <c r="D62" i="21"/>
  <c r="E59" i="21"/>
  <c r="F59" i="21" s="1"/>
  <c r="E58" i="21"/>
  <c r="F58" i="21" s="1"/>
  <c r="F57" i="21"/>
  <c r="E57" i="21"/>
  <c r="E56" i="21"/>
  <c r="F56" i="21" s="1"/>
  <c r="E55" i="21"/>
  <c r="F55" i="21" s="1"/>
  <c r="F54" i="21"/>
  <c r="E54" i="21"/>
  <c r="E53" i="21"/>
  <c r="F53" i="21" s="1"/>
  <c r="E52" i="21"/>
  <c r="F52" i="21" s="1"/>
  <c r="F51" i="21"/>
  <c r="E51" i="21"/>
  <c r="E50" i="21"/>
  <c r="F50" i="21" s="1"/>
  <c r="E49" i="21"/>
  <c r="F49" i="21" s="1"/>
  <c r="F48" i="21"/>
  <c r="E48" i="21"/>
  <c r="E47" i="21"/>
  <c r="F47" i="21" s="1"/>
  <c r="E46" i="21"/>
  <c r="F46" i="21" s="1"/>
  <c r="F45" i="21"/>
  <c r="E45" i="21"/>
  <c r="E44" i="21"/>
  <c r="F44" i="21" s="1"/>
  <c r="E43" i="21"/>
  <c r="F43" i="21" s="1"/>
  <c r="F42" i="21"/>
  <c r="E42" i="21"/>
  <c r="E41" i="21"/>
  <c r="F41" i="21" s="1"/>
  <c r="E40" i="21"/>
  <c r="F40" i="21" s="1"/>
  <c r="F39" i="21"/>
  <c r="E39" i="21"/>
  <c r="E38" i="21"/>
  <c r="F38" i="21" s="1"/>
  <c r="E37" i="21"/>
  <c r="F37" i="21" s="1"/>
  <c r="F36" i="21"/>
  <c r="E36" i="21"/>
  <c r="E35" i="21"/>
  <c r="F35" i="21" s="1"/>
  <c r="E34" i="21"/>
  <c r="F34" i="21" s="1"/>
  <c r="E33" i="21"/>
  <c r="F33" i="21" s="1"/>
  <c r="E32" i="21"/>
  <c r="F32" i="21" s="1"/>
  <c r="E31" i="21"/>
  <c r="F31" i="21" s="1"/>
  <c r="E30" i="21"/>
  <c r="F30" i="21" s="1"/>
  <c r="E29" i="21"/>
  <c r="F29" i="21" s="1"/>
  <c r="E28" i="21"/>
  <c r="F28" i="21" s="1"/>
  <c r="E27" i="21"/>
  <c r="F27" i="21" s="1"/>
  <c r="E26" i="21"/>
  <c r="F26" i="21" s="1"/>
  <c r="E25" i="21"/>
  <c r="F25" i="21" s="1"/>
  <c r="E24" i="21"/>
  <c r="F24" i="21" s="1"/>
  <c r="E23" i="21"/>
  <c r="F23" i="21" s="1"/>
  <c r="E22" i="21"/>
  <c r="F22" i="21" s="1"/>
  <c r="E21" i="21"/>
  <c r="F21" i="21" s="1"/>
  <c r="E20" i="21"/>
  <c r="F20" i="21" s="1"/>
  <c r="E19" i="21"/>
  <c r="F19" i="21" s="1"/>
  <c r="E18" i="21"/>
  <c r="F18" i="21" s="1"/>
  <c r="E17" i="21"/>
  <c r="F17" i="21" s="1"/>
  <c r="E16" i="21"/>
  <c r="F16" i="21" s="1"/>
  <c r="E15" i="21"/>
  <c r="F15" i="21" s="1"/>
  <c r="E14" i="21"/>
  <c r="F14" i="21" s="1"/>
  <c r="E13" i="21"/>
  <c r="F13" i="21" s="1"/>
  <c r="E12" i="21"/>
  <c r="F12" i="21" s="1"/>
  <c r="E11" i="21"/>
  <c r="F11" i="21" s="1"/>
  <c r="E10" i="21"/>
  <c r="F10" i="21" s="1"/>
  <c r="E9" i="21"/>
  <c r="F9" i="21" s="1"/>
  <c r="E8" i="21"/>
  <c r="F8" i="21" s="1"/>
  <c r="E7" i="21"/>
  <c r="F7" i="21" s="1"/>
  <c r="E6" i="21"/>
  <c r="F6" i="21" s="1"/>
  <c r="E5" i="21"/>
  <c r="F5" i="21" s="1"/>
  <c r="D2" i="21"/>
  <c r="C2" i="21" s="1"/>
  <c r="C2" i="20"/>
  <c r="F81" i="20"/>
  <c r="F79" i="20"/>
  <c r="E73" i="20"/>
  <c r="F73" i="20" s="1"/>
  <c r="F71" i="20"/>
  <c r="F69" i="20"/>
  <c r="F67" i="20"/>
  <c r="F65" i="20"/>
  <c r="D62" i="20"/>
  <c r="F59" i="20"/>
  <c r="E58" i="20"/>
  <c r="F58" i="20" s="1"/>
  <c r="E57" i="20"/>
  <c r="F57" i="20" s="1"/>
  <c r="F56" i="20"/>
  <c r="E56" i="20"/>
  <c r="E55" i="20"/>
  <c r="F55" i="20" s="1"/>
  <c r="E54" i="20"/>
  <c r="F54" i="20" s="1"/>
  <c r="E53" i="20"/>
  <c r="F53" i="20" s="1"/>
  <c r="E52" i="20"/>
  <c r="F52" i="20" s="1"/>
  <c r="E51" i="20"/>
  <c r="F51" i="20" s="1"/>
  <c r="F50" i="20"/>
  <c r="E50" i="20"/>
  <c r="E49" i="20"/>
  <c r="F49" i="20" s="1"/>
  <c r="E48" i="20"/>
  <c r="F48" i="20" s="1"/>
  <c r="E47" i="20"/>
  <c r="F47" i="20" s="1"/>
  <c r="E46" i="20"/>
  <c r="F46" i="20" s="1"/>
  <c r="E45" i="20"/>
  <c r="F45" i="20" s="1"/>
  <c r="F44" i="20"/>
  <c r="E44" i="20"/>
  <c r="E43" i="20"/>
  <c r="F43" i="20" s="1"/>
  <c r="E42" i="20"/>
  <c r="F42" i="20" s="1"/>
  <c r="E41" i="20"/>
  <c r="F41" i="20" s="1"/>
  <c r="E40" i="20"/>
  <c r="F40" i="20" s="1"/>
  <c r="E39" i="20"/>
  <c r="F39" i="20" s="1"/>
  <c r="E38" i="20"/>
  <c r="F38" i="20" s="1"/>
  <c r="E37" i="20"/>
  <c r="F37" i="20" s="1"/>
  <c r="E36" i="20"/>
  <c r="F36" i="20" s="1"/>
  <c r="E35" i="20"/>
  <c r="F35" i="20" s="1"/>
  <c r="E34" i="20"/>
  <c r="F34" i="20" s="1"/>
  <c r="E33" i="20"/>
  <c r="F33" i="20" s="1"/>
  <c r="E32" i="20"/>
  <c r="F32" i="20" s="1"/>
  <c r="E31" i="20"/>
  <c r="F31" i="20" s="1"/>
  <c r="E30" i="20"/>
  <c r="F30" i="20" s="1"/>
  <c r="E29" i="20"/>
  <c r="F29" i="20" s="1"/>
  <c r="E28" i="20"/>
  <c r="F28" i="20" s="1"/>
  <c r="E27" i="20"/>
  <c r="F27" i="20" s="1"/>
  <c r="E26" i="20"/>
  <c r="F26" i="20" s="1"/>
  <c r="E25" i="20"/>
  <c r="F25" i="20" s="1"/>
  <c r="E24" i="20"/>
  <c r="F24" i="20" s="1"/>
  <c r="E23" i="20"/>
  <c r="F23" i="20" s="1"/>
  <c r="E22" i="20"/>
  <c r="F22" i="20" s="1"/>
  <c r="E21" i="20"/>
  <c r="F21" i="20" s="1"/>
  <c r="E20" i="20"/>
  <c r="F20" i="20" s="1"/>
  <c r="E19" i="20"/>
  <c r="F19" i="20" s="1"/>
  <c r="E18" i="20"/>
  <c r="F18" i="20" s="1"/>
  <c r="E17" i="20"/>
  <c r="F17" i="20" s="1"/>
  <c r="E16" i="20"/>
  <c r="F16" i="20" s="1"/>
  <c r="E15" i="20"/>
  <c r="F15" i="20" s="1"/>
  <c r="E14" i="20"/>
  <c r="F14" i="20" s="1"/>
  <c r="E13" i="20"/>
  <c r="F13" i="20" s="1"/>
  <c r="E12" i="20"/>
  <c r="F12" i="20" s="1"/>
  <c r="E11" i="20"/>
  <c r="F11" i="20" s="1"/>
  <c r="E10" i="20"/>
  <c r="F10" i="20" s="1"/>
  <c r="E9" i="20"/>
  <c r="E8" i="20"/>
  <c r="F8" i="20" s="1"/>
  <c r="E7" i="20"/>
  <c r="F7" i="20" s="1"/>
  <c r="E6" i="20"/>
  <c r="F6" i="20" s="1"/>
  <c r="E5" i="20"/>
  <c r="F5" i="20" s="1"/>
  <c r="D2" i="20"/>
  <c r="C2" i="19"/>
  <c r="E81" i="19"/>
  <c r="F81" i="19" s="1"/>
  <c r="E79" i="19"/>
  <c r="F79" i="19" s="1"/>
  <c r="E77" i="19"/>
  <c r="F77" i="19" s="1"/>
  <c r="E75" i="19"/>
  <c r="F75" i="19" s="1"/>
  <c r="E73" i="19"/>
  <c r="F73" i="19" s="1"/>
  <c r="F71" i="19"/>
  <c r="E71" i="19"/>
  <c r="E69" i="19"/>
  <c r="F69" i="19" s="1"/>
  <c r="E67" i="19"/>
  <c r="F67" i="19" s="1"/>
  <c r="E65" i="19"/>
  <c r="F65" i="19" s="1"/>
  <c r="E62" i="19"/>
  <c r="D62" i="19"/>
  <c r="E58" i="19"/>
  <c r="F58" i="19" s="1"/>
  <c r="E57" i="19"/>
  <c r="F57" i="19" s="1"/>
  <c r="E56" i="19"/>
  <c r="F56" i="19" s="1"/>
  <c r="E55" i="19"/>
  <c r="F55" i="19" s="1"/>
  <c r="E54" i="19"/>
  <c r="F54" i="19" s="1"/>
  <c r="E53" i="19"/>
  <c r="F53" i="19" s="1"/>
  <c r="E52" i="19"/>
  <c r="F52" i="19" s="1"/>
  <c r="E51" i="19"/>
  <c r="F51" i="19" s="1"/>
  <c r="E50" i="19"/>
  <c r="F50" i="19" s="1"/>
  <c r="E49" i="19"/>
  <c r="F49" i="19" s="1"/>
  <c r="E48" i="19"/>
  <c r="F48" i="19" s="1"/>
  <c r="E47" i="19"/>
  <c r="F47" i="19" s="1"/>
  <c r="E46" i="19"/>
  <c r="F46" i="19" s="1"/>
  <c r="E45" i="19"/>
  <c r="F45" i="19" s="1"/>
  <c r="E44" i="19"/>
  <c r="F44" i="19" s="1"/>
  <c r="E43" i="19"/>
  <c r="F43" i="19" s="1"/>
  <c r="E42" i="19"/>
  <c r="F42" i="19" s="1"/>
  <c r="E41" i="19"/>
  <c r="F41" i="19" s="1"/>
  <c r="E40" i="19"/>
  <c r="F40" i="19" s="1"/>
  <c r="E39" i="19"/>
  <c r="F39" i="19" s="1"/>
  <c r="E38" i="19"/>
  <c r="F38" i="19" s="1"/>
  <c r="E37" i="19"/>
  <c r="F37" i="19" s="1"/>
  <c r="E36" i="19"/>
  <c r="F36" i="19" s="1"/>
  <c r="E35" i="19"/>
  <c r="F35" i="19" s="1"/>
  <c r="E34" i="19"/>
  <c r="F34" i="19" s="1"/>
  <c r="E33" i="19"/>
  <c r="F33" i="19" s="1"/>
  <c r="E32" i="19"/>
  <c r="F32" i="19" s="1"/>
  <c r="E31" i="19"/>
  <c r="F31" i="19" s="1"/>
  <c r="E30" i="19"/>
  <c r="F30" i="19" s="1"/>
  <c r="E29" i="19"/>
  <c r="F29" i="19" s="1"/>
  <c r="E28" i="19"/>
  <c r="F28" i="19" s="1"/>
  <c r="E27" i="19"/>
  <c r="F27" i="19" s="1"/>
  <c r="E26" i="19"/>
  <c r="F26" i="19" s="1"/>
  <c r="E25" i="19"/>
  <c r="F25" i="19" s="1"/>
  <c r="E24" i="19"/>
  <c r="F24" i="19" s="1"/>
  <c r="E23" i="19"/>
  <c r="E22" i="19"/>
  <c r="F22" i="19" s="1"/>
  <c r="E21" i="19"/>
  <c r="F21" i="19" s="1"/>
  <c r="E20" i="19"/>
  <c r="F20" i="19" s="1"/>
  <c r="E19" i="19"/>
  <c r="F19" i="19" s="1"/>
  <c r="E18" i="19"/>
  <c r="F18" i="19" s="1"/>
  <c r="E17" i="19"/>
  <c r="F17" i="19" s="1"/>
  <c r="E16" i="19"/>
  <c r="F16" i="19" s="1"/>
  <c r="E15" i="19"/>
  <c r="F15" i="19" s="1"/>
  <c r="E14" i="19"/>
  <c r="F14" i="19" s="1"/>
  <c r="E13" i="19"/>
  <c r="F13" i="19" s="1"/>
  <c r="E12" i="19"/>
  <c r="F12" i="19" s="1"/>
  <c r="E11" i="19"/>
  <c r="F11" i="19" s="1"/>
  <c r="E10" i="19"/>
  <c r="F10" i="19" s="1"/>
  <c r="E9" i="19"/>
  <c r="F9" i="19" s="1"/>
  <c r="E8" i="19"/>
  <c r="F8" i="19" s="1"/>
  <c r="E7" i="19"/>
  <c r="F7" i="19" s="1"/>
  <c r="E6" i="19"/>
  <c r="F6" i="19" s="1"/>
  <c r="E5" i="19"/>
  <c r="F5" i="19" s="1"/>
  <c r="D2" i="19"/>
  <c r="E62" i="25" l="1"/>
  <c r="E2" i="25"/>
  <c r="E62" i="22"/>
  <c r="E2" i="22"/>
  <c r="F6" i="22"/>
  <c r="F23" i="19"/>
  <c r="F2" i="19" s="1"/>
  <c r="E2" i="19"/>
  <c r="E2" i="20"/>
  <c r="F62" i="25"/>
  <c r="F7" i="25"/>
  <c r="F2" i="25" s="1"/>
  <c r="F2" i="24"/>
  <c r="E2" i="24"/>
  <c r="E62" i="24"/>
  <c r="E2" i="23"/>
  <c r="F62" i="23"/>
  <c r="F9" i="23"/>
  <c r="F2" i="23" s="1"/>
  <c r="E62" i="23"/>
  <c r="F62" i="22"/>
  <c r="F2" i="22"/>
  <c r="E2" i="21"/>
  <c r="F62" i="21"/>
  <c r="F2" i="21"/>
  <c r="E62" i="21"/>
  <c r="F62" i="20"/>
  <c r="E62" i="20"/>
  <c r="F9" i="20"/>
  <c r="F2" i="20" s="1"/>
  <c r="F62" i="19"/>
  <c r="D2" i="18" l="1"/>
  <c r="E28" i="18"/>
  <c r="E27" i="18"/>
  <c r="E26" i="18"/>
  <c r="E25" i="18"/>
  <c r="E24" i="18"/>
  <c r="F24" i="18" s="1"/>
  <c r="E23" i="18"/>
  <c r="F23" i="18" s="1"/>
  <c r="E22" i="18"/>
  <c r="F22" i="18" s="1"/>
  <c r="E21" i="18"/>
  <c r="E20" i="18"/>
  <c r="E19" i="18"/>
  <c r="E18" i="18"/>
  <c r="E17" i="18"/>
  <c r="E16" i="18"/>
  <c r="E15" i="18"/>
  <c r="E14" i="18"/>
  <c r="E13" i="18"/>
  <c r="E12" i="18"/>
  <c r="F12" i="18" s="1"/>
  <c r="E11" i="18"/>
  <c r="F11" i="18" s="1"/>
  <c r="E10" i="18"/>
  <c r="F10" i="18" s="1"/>
  <c r="E9" i="18"/>
  <c r="F9" i="18" s="1"/>
  <c r="E8" i="18"/>
  <c r="E7" i="18"/>
  <c r="E6" i="18"/>
  <c r="E5" i="18"/>
  <c r="F81" i="18"/>
  <c r="E81" i="18"/>
  <c r="E79" i="18"/>
  <c r="F79" i="18" s="1"/>
  <c r="E77" i="18"/>
  <c r="F77" i="18" s="1"/>
  <c r="E75" i="18"/>
  <c r="F75" i="18" s="1"/>
  <c r="E73" i="18"/>
  <c r="F73" i="18" s="1"/>
  <c r="E71" i="18"/>
  <c r="F71" i="18" s="1"/>
  <c r="F69" i="18"/>
  <c r="E69" i="18"/>
  <c r="E67" i="18"/>
  <c r="F67" i="18" s="1"/>
  <c r="E65" i="18"/>
  <c r="F65" i="18" s="1"/>
  <c r="D62" i="18"/>
  <c r="E59" i="18"/>
  <c r="F59" i="18" s="1"/>
  <c r="F58" i="18"/>
  <c r="E58" i="18"/>
  <c r="E57" i="18"/>
  <c r="F57" i="18" s="1"/>
  <c r="F56" i="18"/>
  <c r="E56" i="18"/>
  <c r="F55" i="18"/>
  <c r="E55" i="18"/>
  <c r="F54" i="18"/>
  <c r="E54" i="18"/>
  <c r="E53" i="18"/>
  <c r="F53" i="18" s="1"/>
  <c r="F52" i="18"/>
  <c r="E52" i="18"/>
  <c r="E51" i="18"/>
  <c r="F51" i="18" s="1"/>
  <c r="F50" i="18"/>
  <c r="E50" i="18"/>
  <c r="F49" i="18"/>
  <c r="E49" i="18"/>
  <c r="F48" i="18"/>
  <c r="E48" i="18"/>
  <c r="E47" i="18"/>
  <c r="F47" i="18" s="1"/>
  <c r="E46" i="18"/>
  <c r="F46" i="18" s="1"/>
  <c r="E45" i="18"/>
  <c r="F45" i="18" s="1"/>
  <c r="F44" i="18"/>
  <c r="E44" i="18"/>
  <c r="E43" i="18"/>
  <c r="F43" i="18" s="1"/>
  <c r="E42" i="18"/>
  <c r="F42" i="18" s="1"/>
  <c r="E41" i="18"/>
  <c r="F41" i="18" s="1"/>
  <c r="E40" i="18"/>
  <c r="F40" i="18" s="1"/>
  <c r="E39" i="18"/>
  <c r="F39" i="18" s="1"/>
  <c r="F38" i="18"/>
  <c r="E38" i="18"/>
  <c r="E37" i="18"/>
  <c r="F37" i="18" s="1"/>
  <c r="E36" i="18"/>
  <c r="F36" i="18" s="1"/>
  <c r="E35" i="18"/>
  <c r="F35" i="18" s="1"/>
  <c r="E34" i="18"/>
  <c r="F34" i="18" s="1"/>
  <c r="E33" i="18"/>
  <c r="F33" i="18" s="1"/>
  <c r="F32" i="18"/>
  <c r="E32" i="18"/>
  <c r="E31" i="18"/>
  <c r="F31" i="18" s="1"/>
  <c r="E30" i="18"/>
  <c r="F30" i="18" s="1"/>
  <c r="E29" i="18"/>
  <c r="F29" i="18" s="1"/>
  <c r="F28" i="18"/>
  <c r="F27" i="18"/>
  <c r="F26" i="18"/>
  <c r="F25" i="18"/>
  <c r="F21" i="18"/>
  <c r="F20" i="18"/>
  <c r="F19" i="18"/>
  <c r="F18" i="18"/>
  <c r="F17" i="18"/>
  <c r="F16" i="18"/>
  <c r="F15" i="18"/>
  <c r="F14" i="18"/>
  <c r="F13" i="18"/>
  <c r="F8" i="18"/>
  <c r="F7" i="18"/>
  <c r="F6" i="18"/>
  <c r="F5" i="18"/>
  <c r="E57" i="17"/>
  <c r="F57" i="17" s="1"/>
  <c r="E55" i="17"/>
  <c r="F55" i="17" s="1"/>
  <c r="E53" i="17"/>
  <c r="F53" i="17" s="1"/>
  <c r="E51" i="17"/>
  <c r="F51" i="17" s="1"/>
  <c r="E49" i="17"/>
  <c r="F49" i="17" s="1"/>
  <c r="E47" i="17"/>
  <c r="F47" i="17" s="1"/>
  <c r="E45" i="17"/>
  <c r="F45" i="17" s="1"/>
  <c r="E43" i="17"/>
  <c r="F43" i="17" s="1"/>
  <c r="E41" i="17"/>
  <c r="F41" i="17" s="1"/>
  <c r="D38" i="17"/>
  <c r="E35" i="17"/>
  <c r="F35" i="17" s="1"/>
  <c r="E34" i="17"/>
  <c r="F34" i="17" s="1"/>
  <c r="E33" i="17"/>
  <c r="F33" i="17" s="1"/>
  <c r="E32" i="17"/>
  <c r="F32" i="17" s="1"/>
  <c r="E31" i="17"/>
  <c r="F31" i="17" s="1"/>
  <c r="E30" i="17"/>
  <c r="F30" i="17" s="1"/>
  <c r="E29" i="17"/>
  <c r="F29" i="17" s="1"/>
  <c r="E28" i="17"/>
  <c r="F28" i="17" s="1"/>
  <c r="E27" i="17"/>
  <c r="F27" i="17" s="1"/>
  <c r="E26" i="17"/>
  <c r="F26" i="17" s="1"/>
  <c r="E25" i="17"/>
  <c r="F25" i="17" s="1"/>
  <c r="E24" i="17"/>
  <c r="F24" i="17" s="1"/>
  <c r="E23" i="17"/>
  <c r="F23" i="17" s="1"/>
  <c r="E22" i="17"/>
  <c r="F22" i="17" s="1"/>
  <c r="E21" i="17"/>
  <c r="F21" i="17" s="1"/>
  <c r="E20" i="17"/>
  <c r="F20" i="17" s="1"/>
  <c r="E19" i="17"/>
  <c r="F19" i="17" s="1"/>
  <c r="E18" i="17"/>
  <c r="F18" i="17" s="1"/>
  <c r="E17" i="17"/>
  <c r="F17" i="17" s="1"/>
  <c r="E16" i="17"/>
  <c r="F16" i="17" s="1"/>
  <c r="E15" i="17"/>
  <c r="F15" i="17" s="1"/>
  <c r="E14" i="17"/>
  <c r="F14" i="17" s="1"/>
  <c r="E13" i="17"/>
  <c r="F13" i="17" s="1"/>
  <c r="E12" i="17"/>
  <c r="F12" i="17" s="1"/>
  <c r="E11" i="17"/>
  <c r="F11" i="17" s="1"/>
  <c r="E10" i="17"/>
  <c r="F10" i="17" s="1"/>
  <c r="E9" i="17"/>
  <c r="F9" i="17" s="1"/>
  <c r="E8" i="17"/>
  <c r="F8" i="17" s="1"/>
  <c r="E7" i="17"/>
  <c r="F7" i="17" s="1"/>
  <c r="E6" i="17"/>
  <c r="F6" i="17" s="1"/>
  <c r="E5" i="17"/>
  <c r="E2" i="17" s="1"/>
  <c r="D2" i="17"/>
  <c r="E81" i="16"/>
  <c r="F81" i="16" s="1"/>
  <c r="E79" i="16"/>
  <c r="F79" i="16" s="1"/>
  <c r="F77" i="16"/>
  <c r="E77" i="16"/>
  <c r="E75" i="16"/>
  <c r="F75" i="16" s="1"/>
  <c r="F73" i="16"/>
  <c r="E73" i="16"/>
  <c r="E71" i="16"/>
  <c r="F71" i="16" s="1"/>
  <c r="F69" i="16"/>
  <c r="E69" i="16"/>
  <c r="F67" i="16"/>
  <c r="E67" i="16"/>
  <c r="F65" i="16"/>
  <c r="E65" i="16"/>
  <c r="E62" i="16"/>
  <c r="D62" i="16"/>
  <c r="E59" i="16"/>
  <c r="F59" i="16" s="1"/>
  <c r="E58" i="16"/>
  <c r="F58" i="16" s="1"/>
  <c r="E57" i="16"/>
  <c r="F57" i="16" s="1"/>
  <c r="E56" i="16"/>
  <c r="F56" i="16" s="1"/>
  <c r="E55" i="16"/>
  <c r="F55" i="16" s="1"/>
  <c r="E54" i="16"/>
  <c r="F54" i="16" s="1"/>
  <c r="E53" i="16"/>
  <c r="F53" i="16" s="1"/>
  <c r="E52" i="16"/>
  <c r="F52" i="16" s="1"/>
  <c r="E51" i="16"/>
  <c r="F51" i="16" s="1"/>
  <c r="F50" i="16"/>
  <c r="E50" i="16"/>
  <c r="E49" i="16"/>
  <c r="F49" i="16" s="1"/>
  <c r="E48" i="16"/>
  <c r="F48" i="16" s="1"/>
  <c r="E47" i="16"/>
  <c r="F47" i="16" s="1"/>
  <c r="E46" i="16"/>
  <c r="F46" i="16" s="1"/>
  <c r="E45" i="16"/>
  <c r="F45" i="16" s="1"/>
  <c r="F44" i="16"/>
  <c r="E44" i="16"/>
  <c r="E43" i="16"/>
  <c r="F43" i="16" s="1"/>
  <c r="E42" i="16"/>
  <c r="F42" i="16" s="1"/>
  <c r="E41" i="16"/>
  <c r="F41" i="16" s="1"/>
  <c r="E40" i="16"/>
  <c r="F40" i="16" s="1"/>
  <c r="E39" i="16"/>
  <c r="F39" i="16" s="1"/>
  <c r="F38" i="16"/>
  <c r="E38" i="16"/>
  <c r="E37" i="16"/>
  <c r="F37" i="16" s="1"/>
  <c r="E36" i="16"/>
  <c r="F36" i="16" s="1"/>
  <c r="E35" i="16"/>
  <c r="F35" i="16" s="1"/>
  <c r="E34" i="16"/>
  <c r="F34" i="16" s="1"/>
  <c r="E33" i="16"/>
  <c r="F33" i="16" s="1"/>
  <c r="F32" i="16"/>
  <c r="E32" i="16"/>
  <c r="E31" i="16"/>
  <c r="F31" i="16" s="1"/>
  <c r="E30" i="16"/>
  <c r="F30" i="16" s="1"/>
  <c r="E29" i="16"/>
  <c r="F29" i="16" s="1"/>
  <c r="E28" i="16"/>
  <c r="F28" i="16" s="1"/>
  <c r="E27" i="16"/>
  <c r="F27" i="16" s="1"/>
  <c r="F26" i="16"/>
  <c r="E26" i="16"/>
  <c r="E25" i="16"/>
  <c r="F25" i="16" s="1"/>
  <c r="E24" i="16"/>
  <c r="F24" i="16" s="1"/>
  <c r="E23" i="16"/>
  <c r="F23" i="16" s="1"/>
  <c r="E22" i="16"/>
  <c r="F22" i="16" s="1"/>
  <c r="E21" i="16"/>
  <c r="F21" i="16" s="1"/>
  <c r="F20" i="16"/>
  <c r="E20" i="16"/>
  <c r="E19" i="16"/>
  <c r="F19" i="16" s="1"/>
  <c r="E18" i="16"/>
  <c r="F18" i="16" s="1"/>
  <c r="E17" i="16"/>
  <c r="F17" i="16" s="1"/>
  <c r="E16" i="16"/>
  <c r="F16" i="16" s="1"/>
  <c r="E15" i="16"/>
  <c r="F15" i="16" s="1"/>
  <c r="F14" i="16"/>
  <c r="E14" i="16"/>
  <c r="E13" i="16"/>
  <c r="F13" i="16" s="1"/>
  <c r="E12" i="16"/>
  <c r="F12" i="16" s="1"/>
  <c r="E11" i="16"/>
  <c r="F11" i="16" s="1"/>
  <c r="E10" i="16"/>
  <c r="F10" i="16" s="1"/>
  <c r="E9" i="16"/>
  <c r="F9" i="16" s="1"/>
  <c r="F8" i="16"/>
  <c r="E8" i="16"/>
  <c r="E7" i="16"/>
  <c r="F7" i="16" s="1"/>
  <c r="E6" i="16"/>
  <c r="F6" i="16" s="1"/>
  <c r="E5" i="16"/>
  <c r="F5" i="16" s="1"/>
  <c r="D2" i="16"/>
  <c r="E47" i="11"/>
  <c r="E46" i="11"/>
  <c r="E81" i="15"/>
  <c r="F81" i="15" s="1"/>
  <c r="E79" i="15"/>
  <c r="F79" i="15" s="1"/>
  <c r="E77" i="15"/>
  <c r="F77" i="15" s="1"/>
  <c r="E75" i="15"/>
  <c r="F75" i="15" s="1"/>
  <c r="E73" i="15"/>
  <c r="E71" i="15"/>
  <c r="F71" i="15" s="1"/>
  <c r="E69" i="15"/>
  <c r="F69" i="15" s="1"/>
  <c r="F67" i="15"/>
  <c r="F65" i="15"/>
  <c r="D62" i="15"/>
  <c r="F59" i="15"/>
  <c r="E59" i="15"/>
  <c r="E58" i="15"/>
  <c r="F58" i="15" s="1"/>
  <c r="E57" i="15"/>
  <c r="F57" i="15" s="1"/>
  <c r="E56" i="15"/>
  <c r="F56" i="15" s="1"/>
  <c r="E55" i="15"/>
  <c r="F55" i="15" s="1"/>
  <c r="E54" i="15"/>
  <c r="F54" i="15" s="1"/>
  <c r="E53" i="15"/>
  <c r="F53" i="15" s="1"/>
  <c r="E52" i="15"/>
  <c r="F52" i="15" s="1"/>
  <c r="E51" i="15"/>
  <c r="F51" i="15" s="1"/>
  <c r="E50" i="15"/>
  <c r="F50" i="15" s="1"/>
  <c r="E49" i="15"/>
  <c r="F49" i="15" s="1"/>
  <c r="E48" i="15"/>
  <c r="F48" i="15" s="1"/>
  <c r="E47" i="15"/>
  <c r="F47" i="15" s="1"/>
  <c r="E46" i="15"/>
  <c r="F46" i="15" s="1"/>
  <c r="E45" i="15"/>
  <c r="F45" i="15" s="1"/>
  <c r="E44" i="15"/>
  <c r="F44" i="15" s="1"/>
  <c r="E43" i="15"/>
  <c r="F43" i="15" s="1"/>
  <c r="E42" i="15"/>
  <c r="F42" i="15" s="1"/>
  <c r="E41" i="15"/>
  <c r="F41" i="15" s="1"/>
  <c r="E40" i="15"/>
  <c r="F40" i="15" s="1"/>
  <c r="E39" i="15"/>
  <c r="F39" i="15" s="1"/>
  <c r="E38" i="15"/>
  <c r="F38" i="15" s="1"/>
  <c r="E37" i="15"/>
  <c r="F37" i="15" s="1"/>
  <c r="E36" i="15"/>
  <c r="F36" i="15" s="1"/>
  <c r="E35" i="15"/>
  <c r="F35" i="15" s="1"/>
  <c r="E34" i="15"/>
  <c r="F34" i="15" s="1"/>
  <c r="E33" i="15"/>
  <c r="F33" i="15" s="1"/>
  <c r="E32" i="15"/>
  <c r="F32" i="15" s="1"/>
  <c r="E31" i="15"/>
  <c r="F31" i="15" s="1"/>
  <c r="E30" i="15"/>
  <c r="F30" i="15" s="1"/>
  <c r="E29" i="15"/>
  <c r="F29" i="15" s="1"/>
  <c r="E28" i="15"/>
  <c r="F28" i="15" s="1"/>
  <c r="E27" i="15"/>
  <c r="F27" i="15" s="1"/>
  <c r="E26" i="15"/>
  <c r="F26" i="15" s="1"/>
  <c r="E25" i="15"/>
  <c r="F25" i="15" s="1"/>
  <c r="E24" i="15"/>
  <c r="F24" i="15" s="1"/>
  <c r="E23" i="15"/>
  <c r="F23" i="15" s="1"/>
  <c r="E22" i="15"/>
  <c r="F22" i="15" s="1"/>
  <c r="E21" i="15"/>
  <c r="F21" i="15" s="1"/>
  <c r="E20" i="15"/>
  <c r="F20" i="15" s="1"/>
  <c r="E19" i="15"/>
  <c r="F19" i="15" s="1"/>
  <c r="E18" i="15"/>
  <c r="F18" i="15" s="1"/>
  <c r="E17" i="15"/>
  <c r="F17" i="15" s="1"/>
  <c r="E16" i="15"/>
  <c r="F16" i="15" s="1"/>
  <c r="E15" i="15"/>
  <c r="F15" i="15" s="1"/>
  <c r="E14" i="15"/>
  <c r="F14" i="15" s="1"/>
  <c r="E13" i="15"/>
  <c r="F13" i="15" s="1"/>
  <c r="E12" i="15"/>
  <c r="F12" i="15" s="1"/>
  <c r="E11" i="15"/>
  <c r="F11" i="15" s="1"/>
  <c r="E10" i="15"/>
  <c r="F10" i="15" s="1"/>
  <c r="E9" i="15"/>
  <c r="F9" i="15" s="1"/>
  <c r="E8" i="15"/>
  <c r="F8" i="15" s="1"/>
  <c r="E7" i="15"/>
  <c r="F7" i="15" s="1"/>
  <c r="E6" i="15"/>
  <c r="E5" i="15"/>
  <c r="F5" i="15" s="1"/>
  <c r="D2" i="15"/>
  <c r="D2" i="11"/>
  <c r="E5" i="11"/>
  <c r="E69" i="11"/>
  <c r="E67" i="11"/>
  <c r="E65" i="11"/>
  <c r="E63" i="11"/>
  <c r="E61" i="11"/>
  <c r="E59" i="11"/>
  <c r="E57" i="11"/>
  <c r="E55" i="11"/>
  <c r="F55" i="11" s="1"/>
  <c r="E53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1" i="1"/>
  <c r="F1" i="1"/>
  <c r="E81" i="14"/>
  <c r="F81" i="14" s="1"/>
  <c r="E79" i="14"/>
  <c r="F79" i="14" s="1"/>
  <c r="F77" i="14"/>
  <c r="E77" i="14"/>
  <c r="E75" i="14"/>
  <c r="F75" i="14" s="1"/>
  <c r="E73" i="14"/>
  <c r="F73" i="14" s="1"/>
  <c r="E71" i="14"/>
  <c r="F71" i="14" s="1"/>
  <c r="E69" i="14"/>
  <c r="F69" i="14" s="1"/>
  <c r="E67" i="14"/>
  <c r="F67" i="14" s="1"/>
  <c r="F65" i="14"/>
  <c r="F62" i="14" s="1"/>
  <c r="E65" i="14"/>
  <c r="E62" i="14" s="1"/>
  <c r="D62" i="14"/>
  <c r="E59" i="14"/>
  <c r="F59" i="14" s="1"/>
  <c r="F58" i="14"/>
  <c r="E58" i="14"/>
  <c r="F57" i="14"/>
  <c r="E57" i="14"/>
  <c r="E56" i="14"/>
  <c r="F56" i="14" s="1"/>
  <c r="F55" i="14"/>
  <c r="E55" i="14"/>
  <c r="F54" i="14"/>
  <c r="E54" i="14"/>
  <c r="E53" i="14"/>
  <c r="F53" i="14" s="1"/>
  <c r="F52" i="14"/>
  <c r="E52" i="14"/>
  <c r="F51" i="14"/>
  <c r="E51" i="14"/>
  <c r="E50" i="14"/>
  <c r="F50" i="14" s="1"/>
  <c r="F49" i="14"/>
  <c r="E49" i="14"/>
  <c r="F48" i="14"/>
  <c r="E48" i="14"/>
  <c r="E47" i="14"/>
  <c r="F47" i="14" s="1"/>
  <c r="F46" i="14"/>
  <c r="E46" i="14"/>
  <c r="E45" i="14"/>
  <c r="F45" i="14" s="1"/>
  <c r="E44" i="14"/>
  <c r="F44" i="14" s="1"/>
  <c r="F43" i="14"/>
  <c r="E43" i="14"/>
  <c r="E42" i="14"/>
  <c r="F42" i="14" s="1"/>
  <c r="E41" i="14"/>
  <c r="F41" i="14" s="1"/>
  <c r="F40" i="14"/>
  <c r="E40" i="14"/>
  <c r="E39" i="14"/>
  <c r="F39" i="14" s="1"/>
  <c r="E38" i="14"/>
  <c r="F38" i="14" s="1"/>
  <c r="F37" i="14"/>
  <c r="E37" i="14"/>
  <c r="E36" i="14"/>
  <c r="F36" i="14" s="1"/>
  <c r="E35" i="14"/>
  <c r="F35" i="14" s="1"/>
  <c r="F34" i="14"/>
  <c r="E34" i="14"/>
  <c r="E33" i="14"/>
  <c r="F33" i="14" s="1"/>
  <c r="E32" i="14"/>
  <c r="F32" i="14" s="1"/>
  <c r="F31" i="14"/>
  <c r="E31" i="14"/>
  <c r="E30" i="14"/>
  <c r="F30" i="14" s="1"/>
  <c r="E29" i="14"/>
  <c r="F29" i="14" s="1"/>
  <c r="F28" i="14"/>
  <c r="E28" i="14"/>
  <c r="E27" i="14"/>
  <c r="F27" i="14" s="1"/>
  <c r="E26" i="14"/>
  <c r="F26" i="14" s="1"/>
  <c r="F25" i="14"/>
  <c r="E25" i="14"/>
  <c r="E24" i="14"/>
  <c r="F24" i="14" s="1"/>
  <c r="E23" i="14"/>
  <c r="F23" i="14" s="1"/>
  <c r="F22" i="14"/>
  <c r="E22" i="14"/>
  <c r="E21" i="14"/>
  <c r="F21" i="14" s="1"/>
  <c r="E20" i="14"/>
  <c r="F20" i="14" s="1"/>
  <c r="F19" i="14"/>
  <c r="E19" i="14"/>
  <c r="F18" i="14"/>
  <c r="E18" i="14"/>
  <c r="E17" i="14"/>
  <c r="F17" i="14" s="1"/>
  <c r="F16" i="14"/>
  <c r="E16" i="14"/>
  <c r="E15" i="14"/>
  <c r="F15" i="14" s="1"/>
  <c r="E14" i="14"/>
  <c r="F14" i="14" s="1"/>
  <c r="F13" i="14"/>
  <c r="E13" i="14"/>
  <c r="E12" i="14"/>
  <c r="F12" i="14" s="1"/>
  <c r="E11" i="14"/>
  <c r="F11" i="14" s="1"/>
  <c r="F10" i="14"/>
  <c r="E10" i="14"/>
  <c r="E9" i="14"/>
  <c r="F9" i="14" s="1"/>
  <c r="E8" i="14"/>
  <c r="F8" i="14" s="1"/>
  <c r="F7" i="14"/>
  <c r="E7" i="14"/>
  <c r="E6" i="14"/>
  <c r="F6" i="14" s="1"/>
  <c r="E5" i="14"/>
  <c r="E2" i="14" s="1"/>
  <c r="D2" i="14"/>
  <c r="E81" i="13"/>
  <c r="F81" i="13" s="1"/>
  <c r="F79" i="13"/>
  <c r="E79" i="13"/>
  <c r="E77" i="13"/>
  <c r="F77" i="13" s="1"/>
  <c r="E75" i="13"/>
  <c r="F75" i="13" s="1"/>
  <c r="F73" i="13"/>
  <c r="E73" i="13"/>
  <c r="E62" i="13" s="1"/>
  <c r="E71" i="13"/>
  <c r="F71" i="13" s="1"/>
  <c r="E69" i="13"/>
  <c r="F69" i="13" s="1"/>
  <c r="F67" i="13"/>
  <c r="E67" i="13"/>
  <c r="E65" i="13"/>
  <c r="F65" i="13" s="1"/>
  <c r="D62" i="13"/>
  <c r="E59" i="13"/>
  <c r="F59" i="13" s="1"/>
  <c r="F58" i="13"/>
  <c r="E58" i="13"/>
  <c r="E57" i="13"/>
  <c r="F57" i="13" s="1"/>
  <c r="E56" i="13"/>
  <c r="F56" i="13" s="1"/>
  <c r="F55" i="13"/>
  <c r="E55" i="13"/>
  <c r="E54" i="13"/>
  <c r="F54" i="13" s="1"/>
  <c r="E53" i="13"/>
  <c r="F53" i="13" s="1"/>
  <c r="F52" i="13"/>
  <c r="E52" i="13"/>
  <c r="E51" i="13"/>
  <c r="F51" i="13" s="1"/>
  <c r="E50" i="13"/>
  <c r="F50" i="13" s="1"/>
  <c r="F49" i="13"/>
  <c r="E49" i="13"/>
  <c r="E48" i="13"/>
  <c r="F48" i="13" s="1"/>
  <c r="E47" i="13"/>
  <c r="F47" i="13" s="1"/>
  <c r="F46" i="13"/>
  <c r="E46" i="13"/>
  <c r="E45" i="13"/>
  <c r="F45" i="13" s="1"/>
  <c r="E44" i="13"/>
  <c r="F44" i="13" s="1"/>
  <c r="F43" i="13"/>
  <c r="E43" i="13"/>
  <c r="E42" i="13"/>
  <c r="F42" i="13" s="1"/>
  <c r="E41" i="13"/>
  <c r="F41" i="13" s="1"/>
  <c r="F40" i="13"/>
  <c r="E40" i="13"/>
  <c r="E39" i="13"/>
  <c r="F39" i="13" s="1"/>
  <c r="E38" i="13"/>
  <c r="F38" i="13" s="1"/>
  <c r="F37" i="13"/>
  <c r="E37" i="13"/>
  <c r="E36" i="13"/>
  <c r="F36" i="13" s="1"/>
  <c r="E35" i="13"/>
  <c r="F35" i="13" s="1"/>
  <c r="E34" i="13"/>
  <c r="F34" i="13" s="1"/>
  <c r="E33" i="13"/>
  <c r="F33" i="13" s="1"/>
  <c r="E32" i="13"/>
  <c r="F32" i="13" s="1"/>
  <c r="F31" i="13"/>
  <c r="E31" i="13"/>
  <c r="E30" i="13"/>
  <c r="F30" i="13" s="1"/>
  <c r="E29" i="13"/>
  <c r="F29" i="13" s="1"/>
  <c r="F28" i="13"/>
  <c r="E28" i="13"/>
  <c r="E27" i="13"/>
  <c r="F27" i="13" s="1"/>
  <c r="E26" i="13"/>
  <c r="F26" i="13" s="1"/>
  <c r="E25" i="13"/>
  <c r="F25" i="13" s="1"/>
  <c r="E24" i="13"/>
  <c r="F24" i="13" s="1"/>
  <c r="E23" i="13"/>
  <c r="F23" i="13" s="1"/>
  <c r="F22" i="13"/>
  <c r="E22" i="13"/>
  <c r="E21" i="13"/>
  <c r="F21" i="13" s="1"/>
  <c r="E20" i="13"/>
  <c r="F20" i="13" s="1"/>
  <c r="F19" i="13"/>
  <c r="E19" i="13"/>
  <c r="E18" i="13"/>
  <c r="F18" i="13" s="1"/>
  <c r="E17" i="13"/>
  <c r="F17" i="13" s="1"/>
  <c r="E16" i="13"/>
  <c r="F16" i="13" s="1"/>
  <c r="E15" i="13"/>
  <c r="F15" i="13" s="1"/>
  <c r="E14" i="13"/>
  <c r="F14" i="13" s="1"/>
  <c r="E13" i="13"/>
  <c r="F13" i="13" s="1"/>
  <c r="E12" i="13"/>
  <c r="F12" i="13" s="1"/>
  <c r="E11" i="13"/>
  <c r="F11" i="13" s="1"/>
  <c r="E10" i="13"/>
  <c r="F10" i="13" s="1"/>
  <c r="E9" i="13"/>
  <c r="F9" i="13" s="1"/>
  <c r="E8" i="13"/>
  <c r="F8" i="13" s="1"/>
  <c r="E7" i="13"/>
  <c r="F7" i="13" s="1"/>
  <c r="E6" i="13"/>
  <c r="E5" i="13"/>
  <c r="F5" i="13" s="1"/>
  <c r="D2" i="13"/>
  <c r="F69" i="11"/>
  <c r="F67" i="11"/>
  <c r="F65" i="11"/>
  <c r="F63" i="11"/>
  <c r="F61" i="11"/>
  <c r="F59" i="11"/>
  <c r="F57" i="11"/>
  <c r="D50" i="11"/>
  <c r="F47" i="11"/>
  <c r="F46" i="11"/>
  <c r="F45" i="11"/>
  <c r="E45" i="11"/>
  <c r="E44" i="11"/>
  <c r="F44" i="11" s="1"/>
  <c r="F43" i="11"/>
  <c r="E43" i="11"/>
  <c r="E42" i="11"/>
  <c r="F42" i="11" s="1"/>
  <c r="E41" i="11"/>
  <c r="F41" i="11" s="1"/>
  <c r="F40" i="11"/>
  <c r="E40" i="11"/>
  <c r="F39" i="11"/>
  <c r="E39" i="11"/>
  <c r="E38" i="11"/>
  <c r="F38" i="11" s="1"/>
  <c r="F37" i="11"/>
  <c r="E37" i="11"/>
  <c r="E36" i="11"/>
  <c r="F36" i="11" s="1"/>
  <c r="E35" i="11"/>
  <c r="F35" i="11" s="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D2" i="10"/>
  <c r="E16" i="10"/>
  <c r="F16" i="10" s="1"/>
  <c r="E15" i="10"/>
  <c r="F15" i="10" s="1"/>
  <c r="E14" i="10"/>
  <c r="F14" i="10" s="1"/>
  <c r="E13" i="10"/>
  <c r="F13" i="10" s="1"/>
  <c r="E12" i="10"/>
  <c r="F12" i="10" s="1"/>
  <c r="E11" i="10"/>
  <c r="F11" i="10" s="1"/>
  <c r="E22" i="10"/>
  <c r="F22" i="10" s="1"/>
  <c r="E21" i="10"/>
  <c r="F21" i="10" s="1"/>
  <c r="E20" i="10"/>
  <c r="F20" i="10" s="1"/>
  <c r="E19" i="10"/>
  <c r="F19" i="10" s="1"/>
  <c r="E18" i="10"/>
  <c r="F18" i="10" s="1"/>
  <c r="E17" i="10"/>
  <c r="F17" i="10" s="1"/>
  <c r="E28" i="10"/>
  <c r="F28" i="10" s="1"/>
  <c r="E27" i="10"/>
  <c r="F27" i="10" s="1"/>
  <c r="E26" i="10"/>
  <c r="F26" i="10" s="1"/>
  <c r="E25" i="10"/>
  <c r="F25" i="10" s="1"/>
  <c r="E24" i="10"/>
  <c r="F24" i="10" s="1"/>
  <c r="E23" i="10"/>
  <c r="F23" i="10" s="1"/>
  <c r="E2" i="18" l="1"/>
  <c r="E62" i="15"/>
  <c r="F73" i="15"/>
  <c r="E2" i="15"/>
  <c r="F62" i="15"/>
  <c r="F62" i="18"/>
  <c r="F2" i="18"/>
  <c r="E62" i="18"/>
  <c r="F5" i="17"/>
  <c r="F38" i="17"/>
  <c r="E38" i="17"/>
  <c r="F2" i="17"/>
  <c r="F62" i="16"/>
  <c r="F2" i="16"/>
  <c r="E2" i="16"/>
  <c r="F6" i="15"/>
  <c r="F2" i="15" s="1"/>
  <c r="E2" i="13"/>
  <c r="E50" i="11"/>
  <c r="F62" i="13"/>
  <c r="F2" i="11"/>
  <c r="F6" i="13"/>
  <c r="F2" i="13" s="1"/>
  <c r="F5" i="14"/>
  <c r="F2" i="14" s="1"/>
  <c r="E2" i="11"/>
  <c r="F53" i="11"/>
  <c r="F50" i="11" s="1"/>
  <c r="E49" i="10"/>
  <c r="F49" i="10" s="1"/>
  <c r="E47" i="10"/>
  <c r="F47" i="10" s="1"/>
  <c r="E45" i="10"/>
  <c r="F45" i="10" s="1"/>
  <c r="E43" i="10"/>
  <c r="F43" i="10" s="1"/>
  <c r="E41" i="10"/>
  <c r="F41" i="10" s="1"/>
  <c r="D38" i="10"/>
  <c r="E35" i="10"/>
  <c r="F35" i="10" s="1"/>
  <c r="E34" i="10"/>
  <c r="F34" i="10" s="1"/>
  <c r="E33" i="10"/>
  <c r="F33" i="10" s="1"/>
  <c r="E32" i="10"/>
  <c r="F32" i="10" s="1"/>
  <c r="E31" i="10"/>
  <c r="F31" i="10" s="1"/>
  <c r="E30" i="10"/>
  <c r="F30" i="10" s="1"/>
  <c r="E29" i="10"/>
  <c r="F29" i="10" s="1"/>
  <c r="E10" i="10"/>
  <c r="F10" i="10" s="1"/>
  <c r="E9" i="10"/>
  <c r="F9" i="10" s="1"/>
  <c r="E8" i="10"/>
  <c r="F8" i="10" s="1"/>
  <c r="E7" i="10"/>
  <c r="F7" i="10" s="1"/>
  <c r="E6" i="10"/>
  <c r="F6" i="10" s="1"/>
  <c r="E5" i="10"/>
  <c r="E2" i="10" l="1"/>
  <c r="F38" i="10"/>
  <c r="F5" i="10"/>
  <c r="F2" i="10" s="1"/>
  <c r="E38" i="10"/>
  <c r="D26" i="8"/>
  <c r="D2" i="8"/>
  <c r="D50" i="5"/>
  <c r="D2" i="5"/>
  <c r="D2" i="1"/>
  <c r="F20" i="4"/>
  <c r="E20" i="4"/>
  <c r="D20" i="4"/>
  <c r="D2" i="4"/>
  <c r="E32" i="6"/>
  <c r="F32" i="6"/>
  <c r="D32" i="6"/>
  <c r="D2" i="6"/>
  <c r="E29" i="8"/>
  <c r="E45" i="8"/>
  <c r="F45" i="8" s="1"/>
  <c r="E43" i="8"/>
  <c r="F43" i="8" s="1"/>
  <c r="E41" i="8"/>
  <c r="F41" i="8" s="1"/>
  <c r="E39" i="8"/>
  <c r="F39" i="8" s="1"/>
  <c r="E37" i="8"/>
  <c r="F37" i="8" s="1"/>
  <c r="F35" i="8"/>
  <c r="E33" i="8"/>
  <c r="F33" i="8" s="1"/>
  <c r="F31" i="8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6" i="8"/>
  <c r="F6" i="8" s="1"/>
  <c r="E5" i="8"/>
  <c r="F29" i="8" l="1"/>
  <c r="F26" i="8" s="1"/>
  <c r="E26" i="8"/>
  <c r="F5" i="8"/>
  <c r="F2" i="8" s="1"/>
  <c r="E2" i="8"/>
  <c r="E16" i="6"/>
  <c r="F16" i="6" s="1"/>
  <c r="E15" i="6"/>
  <c r="F15" i="6" s="1"/>
  <c r="E14" i="6"/>
  <c r="F14" i="6" s="1"/>
  <c r="E13" i="6"/>
  <c r="F13" i="6" s="1"/>
  <c r="E12" i="6"/>
  <c r="F12" i="6" s="1"/>
  <c r="E11" i="6"/>
  <c r="F11" i="6" s="1"/>
  <c r="E22" i="6"/>
  <c r="F22" i="6" s="1"/>
  <c r="E21" i="6"/>
  <c r="F21" i="6" s="1"/>
  <c r="E20" i="6"/>
  <c r="F20" i="6" s="1"/>
  <c r="E19" i="6"/>
  <c r="F19" i="6" s="1"/>
  <c r="E18" i="6"/>
  <c r="F18" i="6" s="1"/>
  <c r="E17" i="6"/>
  <c r="F17" i="6" s="1"/>
  <c r="E51" i="6"/>
  <c r="F51" i="6" s="1"/>
  <c r="E49" i="6"/>
  <c r="F49" i="6" s="1"/>
  <c r="E47" i="6"/>
  <c r="F47" i="6" s="1"/>
  <c r="E45" i="6"/>
  <c r="F45" i="6" s="1"/>
  <c r="E43" i="6"/>
  <c r="F43" i="6" s="1"/>
  <c r="E41" i="6"/>
  <c r="F41" i="6" s="1"/>
  <c r="E39" i="6"/>
  <c r="F39" i="6" s="1"/>
  <c r="E37" i="6"/>
  <c r="F37" i="6" s="1"/>
  <c r="E35" i="6"/>
  <c r="F35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10" i="6"/>
  <c r="F10" i="6" s="1"/>
  <c r="E9" i="6"/>
  <c r="E8" i="6"/>
  <c r="F8" i="6" s="1"/>
  <c r="E7" i="6"/>
  <c r="F7" i="6" s="1"/>
  <c r="E6" i="6"/>
  <c r="F6" i="6" s="1"/>
  <c r="E5" i="6"/>
  <c r="F5" i="6" s="1"/>
  <c r="F9" i="6" l="1"/>
  <c r="F2" i="6" s="1"/>
  <c r="E2" i="6"/>
  <c r="E69" i="5"/>
  <c r="F69" i="5" s="1"/>
  <c r="E67" i="5"/>
  <c r="F67" i="5" s="1"/>
  <c r="E65" i="5"/>
  <c r="F65" i="5" s="1"/>
  <c r="E63" i="5"/>
  <c r="F63" i="5" s="1"/>
  <c r="E61" i="5"/>
  <c r="F61" i="5" s="1"/>
  <c r="E59" i="5"/>
  <c r="F59" i="5" s="1"/>
  <c r="E57" i="5"/>
  <c r="F57" i="5" s="1"/>
  <c r="E55" i="5"/>
  <c r="F55" i="5" s="1"/>
  <c r="E53" i="5"/>
  <c r="E47" i="5"/>
  <c r="F47" i="5" s="1"/>
  <c r="E46" i="5"/>
  <c r="F46" i="5" s="1"/>
  <c r="E45" i="5"/>
  <c r="F45" i="5" s="1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F32" i="5" l="1"/>
  <c r="F2" i="5" s="1"/>
  <c r="E2" i="5"/>
  <c r="F53" i="5"/>
  <c r="F50" i="5" s="1"/>
  <c r="E50" i="5"/>
  <c r="E31" i="4"/>
  <c r="F31" i="4" s="1"/>
  <c r="E29" i="4"/>
  <c r="F29" i="4" s="1"/>
  <c r="E27" i="4"/>
  <c r="F27" i="4" s="1"/>
  <c r="E25" i="4"/>
  <c r="F25" i="4" s="1"/>
  <c r="E23" i="4"/>
  <c r="F23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E33" i="3"/>
  <c r="F33" i="3" s="1"/>
  <c r="E31" i="3"/>
  <c r="F31" i="3" s="1"/>
  <c r="E29" i="3"/>
  <c r="F29" i="3" s="1"/>
  <c r="E27" i="3"/>
  <c r="F27" i="3" s="1"/>
  <c r="E25" i="3"/>
  <c r="F25" i="3" s="1"/>
  <c r="E23" i="3"/>
  <c r="F23" i="3" s="1"/>
  <c r="E21" i="3"/>
  <c r="F21" i="3" s="1"/>
  <c r="E19" i="3"/>
  <c r="F19" i="3" s="1"/>
  <c r="E17" i="3"/>
  <c r="F17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F28" i="1"/>
  <c r="F16" i="1"/>
  <c r="F15" i="1"/>
  <c r="F14" i="1"/>
  <c r="F13" i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E31" i="1"/>
  <c r="F31" i="1" s="1"/>
  <c r="E30" i="1"/>
  <c r="F30" i="1" s="1"/>
  <c r="E29" i="1"/>
  <c r="F29" i="1" s="1"/>
  <c r="E28" i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E15" i="1"/>
  <c r="E14" i="1"/>
  <c r="E13" i="1"/>
  <c r="E12" i="1"/>
  <c r="F12" i="1" s="1"/>
  <c r="E11" i="1"/>
  <c r="F11" i="1" s="1"/>
  <c r="E10" i="1"/>
  <c r="E9" i="1"/>
  <c r="F9" i="1" s="1"/>
  <c r="E8" i="1"/>
  <c r="F8" i="1" s="1"/>
  <c r="E7" i="1"/>
  <c r="F7" i="1" s="1"/>
  <c r="E6" i="1"/>
  <c r="F6" i="1" s="1"/>
  <c r="E5" i="1"/>
  <c r="F32" i="1" l="1"/>
  <c r="E2" i="1"/>
  <c r="F5" i="4"/>
  <c r="F2" i="4" s="1"/>
  <c r="E2" i="4"/>
  <c r="E69" i="1"/>
  <c r="F69" i="1" s="1"/>
  <c r="E67" i="1"/>
  <c r="F67" i="1" s="1"/>
  <c r="E65" i="1"/>
  <c r="F65" i="1" s="1"/>
  <c r="E63" i="1"/>
  <c r="F63" i="1" s="1"/>
  <c r="E61" i="1"/>
  <c r="F61" i="1" s="1"/>
  <c r="E59" i="1"/>
  <c r="F59" i="1" s="1"/>
  <c r="E57" i="1"/>
  <c r="F57" i="1" s="1"/>
  <c r="E55" i="1"/>
  <c r="F55" i="1" s="1"/>
  <c r="E53" i="1"/>
  <c r="F53" i="1" s="1"/>
  <c r="F10" i="1"/>
  <c r="E47" i="1"/>
  <c r="F47" i="1" s="1"/>
  <c r="F5" i="1"/>
  <c r="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tc={407AAA63-06C4-4B6C-B890-4C60451543BC}</author>
  </authors>
  <commentList>
    <comment ref="AB5" authorId="0" shapeId="0" xr:uid="{407AAA63-06C4-4B6C-B890-4C60451543B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Assy 08 Dec 2025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tc={B11FF48F-D64D-4B4F-941C-362A0C5F3B96}</author>
    <author>tc={FB18FBEA-187E-4CDF-B470-61A35AA575D5}</author>
  </authors>
  <commentList>
    <comment ref="F27" authorId="0" shapeId="0" xr:uid="{B11FF48F-D64D-4B4F-941C-362A0C5F3B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Sent MT to repair
</t>
      </text>
    </comment>
    <comment ref="F32" authorId="1" shapeId="0" xr:uid="{FB18FBEA-187E-4CDF-B470-61A35AA575D5}">
      <text>
        <t>[Threaded comment]
Your version of Excel allows you to read this threaded comment; however, any edits to it will get removed if the file is opened in a newer version of Excel. Learn more: https://go.microsoft.com/fwlink/?linkid=870924
Comment:
    Sent MT to repair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tc={A62F0E48-E15F-44F3-BA95-7449F849CDD8}</author>
    <author>tc={F187E88E-D703-4F94-9B48-44857DADC6CA}</author>
  </authors>
  <commentList>
    <comment ref="P33" authorId="0" shapeId="0" xr:uid="{A62F0E48-E15F-44F3-BA95-7449F849CD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ambient light =5 units</t>
      </text>
    </comment>
    <comment ref="P35" authorId="1" shapeId="0" xr:uid="{F187E88E-D703-4F94-9B48-44857DADC6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ambient light =1 unit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tc={6F0D0D5E-7096-46FB-A8E9-C2A7B3C31CC7}</author>
  </authors>
  <commentList>
    <comment ref="AF6" authorId="0" shapeId="0" xr:uid="{6F0D0D5E-7096-46FB-A8E9-C2A7B3C31CC7}">
      <text>
        <t>[Threaded comment]
Your version of Excel allows you to read this threaded comment; however, any edits to it will get removed if the file is opened in a newer version of Excel. Learn more: https://go.microsoft.com/fwlink/?linkid=870924
Comment:
    ไม่มีหนังดึงเบาะ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tc={A1BEF8E2-B1DC-402D-951A-13A6FBA767C0}</author>
    <author>tc={F8227343-5A00-48B9-9A5E-DC01ECF1A084}</author>
  </authors>
  <commentList>
    <comment ref="S65" authorId="0" shapeId="0" xr:uid="{A1BEF8E2-B1DC-402D-951A-13A6FBA767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Repair color 2</t>
      </text>
    </comment>
    <comment ref="S71" authorId="1" shapeId="0" xr:uid="{F8227343-5A00-48B9-9A5E-DC01ECF1A0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Sent to repair color =1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tc={D528E41E-7BE9-4EA8-9A8F-CFA7E5E0B8F0}</author>
  </authors>
  <commentList>
    <comment ref="Y8" authorId="0" shapeId="0" xr:uid="{D528E41E-7BE9-4EA8-9A8F-CFA7E5E0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Swop frame from Red seat for Full build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tc={8CD3235A-676D-4A62-BC0A-1A37D1A07CCD}</author>
  </authors>
  <commentList>
    <comment ref="AD73" authorId="0" shapeId="0" xr:uid="{8CD3235A-676D-4A62-BC0A-1A37D1A07C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 frame to V2G(160) Sky blue
Reply:
    19-5=14</t>
      </text>
    </comment>
  </commentList>
</comments>
</file>

<file path=xl/sharedStrings.xml><?xml version="1.0" encoding="utf-8"?>
<sst xmlns="http://schemas.openxmlformats.org/spreadsheetml/2006/main" count="5113" uniqueCount="298">
  <si>
    <t>Model</t>
  </si>
  <si>
    <t>FC</t>
  </si>
  <si>
    <t>MC</t>
  </si>
  <si>
    <t>RC</t>
  </si>
  <si>
    <t>FB</t>
  </si>
  <si>
    <t>MB</t>
  </si>
  <si>
    <t>RB</t>
  </si>
  <si>
    <t>PEDAL</t>
  </si>
  <si>
    <t>TRUNK</t>
  </si>
  <si>
    <t>J4+2 golf,hunting</t>
  </si>
  <si>
    <t>X</t>
  </si>
  <si>
    <t>G4+2 golf,hunting</t>
  </si>
  <si>
    <t>J2+2 golf,hunting</t>
  </si>
  <si>
    <t>G2+2 golf,hunting</t>
  </si>
  <si>
    <t>J2+0 golf,hunting</t>
  </si>
  <si>
    <t>G2+0 golf,hunting</t>
  </si>
  <si>
    <t>V1G4+0 golf,hunting</t>
  </si>
  <si>
    <t>V2J4+0 golf,hunting</t>
  </si>
  <si>
    <t>V2S4+0 golf,hunting</t>
  </si>
  <si>
    <t>S4+2 hunting</t>
  </si>
  <si>
    <t>Y4+2 hunting</t>
  </si>
  <si>
    <t>Y2+2 golf</t>
  </si>
  <si>
    <t>Venom</t>
  </si>
  <si>
    <t>Bentelli</t>
  </si>
  <si>
    <t>PDG</t>
  </si>
  <si>
    <t>Color</t>
  </si>
  <si>
    <t>สี</t>
  </si>
  <si>
    <t>23.0028.113</t>
  </si>
  <si>
    <t>แดง</t>
  </si>
  <si>
    <t>SFS.08</t>
  </si>
  <si>
    <t>ขาว</t>
  </si>
  <si>
    <t>SFS.43</t>
  </si>
  <si>
    <t>ดำ</t>
  </si>
  <si>
    <t>SFS.55</t>
  </si>
  <si>
    <t>น้ำเงิน</t>
  </si>
  <si>
    <t>SFS.67</t>
  </si>
  <si>
    <t>ฟ้า</t>
  </si>
  <si>
    <t>SFS.157</t>
  </si>
  <si>
    <t>ส้ม</t>
  </si>
  <si>
    <t>KH13</t>
  </si>
  <si>
    <t>ชมพู</t>
  </si>
  <si>
    <t>KH34-08</t>
  </si>
  <si>
    <t>เทาเข้ม</t>
  </si>
  <si>
    <t>KH-62.76</t>
  </si>
  <si>
    <t>เทาอ่อน</t>
  </si>
  <si>
    <t>Sub Assembly Daily Report</t>
  </si>
  <si>
    <t>Seat</t>
  </si>
  <si>
    <t>Product</t>
  </si>
  <si>
    <t>Production Plan</t>
  </si>
  <si>
    <t>Actual Build</t>
  </si>
  <si>
    <t>Balance</t>
  </si>
  <si>
    <t>Nov-25</t>
  </si>
  <si>
    <t>Remark</t>
  </si>
  <si>
    <t>Padle Frame</t>
  </si>
  <si>
    <t>Roof</t>
  </si>
  <si>
    <t>V2J (Replacement)</t>
  </si>
  <si>
    <t>Black</t>
  </si>
  <si>
    <t>Done</t>
  </si>
  <si>
    <t>White</t>
  </si>
  <si>
    <t>J2+0 
2 Seat Golf 
(60 units)</t>
  </si>
  <si>
    <t>SFS.08
(White)</t>
  </si>
  <si>
    <t>Plan 23-24 Nov</t>
  </si>
  <si>
    <r>
      <t>Plan 23-24 Nov,</t>
    </r>
    <r>
      <rPr>
        <sz val="11"/>
        <color rgb="FFFF0000"/>
        <rFont val="Aptos Narrow"/>
        <family val="2"/>
        <scheme val="minor"/>
      </rPr>
      <t xml:space="preserve"> U Frame wrong color shade (OK Black, NG Matt Black color)</t>
    </r>
  </si>
  <si>
    <t>SFS.43
(Black)</t>
  </si>
  <si>
    <t>SFS.55
(Blue)</t>
  </si>
  <si>
    <t>G - Replacement 
(400 units)</t>
  </si>
  <si>
    <t>Nappa -01
(Black)</t>
  </si>
  <si>
    <t>Target Load 26 Nov</t>
  </si>
  <si>
    <t>KH-03
(Blue)</t>
  </si>
  <si>
    <t>KH-24
(Sky Blue)</t>
  </si>
  <si>
    <t>Nappa -38
(White)</t>
  </si>
  <si>
    <t>Done Packing</t>
  </si>
  <si>
    <t>SFS.157
(Orange)</t>
  </si>
  <si>
    <t>Trunk</t>
  </si>
  <si>
    <t>V1G - Hunting (108)</t>
  </si>
  <si>
    <t>K134-08</t>
  </si>
  <si>
    <t>Plan 25-28 Nov</t>
  </si>
  <si>
    <t>KH-03</t>
  </si>
  <si>
    <t>KH-24</t>
  </si>
  <si>
    <t>Nappa -01</t>
  </si>
  <si>
    <t>Nappa -38</t>
  </si>
  <si>
    <t>Stroage Boxes / Trunk</t>
  </si>
  <si>
    <t>V2S Hunting (75)</t>
  </si>
  <si>
    <t>Wait Seat</t>
  </si>
  <si>
    <t>Can't finding White color 1 unit</t>
  </si>
  <si>
    <t>D-Blue</t>
  </si>
  <si>
    <t>Dec'2025</t>
  </si>
  <si>
    <t>J 4+2 Seat Hunting</t>
  </si>
  <si>
    <t>Plan 28-30 Nov</t>
  </si>
  <si>
    <t>Pedal Frame</t>
  </si>
  <si>
    <t>Plan 26-29 Nov</t>
  </si>
  <si>
    <t>RAL-7021-CHARCOAL</t>
  </si>
  <si>
    <t>RAL-9003-WHITE</t>
  </si>
  <si>
    <t>RAL-620-4-ANVIL BLUE</t>
  </si>
  <si>
    <t>RAL-2017-ORANGE</t>
  </si>
  <si>
    <t>RAL-670-2-SKY BLUE</t>
  </si>
  <si>
    <t>RAL-440-M-RED</t>
  </si>
  <si>
    <t>* Order No.313-314</t>
  </si>
  <si>
    <t>Dec'25</t>
  </si>
  <si>
    <t>V1G Golf
(36 units)</t>
  </si>
  <si>
    <t>K134-08
(Dark gray)</t>
  </si>
  <si>
    <t>Plan 10-11 Dec</t>
  </si>
  <si>
    <t>KH-03
(Navi blue)</t>
  </si>
  <si>
    <t>KH-24
(Blue)</t>
  </si>
  <si>
    <t>KH-62.76
(Light gray)</t>
  </si>
  <si>
    <t>Plan 8 Dec</t>
  </si>
  <si>
    <t>* Order No.27</t>
  </si>
  <si>
    <t>Nov25</t>
  </si>
  <si>
    <t>J 4+2 Seat Golf</t>
  </si>
  <si>
    <t>23.0028.113
(Red)</t>
  </si>
  <si>
    <t>Plan 1-4 Dec</t>
  </si>
  <si>
    <t>Plan 1-Dec, 4-6 Dec</t>
  </si>
  <si>
    <t>SFS.55
(Dark Blue)</t>
  </si>
  <si>
    <t>SFS.67
(Light Blue)</t>
  </si>
  <si>
    <t>Plan 1-3 Dec</t>
  </si>
  <si>
    <t>Plan 3-4 Dec</t>
  </si>
  <si>
    <t>* Order No.309-312</t>
  </si>
  <si>
    <t>V1G Hunting
 (75 units)</t>
  </si>
  <si>
    <t>Plan 2-3 Dec</t>
  </si>
  <si>
    <t>KH-06
(Green)</t>
  </si>
  <si>
    <t>KH-13
(Pink)</t>
  </si>
  <si>
    <t>* Order No.28</t>
  </si>
  <si>
    <t>Dec-25</t>
  </si>
  <si>
    <t>S 4+2 Seat Hunting (100)</t>
  </si>
  <si>
    <t>Plan 6-10 Dec</t>
  </si>
  <si>
    <t>G2+0 Golf</t>
  </si>
  <si>
    <t>No seat</t>
  </si>
  <si>
    <t>G4+2 Golf</t>
  </si>
  <si>
    <t>V2J 4+0 Golf (120u')</t>
  </si>
  <si>
    <t>No seat, Will confirm 15/12/25</t>
  </si>
  <si>
    <t>RAL7021-M-G (BLACK)</t>
  </si>
  <si>
    <t>On process</t>
  </si>
  <si>
    <t>RAL9003-PP-G (WHITE)</t>
  </si>
  <si>
    <t>Can't find roof white color</t>
  </si>
  <si>
    <t>RAL-620-4-M-G (D-BLUE)</t>
  </si>
  <si>
    <t>RAL-2017-PP-G (ORANGE)</t>
  </si>
  <si>
    <t>RAL-670-2-PP-G (L-BLUE)</t>
  </si>
  <si>
    <t>RAL-440-M-M-G (RED)</t>
  </si>
  <si>
    <t>* Order No.</t>
  </si>
  <si>
    <t>V2J 4+0 Hunting (90)</t>
  </si>
  <si>
    <t>G2+2 Golf (40u')</t>
  </si>
  <si>
    <t>G4+2 Hunting (176)</t>
  </si>
  <si>
    <t xml:space="preserve">Nappa -38
(White)
</t>
  </si>
  <si>
    <t>V2S 4+0 Hunting (100)</t>
  </si>
  <si>
    <t>V2S 4+0 Golf(140)</t>
  </si>
  <si>
    <t>V2S 4+0 Golf (140)</t>
  </si>
  <si>
    <t>Y 2+2 Golf
(60)</t>
  </si>
  <si>
    <t>Powder Bue - 211</t>
  </si>
  <si>
    <t>KH-76</t>
  </si>
  <si>
    <t>Red-42</t>
  </si>
  <si>
    <t>Y 2+2 Golf</t>
  </si>
  <si>
    <t>Jan 26</t>
  </si>
  <si>
    <t>Y 4+2 Seat Hunting
(28)</t>
  </si>
  <si>
    <t>Y 4+2 Seat Hunting</t>
  </si>
  <si>
    <t>J 4+2 Hunting (100)</t>
  </si>
  <si>
    <t>SFS.08
White</t>
  </si>
  <si>
    <t>SFS.157
Orange</t>
  </si>
  <si>
    <t>V1G 4+0 Hunting (90)</t>
  </si>
  <si>
    <t>KH-06
Green</t>
  </si>
  <si>
    <t>KH-13</t>
  </si>
  <si>
    <t>V1G 4+0 Golf (54)</t>
  </si>
  <si>
    <t>K134-08
Dark gray</t>
  </si>
  <si>
    <t>KH-03
Navi Blue</t>
  </si>
  <si>
    <t>KH-24
Blue</t>
  </si>
  <si>
    <t>KH-62.76
Light gray</t>
  </si>
  <si>
    <t>Nappa -01
Black</t>
  </si>
  <si>
    <t>Nappa -38
White</t>
  </si>
  <si>
    <t xml:space="preserve">
SFS.157
Orange</t>
  </si>
  <si>
    <t>* Order No.30</t>
  </si>
  <si>
    <t>V2J 4+0 Hunting (160)</t>
  </si>
  <si>
    <t>SFS.43
Black</t>
  </si>
  <si>
    <t>SFS.55
D-Blue</t>
  </si>
  <si>
    <t>SFS.67
Light Blue</t>
  </si>
  <si>
    <t>23.0028.113
Red</t>
  </si>
  <si>
    <t>Missing 1 unit</t>
  </si>
  <si>
    <t>G4+2 Hunting (64)</t>
  </si>
  <si>
    <t>Nappa-01
(Black)</t>
  </si>
  <si>
    <t>Nappa-38
(White)</t>
  </si>
  <si>
    <t>KH-134-08/Nappa-01
(Gray/Black)</t>
  </si>
  <si>
    <t>KH-03
(Navi-Blue)</t>
  </si>
  <si>
    <t>KH-134-08
(Dark gray)</t>
  </si>
  <si>
    <t xml:space="preserve">Nappa -37/Nappa-01
(Brown/Black)
</t>
  </si>
  <si>
    <t>KH-24
(D-Bue)</t>
  </si>
  <si>
    <t>Y4+2 Hunting (70)</t>
  </si>
  <si>
    <t>Brown/JP11
(Brown)</t>
  </si>
  <si>
    <t>Black//YS4535054
(157)
Orange</t>
  </si>
  <si>
    <t>Black//YS4535054
(211)
D-Blue</t>
  </si>
  <si>
    <t>Feb 26</t>
  </si>
  <si>
    <t>V2J 4+0 Goff (160)</t>
  </si>
  <si>
    <t>J4+2 Golf (30)</t>
  </si>
  <si>
    <t xml:space="preserve">SFS.08
(White)
</t>
  </si>
  <si>
    <t xml:space="preserve">SFS.55
(D-blue)
</t>
  </si>
  <si>
    <t>S4+2 Hunting (110)</t>
  </si>
  <si>
    <t>Nappa-01</t>
  </si>
  <si>
    <t>Rework</t>
  </si>
  <si>
    <t>S 4+2 Hunting (110)</t>
  </si>
  <si>
    <t>Remove frame to ANVIL BLUE=5u.</t>
  </si>
  <si>
    <t>U-Frame position hole or angle NG</t>
  </si>
  <si>
    <t>RAL-1014-Ivory</t>
  </si>
  <si>
    <t>* Order No.03</t>
  </si>
  <si>
    <t>Feb  26</t>
  </si>
  <si>
    <t>Y2+2 Golf (100)</t>
  </si>
  <si>
    <t>Missing 1 pc.</t>
  </si>
  <si>
    <t>J4+2 Golf (130)</t>
  </si>
  <si>
    <t xml:space="preserve">SFS.67
(L-blue)
</t>
  </si>
  <si>
    <t xml:space="preserve">23.0028.113
(Red)
</t>
  </si>
  <si>
    <t>V1G 4+0 Hunting (72)</t>
  </si>
  <si>
    <t>Nappa -37/Nappa-01</t>
  </si>
  <si>
    <t>k134.08/Nappa-01</t>
  </si>
  <si>
    <t>Nappa-01/KH08</t>
  </si>
  <si>
    <t>G2+0 Golf (72)</t>
  </si>
  <si>
    <t>Nappa -42
(Red)</t>
  </si>
  <si>
    <t>G2+2 Golf (22)</t>
  </si>
  <si>
    <t>NAPPA-37/Nappa-01
(Gray-Black)</t>
  </si>
  <si>
    <t xml:space="preserve">K134-08 สีเทาเข้ม
Nappa-01 สีดำ </t>
  </si>
  <si>
    <t>NAPPA-01 black(#B)
KH-76 สีเทาอ่อน</t>
  </si>
  <si>
    <t>SFS.08 สีขาว</t>
  </si>
  <si>
    <t xml:space="preserve">23.0028.60 สีน้ำเงินเข้ม </t>
  </si>
  <si>
    <t xml:space="preserve">
KH134-08 สีเทาเข้ม</t>
  </si>
  <si>
    <t>Mar 26</t>
  </si>
  <si>
    <t>J4+2 Hunting (130)</t>
  </si>
  <si>
    <t>J4+2 Hunting(130)</t>
  </si>
  <si>
    <t>V2S 4+0 Hunting(110)</t>
  </si>
  <si>
    <t>V2S 4+0 Golf(110)</t>
  </si>
  <si>
    <t>Black-62.76:Silver</t>
  </si>
  <si>
    <t>Black-134.08:Grey</t>
  </si>
  <si>
    <t>Black-42:Red</t>
  </si>
  <si>
    <t>K134.08/Nappa-01</t>
  </si>
  <si>
    <t>Brown-01:Black</t>
  </si>
  <si>
    <t>* Order No.31</t>
  </si>
  <si>
    <t>V2J4+0Golf (110)</t>
  </si>
  <si>
    <t>V2J4+0 Golf (110)</t>
  </si>
  <si>
    <t>G4+2 Golf (16)</t>
  </si>
  <si>
    <t>KH-03
กรมท่า</t>
  </si>
  <si>
    <t>ทดแทน G /64</t>
  </si>
  <si>
    <t xml:space="preserve">K134-08
 สีเทาเข้ม
 </t>
  </si>
  <si>
    <t>NAPPA-01 
ดำ</t>
  </si>
  <si>
    <t>Nappa-38
 สีขาว</t>
  </si>
  <si>
    <t>NCR=1</t>
  </si>
  <si>
    <t>Nappa-37/Nappa-01
น้ำตาล-ดำ</t>
  </si>
  <si>
    <t>Mar</t>
  </si>
  <si>
    <t>V2J4+0Huntig (90)</t>
  </si>
  <si>
    <t>V2J4+0 Hunting(90)</t>
  </si>
  <si>
    <t>J2+2 Golf (38)</t>
  </si>
  <si>
    <t>J2+2 Golf(38)</t>
  </si>
  <si>
    <t>Plan17,19</t>
  </si>
  <si>
    <t>V2J4+0Golf (30)</t>
  </si>
  <si>
    <t xml:space="preserve">
01:Black-199:Bourne Silver</t>
  </si>
  <si>
    <t>FB=90</t>
  </si>
  <si>
    <t>MB=</t>
  </si>
  <si>
    <t>V2J4+0 Golg (30)</t>
  </si>
  <si>
    <t>V2J4+0 Golf (30)</t>
  </si>
  <si>
    <t>RAL-9006 White Aluminum</t>
  </si>
  <si>
    <t>01:Black-199:Bourne Silver</t>
  </si>
  <si>
    <t>J4+2 Golf(30)</t>
  </si>
  <si>
    <t>S4+2 Hunting (120)</t>
  </si>
  <si>
    <t>Nappa-01
Black</t>
  </si>
  <si>
    <t>Plan 22-24</t>
  </si>
  <si>
    <t>RAL-9006-WHITE ALUMINUM</t>
  </si>
  <si>
    <t>J4+2 Hunting(90)</t>
  </si>
  <si>
    <t>SFS.55
Blue</t>
  </si>
  <si>
    <t>23.0028.199
Silver</t>
  </si>
  <si>
    <t>J4+2 Hunting (90)</t>
  </si>
  <si>
    <t>V2S4+0 hunting (30)</t>
  </si>
  <si>
    <t>V2S 4+0 Hunting (30)</t>
  </si>
  <si>
    <t>Plan 22 Mar</t>
  </si>
  <si>
    <t>V2J4+0 hunting (30)</t>
  </si>
  <si>
    <t>V2J 4+0 Hunting (30)</t>
  </si>
  <si>
    <t>V2S4+0 Golf (140)</t>
  </si>
  <si>
    <t>G4+2 Hunting (128)</t>
  </si>
  <si>
    <t xml:space="preserve">K134-08/
NAPPA-01 
 </t>
  </si>
  <si>
    <t>KH-06</t>
  </si>
  <si>
    <t xml:space="preserve">KH-13
</t>
  </si>
  <si>
    <t>G4+2 Hunting) (128)</t>
  </si>
  <si>
    <t>Y4+2 Golf (48)</t>
  </si>
  <si>
    <t>Black//YS4535054
(211)
Blue</t>
  </si>
  <si>
    <t>Black//YS4535054
(42)
Red</t>
  </si>
  <si>
    <t>Black//YS4535054
(KH-76)</t>
  </si>
  <si>
    <t>* Order No.32</t>
  </si>
  <si>
    <t>April 26</t>
  </si>
  <si>
    <t>J4+2 Golf(80)</t>
  </si>
  <si>
    <t>U Frame NG= 60 pcs.#1502</t>
  </si>
  <si>
    <t xml:space="preserve">* Order No.363-366 (72 Units) </t>
  </si>
  <si>
    <t>Nappa-37/Nappa-01 
Brown-Black</t>
  </si>
  <si>
    <t>K134-08/Nappa-01</t>
  </si>
  <si>
    <t>J4+2 Hunting (49)</t>
  </si>
  <si>
    <t>U Frame #1502</t>
  </si>
  <si>
    <t>V2S4+0 Golf (170)</t>
  </si>
  <si>
    <t>V2S 4+0 Golf(170)</t>
  </si>
  <si>
    <t xml:space="preserve">V2S 4+0 Golf(170)
</t>
  </si>
  <si>
    <t>G4+2 Hunting (208)</t>
  </si>
  <si>
    <t>Nappa -42</t>
  </si>
  <si>
    <t>G4+2 Hunting) (208)</t>
  </si>
  <si>
    <t>* Order No.33</t>
  </si>
  <si>
    <t>V2J4+0Hunting (30)</t>
  </si>
  <si>
    <t>V2J4+0 Hunting (30)</t>
  </si>
  <si>
    <t>V2S4+0 Golf (60)</t>
  </si>
  <si>
    <t>V2S 4+0 Golf(60)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</si>
</sst>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_);[Red]\(0\)"/>
  </numFmts>
  <fonts count="2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8"/>
      <name val="Aptos Narrow"/>
      <family val="2"/>
      <scheme val="minor"/>
    </font>
    <font>
      <b/>
      <sz val="12"/>
      <color theme="0"/>
      <name val="Aptos"/>
      <family val="2"/>
    </font>
    <font>
      <sz val="11"/>
      <color rgb="FF0000FF"/>
      <name val="Aptos Narrow"/>
      <family val="2"/>
      <scheme val="minor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rgb="FFFF0000"/>
      <name val="Aptos Narrow"/>
      <family val="2"/>
      <scheme val="minor"/>
    </font>
    <font>
      <b/>
      <sz val="22"/>
      <color rgb="FF0000FF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u/>
      <sz val="11"/>
      <color rgb="FF0000FF"/>
      <name val="Aptos Narrow"/>
      <family val="2"/>
      <scheme val="minor"/>
    </font>
    <font>
      <b/>
      <sz val="14"/>
      <color rgb="FF0000FF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8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dashed">
        <color rgb="FF000000"/>
      </right>
      <top style="dashed">
        <color rgb="FF000000"/>
      </top>
      <bottom style="hair">
        <color indexed="64"/>
      </bottom>
      <diagonal/>
    </border>
    <border>
      <left/>
      <right style="dashed">
        <color rgb="FF000000"/>
      </right>
      <top style="hair">
        <color indexed="64"/>
      </top>
      <bottom style="dash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ash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ash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dotted">
        <color rgb="FF000000"/>
      </right>
      <top style="dash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27" xfId="0" applyFill="1" applyBorder="1"/>
    <xf numFmtId="0" fontId="0" fillId="0" borderId="27" xfId="0" applyBorder="1"/>
    <xf numFmtId="0" fontId="0" fillId="3" borderId="28" xfId="0" applyFill="1" applyBorder="1"/>
    <xf numFmtId="0" fontId="10" fillId="0" borderId="0" xfId="0" applyFont="1" applyAlignment="1">
      <alignment horizontal="left" vertical="center"/>
    </xf>
    <xf numFmtId="0" fontId="0" fillId="3" borderId="31" xfId="0" applyFill="1" applyBorder="1"/>
    <xf numFmtId="0" fontId="0" fillId="0" borderId="31" xfId="0" applyBorder="1"/>
    <xf numFmtId="0" fontId="0" fillId="3" borderId="32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3" borderId="30" xfId="0" applyFill="1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0" fillId="11" borderId="30" xfId="0" applyFill="1" applyBorder="1"/>
    <xf numFmtId="0" fontId="6" fillId="11" borderId="13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2" fillId="0" borderId="0" xfId="0" applyFont="1"/>
    <xf numFmtId="0" fontId="2" fillId="12" borderId="30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15" borderId="30" xfId="0" applyFont="1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7" borderId="30" xfId="0" applyFill="1" applyBorder="1" applyAlignment="1">
      <alignment horizontal="center" vertical="center"/>
    </xf>
    <xf numFmtId="0" fontId="0" fillId="18" borderId="30" xfId="0" applyFill="1" applyBorder="1" applyAlignment="1">
      <alignment horizontal="center" vertical="center"/>
    </xf>
    <xf numFmtId="0" fontId="2" fillId="17" borderId="0" xfId="0" applyFont="1" applyFill="1"/>
    <xf numFmtId="0" fontId="2" fillId="16" borderId="0" xfId="0" applyFont="1" applyFill="1"/>
    <xf numFmtId="0" fontId="2" fillId="18" borderId="0" xfId="0" applyFont="1" applyFill="1"/>
    <xf numFmtId="165" fontId="2" fillId="0" borderId="0" xfId="0" applyNumberFormat="1" applyFont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0" fillId="8" borderId="30" xfId="0" applyFill="1" applyBorder="1"/>
    <xf numFmtId="0" fontId="6" fillId="8" borderId="13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0" fillId="5" borderId="34" xfId="0" applyFill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41" xfId="0" applyFont="1" applyBorder="1"/>
    <xf numFmtId="0" fontId="0" fillId="10" borderId="41" xfId="0" applyFill="1" applyBorder="1"/>
    <xf numFmtId="0" fontId="0" fillId="21" borderId="41" xfId="0" applyFill="1" applyBorder="1"/>
    <xf numFmtId="0" fontId="0" fillId="22" borderId="41" xfId="0" applyFill="1" applyBorder="1"/>
    <xf numFmtId="0" fontId="0" fillId="23" borderId="41" xfId="0" applyFill="1" applyBorder="1"/>
    <xf numFmtId="0" fontId="0" fillId="8" borderId="41" xfId="0" applyFill="1" applyBorder="1"/>
    <xf numFmtId="0" fontId="0" fillId="0" borderId="42" xfId="0" applyBorder="1" applyAlignment="1">
      <alignment horizontal="center"/>
    </xf>
    <xf numFmtId="0" fontId="0" fillId="0" borderId="41" xfId="0" applyBorder="1"/>
    <xf numFmtId="0" fontId="0" fillId="0" borderId="41" xfId="0" applyBorder="1" applyAlignment="1">
      <alignment horizontal="center"/>
    </xf>
    <xf numFmtId="0" fontId="0" fillId="25" borderId="41" xfId="0" applyFill="1" applyBorder="1"/>
    <xf numFmtId="0" fontId="5" fillId="0" borderId="4" xfId="0" applyFont="1" applyBorder="1"/>
    <xf numFmtId="0" fontId="0" fillId="0" borderId="35" xfId="0" applyBorder="1" applyAlignment="1">
      <alignment horizontal="center"/>
    </xf>
    <xf numFmtId="0" fontId="0" fillId="24" borderId="4" xfId="0" applyFill="1" applyBorder="1"/>
    <xf numFmtId="0" fontId="0" fillId="26" borderId="41" xfId="0" applyFill="1" applyBorder="1"/>
    <xf numFmtId="0" fontId="6" fillId="0" borderId="30" xfId="0" applyFont="1" applyBorder="1" applyAlignment="1">
      <alignment horizontal="center" vertical="center"/>
    </xf>
    <xf numFmtId="164" fontId="9" fillId="14" borderId="30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0" fillId="12" borderId="30" xfId="0" applyFill="1" applyBorder="1"/>
    <xf numFmtId="0" fontId="6" fillId="12" borderId="13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22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0" fillId="28" borderId="30" xfId="0" applyFill="1" applyBorder="1"/>
    <xf numFmtId="0" fontId="6" fillId="28" borderId="13" xfId="0" applyFont="1" applyFill="1" applyBorder="1" applyAlignment="1">
      <alignment horizontal="center" vertical="center"/>
    </xf>
    <xf numFmtId="0" fontId="6" fillId="28" borderId="18" xfId="0" applyFont="1" applyFill="1" applyBorder="1" applyAlignment="1">
      <alignment horizontal="center" vertical="center"/>
    </xf>
    <xf numFmtId="0" fontId="6" fillId="28" borderId="10" xfId="0" applyFont="1" applyFill="1" applyBorder="1" applyAlignment="1">
      <alignment horizontal="center" vertical="center"/>
    </xf>
    <xf numFmtId="0" fontId="6" fillId="28" borderId="15" xfId="0" applyFont="1" applyFill="1" applyBorder="1" applyAlignment="1">
      <alignment horizontal="center" vertical="center"/>
    </xf>
    <xf numFmtId="0" fontId="6" fillId="28" borderId="8" xfId="0" applyFont="1" applyFill="1" applyBorder="1" applyAlignment="1">
      <alignment horizontal="center" vertical="center"/>
    </xf>
    <xf numFmtId="0" fontId="6" fillId="28" borderId="22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0" fillId="22" borderId="0" xfId="0" applyFill="1"/>
    <xf numFmtId="0" fontId="5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28" borderId="12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28" borderId="33" xfId="0" applyFont="1" applyFill="1" applyBorder="1" applyAlignment="1">
      <alignment horizontal="center" vertical="center"/>
    </xf>
    <xf numFmtId="0" fontId="6" fillId="28" borderId="34" xfId="0" applyFont="1" applyFill="1" applyBorder="1" applyAlignment="1">
      <alignment horizontal="center" vertical="center"/>
    </xf>
    <xf numFmtId="0" fontId="0" fillId="28" borderId="46" xfId="0" applyFill="1" applyBorder="1"/>
    <xf numFmtId="0" fontId="0" fillId="8" borderId="46" xfId="0" applyFill="1" applyBorder="1"/>
    <xf numFmtId="0" fontId="0" fillId="0" borderId="46" xfId="0" applyBorder="1"/>
    <xf numFmtId="0" fontId="5" fillId="0" borderId="51" xfId="0" applyFont="1" applyBorder="1" applyAlignment="1">
      <alignment horizontal="center" vertical="center"/>
    </xf>
    <xf numFmtId="0" fontId="14" fillId="0" borderId="5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164" fontId="9" fillId="14" borderId="39" xfId="0" applyNumberFormat="1" applyFont="1" applyFill="1" applyBorder="1" applyAlignment="1">
      <alignment horizontal="center" vertical="center" wrapText="1"/>
    </xf>
    <xf numFmtId="0" fontId="0" fillId="28" borderId="34" xfId="0" quotePrefix="1" applyFill="1" applyBorder="1" applyAlignment="1">
      <alignment horizontal="center"/>
    </xf>
    <xf numFmtId="0" fontId="0" fillId="0" borderId="34" xfId="0" quotePrefix="1" applyBorder="1" applyAlignment="1">
      <alignment horizontal="center"/>
    </xf>
    <xf numFmtId="0" fontId="6" fillId="28" borderId="53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6" fillId="28" borderId="55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left" vertical="center"/>
    </xf>
    <xf numFmtId="0" fontId="0" fillId="28" borderId="41" xfId="0" quotePrefix="1" applyFill="1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0" fillId="28" borderId="37" xfId="0" applyFill="1" applyBorder="1"/>
    <xf numFmtId="0" fontId="0" fillId="0" borderId="42" xfId="0" quotePrefix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28" borderId="34" xfId="0" applyFill="1" applyBorder="1"/>
    <xf numFmtId="0" fontId="0" fillId="0" borderId="34" xfId="0" applyBorder="1"/>
    <xf numFmtId="164" fontId="9" fillId="14" borderId="37" xfId="0" quotePrefix="1" applyNumberFormat="1" applyFont="1" applyFill="1" applyBorder="1" applyAlignment="1">
      <alignment horizontal="center" vertical="center" wrapText="1"/>
    </xf>
    <xf numFmtId="164" fontId="9" fillId="14" borderId="38" xfId="0" applyNumberFormat="1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6" fillId="28" borderId="0" xfId="0" applyFont="1" applyFill="1" applyAlignment="1">
      <alignment horizontal="center" vertical="center"/>
    </xf>
    <xf numFmtId="0" fontId="0" fillId="8" borderId="34" xfId="0" quotePrefix="1" applyFill="1" applyBorder="1" applyAlignment="1">
      <alignment horizont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0" fontId="0" fillId="8" borderId="41" xfId="0" quotePrefix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6" fillId="28" borderId="3" xfId="0" applyFont="1" applyFill="1" applyBorder="1" applyAlignment="1">
      <alignment horizontal="center" vertical="center"/>
    </xf>
    <xf numFmtId="0" fontId="6" fillId="28" borderId="17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164" fontId="9" fillId="14" borderId="41" xfId="0" applyNumberFormat="1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28" borderId="33" xfId="0" applyFont="1" applyFill="1" applyBorder="1" applyAlignment="1">
      <alignment horizontal="center" vertical="center"/>
    </xf>
    <xf numFmtId="0" fontId="6" fillId="28" borderId="34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15" fillId="0" borderId="33" xfId="0" applyFont="1" applyBorder="1" applyAlignment="1">
      <alignment horizontal="left" vertical="center"/>
    </xf>
    <xf numFmtId="0" fontId="15" fillId="0" borderId="34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 wrapText="1"/>
    </xf>
    <xf numFmtId="164" fontId="9" fillId="14" borderId="37" xfId="0" quotePrefix="1" applyNumberFormat="1" applyFont="1" applyFill="1" applyBorder="1" applyAlignment="1">
      <alignment horizontal="center" vertical="center" wrapText="1"/>
    </xf>
    <xf numFmtId="164" fontId="9" fillId="14" borderId="38" xfId="0" quotePrefix="1" applyNumberFormat="1" applyFont="1" applyFill="1" applyBorder="1" applyAlignment="1">
      <alignment horizontal="center" vertical="center" wrapText="1"/>
    </xf>
    <xf numFmtId="164" fontId="9" fillId="14" borderId="59" xfId="0" quotePrefix="1" applyNumberFormat="1" applyFont="1" applyFill="1" applyBorder="1" applyAlignment="1">
      <alignment horizontal="center" vertical="center" wrapText="1"/>
    </xf>
    <xf numFmtId="164" fontId="9" fillId="14" borderId="41" xfId="0" quotePrefix="1" applyNumberFormat="1" applyFont="1" applyFill="1" applyBorder="1" applyAlignment="1">
      <alignment horizontal="center" vertical="center" wrapText="1"/>
    </xf>
    <xf numFmtId="164" fontId="9" fillId="14" borderId="41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28" borderId="22" xfId="0" applyFont="1" applyFill="1" applyBorder="1" applyAlignment="1">
      <alignment horizontal="center" vertical="center"/>
    </xf>
    <xf numFmtId="164" fontId="9" fillId="14" borderId="60" xfId="0" quotePrefix="1" applyNumberFormat="1" applyFont="1" applyFill="1" applyBorder="1" applyAlignment="1">
      <alignment horizontal="center" vertical="center" wrapText="1"/>
    </xf>
    <xf numFmtId="164" fontId="9" fillId="14" borderId="61" xfId="0" applyNumberFormat="1" applyFont="1" applyFill="1" applyBorder="1" applyAlignment="1">
      <alignment horizontal="center" vertical="center" wrapText="1"/>
    </xf>
    <xf numFmtId="164" fontId="9" fillId="14" borderId="62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36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18" fillId="27" borderId="43" xfId="0" applyFont="1" applyFill="1" applyBorder="1" applyAlignment="1">
      <alignment horizontal="center" vertical="center"/>
    </xf>
    <xf numFmtId="0" fontId="18" fillId="27" borderId="44" xfId="0" applyFont="1" applyFill="1" applyBorder="1" applyAlignment="1">
      <alignment horizontal="center" vertical="center"/>
    </xf>
    <xf numFmtId="0" fontId="18" fillId="27" borderId="45" xfId="0" applyFont="1" applyFill="1" applyBorder="1" applyAlignment="1">
      <alignment horizontal="center" vertical="center"/>
    </xf>
    <xf numFmtId="0" fontId="14" fillId="28" borderId="8" xfId="0" applyFont="1" applyFill="1" applyBorder="1" applyAlignment="1">
      <alignment horizontal="left" vertical="center"/>
    </xf>
    <xf numFmtId="0" fontId="14" fillId="28" borderId="22" xfId="0" applyFont="1" applyFill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14" fillId="0" borderId="74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3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4" fontId="9" fillId="0" borderId="25" xfId="0" quotePrefix="1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26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64" fontId="9" fillId="0" borderId="30" xfId="0" quotePrefix="1" applyNumberFormat="1" applyFont="1" applyBorder="1" applyAlignment="1">
      <alignment horizontal="center" vertical="center" wrapText="1"/>
    </xf>
    <xf numFmtId="164" fontId="9" fillId="0" borderId="3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9" fillId="0" borderId="37" xfId="0" quotePrefix="1" applyNumberFormat="1" applyFont="1" applyBorder="1" applyAlignment="1">
      <alignment horizontal="center" vertical="center" wrapText="1"/>
    </xf>
    <xf numFmtId="164" fontId="9" fillId="0" borderId="38" xfId="0" quotePrefix="1" applyNumberFormat="1" applyFont="1" applyBorder="1" applyAlignment="1">
      <alignment horizontal="center" vertical="center" wrapText="1"/>
    </xf>
    <xf numFmtId="164" fontId="9" fillId="0" borderId="39" xfId="0" quotePrefix="1" applyNumberFormat="1" applyFont="1" applyBorder="1" applyAlignment="1">
      <alignment horizontal="center" vertical="center" wrapText="1"/>
    </xf>
    <xf numFmtId="164" fontId="9" fillId="0" borderId="37" xfId="0" applyNumberFormat="1" applyFont="1" applyBorder="1" applyAlignment="1">
      <alignment horizontal="center" vertical="center" wrapText="1"/>
    </xf>
    <xf numFmtId="164" fontId="9" fillId="0" borderId="38" xfId="0" applyNumberFormat="1" applyFont="1" applyBorder="1" applyAlignment="1">
      <alignment horizontal="center" vertical="center" wrapText="1"/>
    </xf>
    <xf numFmtId="164" fontId="9" fillId="0" borderId="39" xfId="0" applyNumberFormat="1" applyFont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/>
    </xf>
    <xf numFmtId="0" fontId="13" fillId="7" borderId="34" xfId="0" applyFont="1" applyFill="1" applyBorder="1" applyAlignment="1">
      <alignment horizontal="center" vertical="center"/>
    </xf>
    <xf numFmtId="0" fontId="13" fillId="20" borderId="33" xfId="0" applyFont="1" applyFill="1" applyBorder="1" applyAlignment="1">
      <alignment horizontal="center" vertical="center"/>
    </xf>
    <xf numFmtId="0" fontId="13" fillId="20" borderId="34" xfId="0" applyFont="1" applyFill="1" applyBorder="1" applyAlignment="1">
      <alignment horizontal="center" vertical="center"/>
    </xf>
    <xf numFmtId="0" fontId="13" fillId="9" borderId="33" xfId="0" applyFont="1" applyFill="1" applyBorder="1" applyAlignment="1">
      <alignment horizontal="center" vertical="center"/>
    </xf>
    <xf numFmtId="0" fontId="13" fillId="9" borderId="34" xfId="0" applyFont="1" applyFill="1" applyBorder="1" applyAlignment="1">
      <alignment horizontal="center" vertical="center"/>
    </xf>
    <xf numFmtId="0" fontId="13" fillId="19" borderId="33" xfId="0" applyFont="1" applyFill="1" applyBorder="1" applyAlignment="1">
      <alignment horizontal="center" vertical="center"/>
    </xf>
    <xf numFmtId="0" fontId="13" fillId="19" borderId="34" xfId="0" applyFont="1" applyFill="1" applyBorder="1" applyAlignment="1">
      <alignment horizontal="center" vertical="center"/>
    </xf>
    <xf numFmtId="0" fontId="13" fillId="10" borderId="33" xfId="0" applyFont="1" applyFill="1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64" fontId="9" fillId="14" borderId="30" xfId="0" quotePrefix="1" applyNumberFormat="1" applyFont="1" applyFill="1" applyBorder="1" applyAlignment="1">
      <alignment horizontal="center" vertical="center" wrapText="1"/>
    </xf>
    <xf numFmtId="164" fontId="9" fillId="14" borderId="30" xfId="0" applyNumberFormat="1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164" fontId="9" fillId="14" borderId="38" xfId="0" applyNumberFormat="1" applyFont="1" applyFill="1" applyBorder="1" applyAlignment="1">
      <alignment horizontal="center" vertical="center" wrapText="1"/>
    </xf>
    <xf numFmtId="164" fontId="9" fillId="14" borderId="39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 wrapText="1"/>
    </xf>
    <xf numFmtId="0" fontId="6" fillId="11" borderId="8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left" vertical="center" wrapText="1"/>
    </xf>
    <xf numFmtId="0" fontId="15" fillId="0" borderId="34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9" fillId="14" borderId="30" xfId="0" quotePrefix="1" applyNumberFormat="1" applyFont="1" applyFill="1" applyBorder="1" applyAlignment="1">
      <alignment horizontal="right" vertical="center" wrapText="1"/>
    </xf>
    <xf numFmtId="164" fontId="9" fillId="14" borderId="30" xfId="0" applyNumberFormat="1" applyFont="1" applyFill="1" applyBorder="1" applyAlignment="1">
      <alignment horizontal="right" vertical="center" wrapText="1"/>
    </xf>
    <xf numFmtId="0" fontId="6" fillId="12" borderId="30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22" xfId="0" applyFont="1" applyFill="1" applyBorder="1" applyAlignment="1">
      <alignment horizontal="center" vertical="center"/>
    </xf>
    <xf numFmtId="0" fontId="6" fillId="28" borderId="8" xfId="0" applyFont="1" applyFill="1" applyBorder="1" applyAlignment="1">
      <alignment horizontal="center" vertical="center"/>
    </xf>
    <xf numFmtId="0" fontId="6" fillId="28" borderId="30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6" fillId="0" borderId="30" xfId="0" quotePrefix="1" applyFont="1" applyBorder="1" applyAlignment="1">
      <alignment horizontal="center" vertical="center"/>
    </xf>
    <xf numFmtId="0" fontId="6" fillId="28" borderId="50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64" fontId="9" fillId="14" borderId="47" xfId="0" quotePrefix="1" applyNumberFormat="1" applyFont="1" applyFill="1" applyBorder="1" applyAlignment="1">
      <alignment horizontal="center" vertical="center" wrapText="1"/>
    </xf>
    <xf numFmtId="164" fontId="9" fillId="14" borderId="48" xfId="0" quotePrefix="1" applyNumberFormat="1" applyFont="1" applyFill="1" applyBorder="1" applyAlignment="1">
      <alignment horizontal="center" vertical="center" wrapText="1"/>
    </xf>
    <xf numFmtId="164" fontId="9" fillId="14" borderId="49" xfId="0" quotePrefix="1" applyNumberFormat="1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53" xfId="0" applyFont="1" applyBorder="1" applyAlignment="1">
      <alignment horizontal="left" vertical="center"/>
    </xf>
    <xf numFmtId="164" fontId="9" fillId="14" borderId="33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64" fontId="9" fillId="14" borderId="39" xfId="0" quotePrefix="1" applyNumberFormat="1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14" fillId="0" borderId="30" xfId="0" quotePrefix="1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6" fillId="8" borderId="33" xfId="0" applyFont="1" applyFill="1" applyBorder="1" applyAlignment="1">
      <alignment horizontal="center" vertical="center"/>
    </xf>
    <xf numFmtId="164" fontId="9" fillId="14" borderId="61" xfId="0" quotePrefix="1" applyNumberFormat="1" applyFont="1" applyFill="1" applyBorder="1" applyAlignment="1">
      <alignment horizontal="center" vertical="center" wrapText="1"/>
    </xf>
    <xf numFmtId="164" fontId="9" fillId="14" borderId="62" xfId="0" quotePrefix="1" applyNumberFormat="1" applyFont="1" applyFill="1" applyBorder="1" applyAlignment="1">
      <alignment horizontal="center" vertical="center" wrapText="1"/>
    </xf>
    <xf numFmtId="164" fontId="9" fillId="14" borderId="48" xfId="0" applyNumberFormat="1" applyFont="1" applyFill="1" applyBorder="1" applyAlignment="1">
      <alignment horizontal="center" vertical="center" wrapText="1"/>
    </xf>
    <xf numFmtId="164" fontId="9" fillId="14" borderId="49" xfId="0" applyNumberFormat="1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8" fillId="6" borderId="57" xfId="0" applyFont="1" applyFill="1" applyBorder="1" applyAlignment="1">
      <alignment horizontal="center" vertical="center" wrapText="1"/>
    </xf>
    <xf numFmtId="0" fontId="8" fillId="6" borderId="58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4" fillId="0" borderId="70" xfId="0" applyFont="1" applyBorder="1" applyAlignment="1">
      <alignment horizontal="left" vertical="center"/>
    </xf>
    <xf numFmtId="0" fontId="14" fillId="0" borderId="71" xfId="0" applyFont="1" applyBorder="1" applyAlignment="1">
      <alignment horizontal="left" vertical="center"/>
    </xf>
    <xf numFmtId="0" fontId="22" fillId="27" borderId="43" xfId="0" applyFont="1" applyFill="1" applyBorder="1" applyAlignment="1">
      <alignment horizontal="center" vertical="center"/>
    </xf>
    <xf numFmtId="0" fontId="22" fillId="27" borderId="44" xfId="0" applyFont="1" applyFill="1" applyBorder="1" applyAlignment="1">
      <alignment horizontal="center" vertical="center"/>
    </xf>
    <xf numFmtId="0" fontId="22" fillId="27" borderId="4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465"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pachai We-nai" id="{6EF5A674-3999-4426-AE48-D2FBD989CC13}" userId="S::supachai.w@rmagroup.com::00090ed1-6fb7-4aae-b262-ca338f66283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5" dT="2025-12-08T11:24:31.91" personId="{6EF5A674-3999-4426-AE48-D2FBD989CC13}" id="{407AAA63-06C4-4B6C-B890-4C60451543BC}">
    <text>Assy 08 Dec 2025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7" dT="2025-12-16T08:55:09.45" personId="{6EF5A674-3999-4426-AE48-D2FBD989CC13}" id="{B11FF48F-D64D-4B4F-941C-362A0C5F3B96}">
    <text xml:space="preserve">Sent MT to repair
</text>
  </threadedComment>
  <threadedComment ref="F32" dT="2025-12-16T08:55:40.66" personId="{6EF5A674-3999-4426-AE48-D2FBD989CC13}" id="{FB18FBEA-187E-4CDF-B470-61A35AA575D5}">
    <text>Sent MT to repair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P33" dT="2025-12-10T13:07:45.18" personId="{6EF5A674-3999-4426-AE48-D2FBD989CC13}" id="{A62F0E48-E15F-44F3-BA95-7449F849CDD8}">
    <text>No ambient light =5 units</text>
  </threadedComment>
  <threadedComment ref="P35" dT="2025-12-10T13:06:45.19" personId="{6EF5A674-3999-4426-AE48-D2FBD989CC13}" id="{F187E88E-D703-4F94-9B48-44857DADC6CA}">
    <text xml:space="preserve">No ambient light =1 unit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F6" dT="2025-12-27T00:53:21.48" personId="{6EF5A674-3999-4426-AE48-D2FBD989CC13}" id="{6F0D0D5E-7096-46FB-A8E9-C2A7B3C31CC7}">
    <text>ไม่มีหนังดึงเบาะ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S65" dT="2026-01-14T00:44:52.59" personId="{6EF5A674-3999-4426-AE48-D2FBD989CC13}" id="{A1BEF8E2-B1DC-402D-951A-13A6FBA767C0}">
    <text>Repair color 2</text>
  </threadedComment>
  <threadedComment ref="S71" dT="2026-01-14T00:45:22.59" personId="{6EF5A674-3999-4426-AE48-D2FBD989CC13}" id="{F8227343-5A00-48B9-9A5E-DC01ECF1A084}">
    <text xml:space="preserve">Sent to repair color =1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Y8" dT="2026-01-19T12:37:20.96" personId="{6EF5A674-3999-4426-AE48-D2FBD989CC13}" id="{D528E41E-7BE9-4EA8-9A8F-CFA7E5E0B8F0}">
    <text>Swop frame from Red seat for Full build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D73" dT="2026-01-27T10:13:42.05" personId="{6EF5A674-3999-4426-AE48-D2FBD989CC13}" id="{8CD3235A-676D-4A62-BC0A-1A37D1A07CCD}">
    <text>Move frame to V2G(160) Sky blue</text>
  </threadedComment>
  <threadedComment ref="AD73" dT="2026-01-28T00:46:19.78" personId="{6EF5A674-3999-4426-AE48-D2FBD989CC13}" id="{7E1FBE00-EDFB-481B-9FB9-64815812CF32}" parentId="{8CD3235A-676D-4A62-BC0A-1A37D1A07CCD}">
    <text>19-5=14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6F48-7B7B-41FC-AE27-13431C64DAE4}">
  <sheetPr>
    <tabColor rgb="FFFFC000"/>
  </sheetPr>
  <dimension ref="A1:I29"/>
  <sheetViews>
    <sheetView showGridLines="0" topLeftCell="A16" workbookViewId="0">
      <selection activeCell="J23" sqref="J23"/>
    </sheetView>
  </sheetViews>
  <sheetFormatPr defaultRowHeight="14.5" x14ac:dyDescent="0.35"/>
  <cols>
    <col min="1" max="1" width="17.54296875" customWidth="1"/>
    <col min="2" max="2" width="9.1796875" style="86"/>
  </cols>
  <sheetData>
    <row r="1" spans="1:9" ht="23.15" customHeight="1" x14ac:dyDescent="0.35">
      <c r="A1" s="52" t="s">
        <v>0</v>
      </c>
      <c r="B1" s="53" t="s">
        <v>1</v>
      </c>
      <c r="C1" s="53" t="s">
        <v>2</v>
      </c>
      <c r="D1" s="53" t="s">
        <v>3</v>
      </c>
      <c r="E1" s="54" t="s">
        <v>4</v>
      </c>
      <c r="F1" s="54" t="s">
        <v>5</v>
      </c>
      <c r="G1" s="54" t="s">
        <v>6</v>
      </c>
      <c r="H1" s="55" t="s">
        <v>7</v>
      </c>
      <c r="I1" s="56" t="s">
        <v>8</v>
      </c>
    </row>
    <row r="2" spans="1:9" ht="19" customHeight="1" x14ac:dyDescent="0.35">
      <c r="A2" s="37" t="s">
        <v>9</v>
      </c>
      <c r="B2" s="57" t="s">
        <v>10</v>
      </c>
      <c r="C2" s="57" t="s">
        <v>10</v>
      </c>
      <c r="D2" s="57" t="s">
        <v>10</v>
      </c>
      <c r="E2" s="57" t="s">
        <v>10</v>
      </c>
      <c r="F2" s="57" t="s">
        <v>10</v>
      </c>
      <c r="G2" s="57" t="s">
        <v>10</v>
      </c>
      <c r="H2" s="57" t="s">
        <v>10</v>
      </c>
      <c r="I2" s="38"/>
    </row>
    <row r="3" spans="1:9" ht="19" customHeight="1" x14ac:dyDescent="0.35">
      <c r="A3" s="37" t="s">
        <v>11</v>
      </c>
      <c r="B3" s="58" t="s">
        <v>10</v>
      </c>
      <c r="C3" s="58" t="s">
        <v>10</v>
      </c>
      <c r="D3" s="58" t="s">
        <v>10</v>
      </c>
      <c r="E3" s="58" t="s">
        <v>10</v>
      </c>
      <c r="F3" s="58" t="s">
        <v>10</v>
      </c>
      <c r="G3" s="58" t="s">
        <v>10</v>
      </c>
      <c r="H3" s="58" t="s">
        <v>10</v>
      </c>
      <c r="I3" s="38"/>
    </row>
    <row r="4" spans="1:9" ht="19" customHeight="1" x14ac:dyDescent="0.35">
      <c r="A4" s="37" t="s">
        <v>12</v>
      </c>
      <c r="B4" s="38"/>
      <c r="C4" s="57" t="s">
        <v>10</v>
      </c>
      <c r="D4" s="57" t="s">
        <v>10</v>
      </c>
      <c r="E4" s="38"/>
      <c r="F4" s="57" t="s">
        <v>10</v>
      </c>
      <c r="G4" s="57" t="s">
        <v>10</v>
      </c>
      <c r="H4" s="57" t="s">
        <v>10</v>
      </c>
      <c r="I4" s="38"/>
    </row>
    <row r="5" spans="1:9" ht="19" customHeight="1" x14ac:dyDescent="0.35">
      <c r="A5" s="37" t="s">
        <v>13</v>
      </c>
      <c r="B5" s="38"/>
      <c r="C5" s="58" t="s">
        <v>10</v>
      </c>
      <c r="D5" s="58" t="s">
        <v>10</v>
      </c>
      <c r="E5" s="38"/>
      <c r="F5" s="58" t="s">
        <v>10</v>
      </c>
      <c r="G5" s="58" t="s">
        <v>10</v>
      </c>
      <c r="H5" s="58" t="s">
        <v>10</v>
      </c>
      <c r="I5" s="38"/>
    </row>
    <row r="6" spans="1:9" ht="19" customHeight="1" x14ac:dyDescent="0.35">
      <c r="A6" s="37" t="s">
        <v>14</v>
      </c>
      <c r="B6" s="38"/>
      <c r="C6" s="57" t="s">
        <v>10</v>
      </c>
      <c r="D6" s="38"/>
      <c r="E6" s="38"/>
      <c r="F6" s="57" t="s">
        <v>10</v>
      </c>
      <c r="G6" s="38"/>
      <c r="H6" s="38"/>
      <c r="I6" s="38"/>
    </row>
    <row r="7" spans="1:9" ht="19" customHeight="1" x14ac:dyDescent="0.35">
      <c r="A7" s="37" t="s">
        <v>15</v>
      </c>
      <c r="B7" s="38"/>
      <c r="C7" s="58" t="s">
        <v>10</v>
      </c>
      <c r="D7" s="38"/>
      <c r="E7" s="38"/>
      <c r="F7" s="58" t="s">
        <v>10</v>
      </c>
      <c r="G7" s="38"/>
      <c r="H7" s="38"/>
      <c r="I7" s="38"/>
    </row>
    <row r="8" spans="1:9" ht="19" customHeight="1" x14ac:dyDescent="0.35">
      <c r="A8" s="37" t="s">
        <v>16</v>
      </c>
      <c r="B8" s="58" t="s">
        <v>10</v>
      </c>
      <c r="C8" s="58" t="s">
        <v>10</v>
      </c>
      <c r="D8" s="38"/>
      <c r="E8" s="58" t="s">
        <v>10</v>
      </c>
      <c r="F8" s="58" t="s">
        <v>10</v>
      </c>
      <c r="G8" s="38"/>
      <c r="H8" s="38"/>
      <c r="I8" s="58" t="s">
        <v>10</v>
      </c>
    </row>
    <row r="9" spans="1:9" ht="19" customHeight="1" x14ac:dyDescent="0.35">
      <c r="A9" s="37" t="s">
        <v>17</v>
      </c>
      <c r="B9" s="57" t="s">
        <v>10</v>
      </c>
      <c r="C9" s="57" t="s">
        <v>10</v>
      </c>
      <c r="D9" s="38"/>
      <c r="E9" s="57" t="s">
        <v>10</v>
      </c>
      <c r="F9" s="57" t="s">
        <v>10</v>
      </c>
      <c r="G9" s="38"/>
      <c r="H9" s="38"/>
      <c r="I9" s="57" t="s">
        <v>10</v>
      </c>
    </row>
    <row r="10" spans="1:9" ht="19" customHeight="1" x14ac:dyDescent="0.35">
      <c r="A10" s="37" t="s">
        <v>18</v>
      </c>
      <c r="B10" s="57" t="s">
        <v>10</v>
      </c>
      <c r="C10" s="57" t="s">
        <v>10</v>
      </c>
      <c r="D10" s="38"/>
      <c r="E10" s="57" t="s">
        <v>10</v>
      </c>
      <c r="F10" s="57" t="s">
        <v>10</v>
      </c>
      <c r="G10" s="38"/>
      <c r="H10" s="38"/>
      <c r="I10" s="57" t="s">
        <v>10</v>
      </c>
    </row>
    <row r="11" spans="1:9" ht="19" customHeight="1" x14ac:dyDescent="0.35">
      <c r="A11" s="37" t="s">
        <v>19</v>
      </c>
      <c r="B11" s="57" t="s">
        <v>10</v>
      </c>
      <c r="C11" s="57" t="s">
        <v>10</v>
      </c>
      <c r="D11" s="57" t="s">
        <v>10</v>
      </c>
      <c r="E11" s="57" t="s">
        <v>10</v>
      </c>
      <c r="F11" s="57" t="s">
        <v>10</v>
      </c>
      <c r="G11" s="57" t="s">
        <v>10</v>
      </c>
      <c r="H11" s="57" t="s">
        <v>10</v>
      </c>
      <c r="I11" s="38"/>
    </row>
    <row r="12" spans="1:9" ht="19" customHeight="1" x14ac:dyDescent="0.35">
      <c r="A12" s="37" t="s">
        <v>20</v>
      </c>
      <c r="B12" s="59" t="s">
        <v>10</v>
      </c>
      <c r="C12" s="59" t="s">
        <v>10</v>
      </c>
      <c r="D12" s="59" t="s">
        <v>10</v>
      </c>
      <c r="E12" s="59" t="s">
        <v>10</v>
      </c>
      <c r="F12" s="59" t="s">
        <v>10</v>
      </c>
      <c r="G12" s="59" t="s">
        <v>10</v>
      </c>
      <c r="H12" s="59" t="s">
        <v>10</v>
      </c>
      <c r="I12" s="38"/>
    </row>
    <row r="13" spans="1:9" ht="19" customHeight="1" x14ac:dyDescent="0.35">
      <c r="A13" s="37" t="s">
        <v>21</v>
      </c>
      <c r="B13" s="38"/>
      <c r="C13" s="59" t="s">
        <v>10</v>
      </c>
      <c r="D13" s="59" t="s">
        <v>10</v>
      </c>
      <c r="E13" s="38"/>
      <c r="F13" s="59" t="s">
        <v>10</v>
      </c>
      <c r="G13" s="59" t="s">
        <v>10</v>
      </c>
      <c r="H13" s="59" t="s">
        <v>10</v>
      </c>
      <c r="I13" s="38"/>
    </row>
    <row r="14" spans="1:9" ht="19" customHeight="1" x14ac:dyDescent="0.35"/>
    <row r="15" spans="1:9" ht="19" customHeight="1" x14ac:dyDescent="0.35">
      <c r="A15" s="60" t="s">
        <v>22</v>
      </c>
    </row>
    <row r="16" spans="1:9" ht="19" customHeight="1" x14ac:dyDescent="0.35">
      <c r="A16" s="61" t="s">
        <v>23</v>
      </c>
    </row>
    <row r="17" spans="1:3" ht="19" customHeight="1" x14ac:dyDescent="0.35">
      <c r="A17" s="62" t="s">
        <v>24</v>
      </c>
    </row>
    <row r="19" spans="1:3" x14ac:dyDescent="0.35">
      <c r="A19" s="206" t="s">
        <v>25</v>
      </c>
      <c r="B19" s="206" t="s">
        <v>26</v>
      </c>
      <c r="C19" s="206" t="s">
        <v>26</v>
      </c>
    </row>
    <row r="20" spans="1:3" x14ac:dyDescent="0.35">
      <c r="A20" s="242"/>
      <c r="B20" s="242"/>
      <c r="C20" s="242"/>
    </row>
    <row r="21" spans="1:3" x14ac:dyDescent="0.35">
      <c r="A21" s="87" t="s">
        <v>27</v>
      </c>
      <c r="B21" s="93" t="s">
        <v>28</v>
      </c>
      <c r="C21" s="88"/>
    </row>
    <row r="22" spans="1:3" x14ac:dyDescent="0.35">
      <c r="A22" s="87" t="s">
        <v>29</v>
      </c>
      <c r="B22" s="93" t="s">
        <v>30</v>
      </c>
      <c r="C22" s="89"/>
    </row>
    <row r="23" spans="1:3" x14ac:dyDescent="0.35">
      <c r="A23" s="87" t="s">
        <v>31</v>
      </c>
      <c r="B23" s="93" t="s">
        <v>32</v>
      </c>
      <c r="C23" s="90"/>
    </row>
    <row r="24" spans="1:3" x14ac:dyDescent="0.35">
      <c r="A24" s="87" t="s">
        <v>33</v>
      </c>
      <c r="B24" s="93" t="s">
        <v>34</v>
      </c>
      <c r="C24" s="91"/>
    </row>
    <row r="25" spans="1:3" x14ac:dyDescent="0.35">
      <c r="A25" s="87" t="s">
        <v>35</v>
      </c>
      <c r="B25" s="93" t="s">
        <v>36</v>
      </c>
      <c r="C25" s="92"/>
    </row>
    <row r="26" spans="1:3" x14ac:dyDescent="0.35">
      <c r="A26" s="97" t="s">
        <v>37</v>
      </c>
      <c r="B26" s="98" t="s">
        <v>38</v>
      </c>
      <c r="C26" s="99"/>
    </row>
    <row r="27" spans="1:3" x14ac:dyDescent="0.35">
      <c r="A27" s="94" t="s">
        <v>39</v>
      </c>
      <c r="B27" s="95" t="s">
        <v>40</v>
      </c>
      <c r="C27" s="94"/>
    </row>
    <row r="28" spans="1:3" x14ac:dyDescent="0.35">
      <c r="A28" s="94" t="s">
        <v>41</v>
      </c>
      <c r="B28" s="95" t="s">
        <v>42</v>
      </c>
      <c r="C28" s="100"/>
    </row>
    <row r="29" spans="1:3" x14ac:dyDescent="0.35">
      <c r="A29" s="94" t="s">
        <v>43</v>
      </c>
      <c r="B29" s="95" t="s">
        <v>44</v>
      </c>
      <c r="C29" s="96"/>
    </row>
  </sheetData>
  <mergeCells count="3">
    <mergeCell ref="A19:A20"/>
    <mergeCell ref="B19:B20"/>
    <mergeCell ref="C19:C20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1703-FC84-4B37-A522-B386FC9C987A}">
  <sheetPr>
    <tabColor rgb="FF00B050"/>
    <pageSetUpPr fitToPage="1"/>
  </sheetPr>
  <dimension ref="A1:AF52"/>
  <sheetViews>
    <sheetView showGridLines="0" zoomScale="70" zoomScaleNormal="7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X9" sqref="X9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29" width="4.54296875" style="1" customWidth="1"/>
    <col min="30" max="30" width="35.1796875" style="2" customWidth="1"/>
    <col min="34" max="34" width="11.1796875" customWidth="1"/>
    <col min="35" max="35" width="29.453125" bestFit="1" customWidth="1"/>
    <col min="36" max="36" width="22.1796875" bestFit="1" customWidth="1"/>
    <col min="37" max="37" width="5.26953125" bestFit="1" customWidth="1"/>
    <col min="38" max="39" width="11.453125" bestFit="1" customWidth="1"/>
    <col min="40" max="42" width="2.26953125" bestFit="1" customWidth="1"/>
    <col min="43" max="45" width="3.26953125" bestFit="1" customWidth="1"/>
    <col min="46" max="46" width="11" bestFit="1" customWidth="1"/>
    <col min="47" max="47" width="9" bestFit="1" customWidth="1"/>
    <col min="48" max="53" width="2.26953125" bestFit="1" customWidth="1"/>
    <col min="54" max="54" width="3.26953125" bestFit="1" customWidth="1"/>
    <col min="55" max="55" width="12" bestFit="1" customWidth="1"/>
    <col min="56" max="56" width="7.1796875" bestFit="1" customWidth="1"/>
    <col min="57" max="63" width="2.26953125" bestFit="1" customWidth="1"/>
    <col min="64" max="66" width="3.26953125" bestFit="1" customWidth="1"/>
    <col min="67" max="67" width="10" bestFit="1" customWidth="1"/>
    <col min="68" max="68" width="11.453125" bestFit="1" customWidth="1"/>
  </cols>
  <sheetData>
    <row r="1" spans="1:32" ht="34.5" customHeight="1" x14ac:dyDescent="0.35">
      <c r="A1" s="27" t="s">
        <v>45</v>
      </c>
    </row>
    <row r="2" spans="1:32" ht="25" customHeight="1" x14ac:dyDescent="0.35">
      <c r="A2" s="23" t="s">
        <v>46</v>
      </c>
    </row>
    <row r="3" spans="1:32" ht="18" customHeight="1" thickBot="1" x14ac:dyDescent="0.4">
      <c r="A3" s="253" t="s">
        <v>0</v>
      </c>
      <c r="B3" s="255" t="s">
        <v>25</v>
      </c>
      <c r="C3" s="255" t="s">
        <v>47</v>
      </c>
      <c r="D3" s="257" t="s">
        <v>48</v>
      </c>
      <c r="E3" s="257" t="s">
        <v>49</v>
      </c>
      <c r="F3" s="257" t="s">
        <v>50</v>
      </c>
      <c r="G3" s="248" t="s">
        <v>51</v>
      </c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50"/>
      <c r="AD3" s="251" t="s">
        <v>52</v>
      </c>
    </row>
    <row r="4" spans="1:32" ht="18" customHeight="1" thickBot="1" x14ac:dyDescent="0.4">
      <c r="A4" s="254"/>
      <c r="B4" s="256"/>
      <c r="C4" s="256"/>
      <c r="D4" s="258"/>
      <c r="E4" s="258"/>
      <c r="F4" s="258"/>
      <c r="G4" s="24">
        <v>8</v>
      </c>
      <c r="H4" s="24">
        <v>9</v>
      </c>
      <c r="I4" s="25">
        <v>10</v>
      </c>
      <c r="J4" s="25">
        <v>11</v>
      </c>
      <c r="K4" s="25">
        <v>12</v>
      </c>
      <c r="L4" s="25">
        <v>13</v>
      </c>
      <c r="M4" s="25">
        <v>14</v>
      </c>
      <c r="N4" s="24">
        <v>15</v>
      </c>
      <c r="O4" s="24">
        <v>16</v>
      </c>
      <c r="P4" s="25">
        <v>17</v>
      </c>
      <c r="Q4" s="25">
        <v>18</v>
      </c>
      <c r="R4" s="25">
        <v>19</v>
      </c>
      <c r="S4" s="25">
        <v>20</v>
      </c>
      <c r="T4" s="25">
        <v>21</v>
      </c>
      <c r="U4" s="24">
        <v>22</v>
      </c>
      <c r="V4" s="24">
        <v>23</v>
      </c>
      <c r="W4" s="25">
        <v>24</v>
      </c>
      <c r="X4" s="25">
        <v>25</v>
      </c>
      <c r="Y4" s="25">
        <v>26</v>
      </c>
      <c r="Z4" s="25">
        <v>27</v>
      </c>
      <c r="AA4" s="25">
        <v>28</v>
      </c>
      <c r="AB4" s="24">
        <v>29</v>
      </c>
      <c r="AC4" s="26">
        <v>30</v>
      </c>
      <c r="AD4" s="252"/>
    </row>
    <row r="5" spans="1:32" ht="18" customHeight="1" x14ac:dyDescent="0.35">
      <c r="A5" s="243"/>
      <c r="B5" s="246"/>
      <c r="C5" s="31" t="s">
        <v>1</v>
      </c>
      <c r="D5" s="7"/>
      <c r="E5" s="4">
        <f t="shared" ref="E5:E11" si="0">SUM(G5:AC5)</f>
        <v>0</v>
      </c>
      <c r="F5" s="4">
        <f t="shared" ref="F5:F11" si="1">E5-D5</f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6"/>
    </row>
    <row r="6" spans="1:32" ht="18" customHeight="1" x14ac:dyDescent="0.35">
      <c r="A6" s="244"/>
      <c r="B6" s="246"/>
      <c r="C6" s="32" t="s">
        <v>2</v>
      </c>
      <c r="D6" s="7"/>
      <c r="E6" s="8">
        <f t="shared" si="0"/>
        <v>0</v>
      </c>
      <c r="F6" s="8">
        <f t="shared" si="1"/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1"/>
    </row>
    <row r="7" spans="1:32" ht="18" customHeight="1" x14ac:dyDescent="0.35">
      <c r="A7" s="244"/>
      <c r="B7" s="246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1"/>
    </row>
    <row r="8" spans="1:32" ht="18" customHeight="1" x14ac:dyDescent="0.35">
      <c r="A8" s="244"/>
      <c r="B8" s="246"/>
      <c r="C8" s="33" t="s">
        <v>4</v>
      </c>
      <c r="D8" s="7"/>
      <c r="E8" s="8">
        <f t="shared" si="0"/>
        <v>0</v>
      </c>
      <c r="F8" s="8">
        <f t="shared" si="1"/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1"/>
    </row>
    <row r="9" spans="1:32" ht="18" customHeight="1" x14ac:dyDescent="0.35">
      <c r="A9" s="245"/>
      <c r="B9" s="246"/>
      <c r="C9" s="33" t="s">
        <v>5</v>
      </c>
      <c r="D9" s="7"/>
      <c r="E9" s="8">
        <f t="shared" si="0"/>
        <v>0</v>
      </c>
      <c r="F9" s="8">
        <f t="shared" si="1"/>
        <v>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1"/>
      <c r="AF9" s="20"/>
    </row>
    <row r="10" spans="1:32" ht="18" customHeight="1" x14ac:dyDescent="0.35">
      <c r="A10" s="245"/>
      <c r="B10" s="246"/>
      <c r="C10" s="35" t="s">
        <v>6</v>
      </c>
      <c r="D10" s="17"/>
      <c r="E10" s="18">
        <f t="shared" si="0"/>
        <v>0</v>
      </c>
      <c r="F10" s="18">
        <f t="shared" si="1"/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5"/>
    </row>
    <row r="11" spans="1:32" ht="18" customHeight="1" x14ac:dyDescent="0.35">
      <c r="A11" s="243"/>
      <c r="B11" s="226" t="s">
        <v>53</v>
      </c>
      <c r="C11" s="227"/>
      <c r="D11" s="218">
        <v>0</v>
      </c>
      <c r="E11" s="218">
        <f t="shared" si="0"/>
        <v>0</v>
      </c>
      <c r="F11" s="218">
        <f t="shared" si="1"/>
        <v>0</v>
      </c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18"/>
    </row>
    <row r="12" spans="1:32" ht="18" customHeight="1" x14ac:dyDescent="0.35">
      <c r="A12" s="247"/>
      <c r="B12" s="228"/>
      <c r="C12" s="229"/>
      <c r="D12" s="219"/>
      <c r="E12" s="219"/>
      <c r="F12" s="219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9"/>
    </row>
    <row r="13" spans="1:32" ht="18" customHeight="1" x14ac:dyDescent="0.35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32" ht="18" customHeight="1" x14ac:dyDescent="0.35">
      <c r="A14" s="23" t="s">
        <v>54</v>
      </c>
    </row>
    <row r="15" spans="1:32" ht="18" customHeight="1" thickBot="1" x14ac:dyDescent="0.4">
      <c r="A15" s="253" t="s">
        <v>0</v>
      </c>
      <c r="B15" s="255" t="s">
        <v>25</v>
      </c>
      <c r="C15" s="255" t="s">
        <v>47</v>
      </c>
      <c r="D15" s="257" t="s">
        <v>48</v>
      </c>
      <c r="E15" s="257" t="s">
        <v>49</v>
      </c>
      <c r="F15" s="257" t="s">
        <v>50</v>
      </c>
      <c r="G15" s="248" t="s">
        <v>51</v>
      </c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50"/>
      <c r="AD15" s="251" t="s">
        <v>52</v>
      </c>
    </row>
    <row r="16" spans="1:32" ht="18" customHeight="1" x14ac:dyDescent="0.35">
      <c r="A16" s="260"/>
      <c r="B16" s="261"/>
      <c r="C16" s="261"/>
      <c r="D16" s="262"/>
      <c r="E16" s="258"/>
      <c r="F16" s="258"/>
      <c r="G16" s="28">
        <v>8</v>
      </c>
      <c r="H16" s="28">
        <v>9</v>
      </c>
      <c r="I16" s="29">
        <v>10</v>
      </c>
      <c r="J16" s="29">
        <v>11</v>
      </c>
      <c r="K16" s="29">
        <v>12</v>
      </c>
      <c r="L16" s="29">
        <v>13</v>
      </c>
      <c r="M16" s="29">
        <v>14</v>
      </c>
      <c r="N16" s="28">
        <v>15</v>
      </c>
      <c r="O16" s="28">
        <v>16</v>
      </c>
      <c r="P16" s="29">
        <v>17</v>
      </c>
      <c r="Q16" s="29">
        <v>18</v>
      </c>
      <c r="R16" s="29">
        <v>19</v>
      </c>
      <c r="S16" s="29">
        <v>20</v>
      </c>
      <c r="T16" s="29">
        <v>21</v>
      </c>
      <c r="U16" s="28">
        <v>22</v>
      </c>
      <c r="V16" s="28">
        <v>23</v>
      </c>
      <c r="W16" s="29">
        <v>24</v>
      </c>
      <c r="X16" s="29">
        <v>25</v>
      </c>
      <c r="Y16" s="29">
        <v>26</v>
      </c>
      <c r="Z16" s="29">
        <v>27</v>
      </c>
      <c r="AA16" s="29">
        <v>28</v>
      </c>
      <c r="AB16" s="28">
        <v>29</v>
      </c>
      <c r="AC16" s="30">
        <v>30</v>
      </c>
      <c r="AD16" s="266"/>
    </row>
    <row r="17" spans="1:32" ht="18" customHeight="1" x14ac:dyDescent="0.35">
      <c r="A17" s="263" t="s">
        <v>55</v>
      </c>
      <c r="B17" s="264" t="s">
        <v>56</v>
      </c>
      <c r="C17" s="201" t="s">
        <v>54</v>
      </c>
      <c r="D17" s="201">
        <v>12</v>
      </c>
      <c r="E17" s="201">
        <f>SUM(G17:AC18)</f>
        <v>12</v>
      </c>
      <c r="F17" s="201">
        <f>E17-D17</f>
        <v>0</v>
      </c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>
        <v>12</v>
      </c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01" t="s">
        <v>57</v>
      </c>
    </row>
    <row r="18" spans="1:32" ht="18" customHeight="1" x14ac:dyDescent="0.35">
      <c r="A18" s="199"/>
      <c r="B18" s="264"/>
      <c r="C18" s="201"/>
      <c r="D18" s="201"/>
      <c r="E18" s="201"/>
      <c r="F18" s="201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01"/>
    </row>
    <row r="19" spans="1:32" ht="18" customHeight="1" x14ac:dyDescent="0.35">
      <c r="A19" s="263" t="s">
        <v>55</v>
      </c>
      <c r="B19" s="264" t="s">
        <v>58</v>
      </c>
      <c r="C19" s="201" t="s">
        <v>54</v>
      </c>
      <c r="D19" s="201">
        <v>14</v>
      </c>
      <c r="E19" s="201">
        <f t="shared" ref="E19" si="2">SUM(G19:AC20)</f>
        <v>14</v>
      </c>
      <c r="F19" s="201">
        <f t="shared" ref="F19" si="3">E19-D19</f>
        <v>0</v>
      </c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>
        <v>14</v>
      </c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01" t="s">
        <v>57</v>
      </c>
    </row>
    <row r="20" spans="1:32" ht="18" customHeight="1" x14ac:dyDescent="0.35">
      <c r="A20" s="199"/>
      <c r="B20" s="264"/>
      <c r="C20" s="201"/>
      <c r="D20" s="201"/>
      <c r="E20" s="201"/>
      <c r="F20" s="201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01"/>
    </row>
    <row r="21" spans="1:32" ht="18" customHeight="1" x14ac:dyDescent="0.35">
      <c r="A21" s="267"/>
      <c r="B21" s="264"/>
      <c r="C21" s="201" t="s">
        <v>54</v>
      </c>
      <c r="D21" s="201"/>
      <c r="E21" s="201">
        <f t="shared" ref="E21" si="4">SUM(G21:AC22)</f>
        <v>0</v>
      </c>
      <c r="F21" s="201">
        <f t="shared" ref="F21" si="5">E21-D21</f>
        <v>0</v>
      </c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01"/>
    </row>
    <row r="22" spans="1:32" s="2" customFormat="1" ht="18" customHeight="1" x14ac:dyDescent="0.35">
      <c r="A22" s="201"/>
      <c r="B22" s="264"/>
      <c r="C22" s="201"/>
      <c r="D22" s="201"/>
      <c r="E22" s="201"/>
      <c r="F22" s="201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01"/>
      <c r="AE22"/>
      <c r="AF22"/>
    </row>
    <row r="23" spans="1:32" s="2" customFormat="1" ht="18" customHeight="1" x14ac:dyDescent="0.35">
      <c r="A23" s="267"/>
      <c r="B23" s="268"/>
      <c r="C23" s="201" t="s">
        <v>54</v>
      </c>
      <c r="D23" s="201"/>
      <c r="E23" s="201">
        <f t="shared" ref="E23" si="6">SUM(G23:AC24)</f>
        <v>0</v>
      </c>
      <c r="F23" s="201">
        <f t="shared" ref="F23" si="7">E23-D23</f>
        <v>0</v>
      </c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01"/>
      <c r="AE23"/>
      <c r="AF23"/>
    </row>
    <row r="24" spans="1:32" s="2" customFormat="1" ht="18" customHeight="1" x14ac:dyDescent="0.35">
      <c r="A24" s="201"/>
      <c r="B24" s="268"/>
      <c r="C24" s="201"/>
      <c r="D24" s="201"/>
      <c r="E24" s="201"/>
      <c r="F24" s="201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01"/>
      <c r="AE24"/>
      <c r="AF24"/>
    </row>
    <row r="25" spans="1:32" s="2" customFormat="1" ht="18" customHeight="1" x14ac:dyDescent="0.35">
      <c r="A25" s="267"/>
      <c r="B25" s="268"/>
      <c r="C25" s="201" t="s">
        <v>54</v>
      </c>
      <c r="D25" s="201"/>
      <c r="E25" s="201">
        <f t="shared" ref="E25" si="8">SUM(G25:AC26)</f>
        <v>0</v>
      </c>
      <c r="F25" s="201">
        <f t="shared" ref="F25" si="9">E25-D25</f>
        <v>0</v>
      </c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01"/>
      <c r="AE25"/>
      <c r="AF25"/>
    </row>
    <row r="26" spans="1:32" s="2" customFormat="1" ht="18" customHeight="1" x14ac:dyDescent="0.35">
      <c r="A26" s="201"/>
      <c r="B26" s="268"/>
      <c r="C26" s="201"/>
      <c r="D26" s="201"/>
      <c r="E26" s="201"/>
      <c r="F26" s="201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01"/>
      <c r="AE26"/>
      <c r="AF26"/>
    </row>
    <row r="27" spans="1:32" s="2" customFormat="1" ht="18" customHeight="1" x14ac:dyDescent="0.35">
      <c r="A27" s="267"/>
      <c r="B27" s="268"/>
      <c r="C27" s="201" t="s">
        <v>54</v>
      </c>
      <c r="D27" s="201"/>
      <c r="E27" s="201">
        <f t="shared" ref="E27" si="10">SUM(G27:AC28)</f>
        <v>0</v>
      </c>
      <c r="F27" s="201">
        <f t="shared" ref="F27" si="11">E27-D27</f>
        <v>0</v>
      </c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01"/>
      <c r="AE27"/>
      <c r="AF27"/>
    </row>
    <row r="28" spans="1:32" s="2" customFormat="1" ht="18" customHeight="1" x14ac:dyDescent="0.35">
      <c r="A28" s="201"/>
      <c r="B28" s="268"/>
      <c r="C28" s="201"/>
      <c r="D28" s="201"/>
      <c r="E28" s="201"/>
      <c r="F28" s="201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01"/>
      <c r="AE28"/>
      <c r="AF28"/>
    </row>
    <row r="29" spans="1:32" s="2" customFormat="1" ht="18" customHeight="1" x14ac:dyDescent="0.35">
      <c r="A29" s="267"/>
      <c r="B29" s="268"/>
      <c r="C29" s="201" t="s">
        <v>54</v>
      </c>
      <c r="D29" s="201"/>
      <c r="E29" s="201">
        <f t="shared" ref="E29" si="12">SUM(G29:AC30)</f>
        <v>0</v>
      </c>
      <c r="F29" s="201">
        <f t="shared" ref="F29" si="13">E29-D29</f>
        <v>0</v>
      </c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01"/>
      <c r="AE29"/>
      <c r="AF29"/>
    </row>
    <row r="30" spans="1:32" s="2" customFormat="1" ht="18" customHeight="1" x14ac:dyDescent="0.35">
      <c r="A30" s="201"/>
      <c r="B30" s="268"/>
      <c r="C30" s="201"/>
      <c r="D30" s="201"/>
      <c r="E30" s="201"/>
      <c r="F30" s="201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01"/>
      <c r="AE30"/>
      <c r="AF30"/>
    </row>
    <row r="31" spans="1:32" s="2" customFormat="1" ht="18" customHeight="1" x14ac:dyDescent="0.35">
      <c r="A31" s="267"/>
      <c r="B31" s="264"/>
      <c r="C31" s="201" t="s">
        <v>54</v>
      </c>
      <c r="D31" s="201"/>
      <c r="E31" s="201">
        <f t="shared" ref="E31" si="14">SUM(G31:AC32)</f>
        <v>0</v>
      </c>
      <c r="F31" s="201">
        <f t="shared" ref="F31" si="15">E31-D31</f>
        <v>0</v>
      </c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01"/>
      <c r="AE31"/>
      <c r="AF31"/>
    </row>
    <row r="32" spans="1:32" s="2" customFormat="1" ht="18" customHeight="1" x14ac:dyDescent="0.35">
      <c r="A32" s="201"/>
      <c r="B32" s="264"/>
      <c r="C32" s="201"/>
      <c r="D32" s="201"/>
      <c r="E32" s="201"/>
      <c r="F32" s="201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01"/>
      <c r="AE32"/>
      <c r="AF32"/>
    </row>
    <row r="33" spans="1:32" s="2" customFormat="1" ht="18" customHeight="1" x14ac:dyDescent="0.35">
      <c r="A33" s="267"/>
      <c r="B33" s="264"/>
      <c r="C33" s="201" t="s">
        <v>54</v>
      </c>
      <c r="D33" s="201"/>
      <c r="E33" s="201">
        <f t="shared" ref="E33" si="16">SUM(G33:AC34)</f>
        <v>0</v>
      </c>
      <c r="F33" s="201">
        <f t="shared" ref="F33" si="17">E33-D33</f>
        <v>0</v>
      </c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01"/>
      <c r="AE33"/>
      <c r="AF33"/>
    </row>
    <row r="34" spans="1:32" s="2" customFormat="1" ht="18" customHeight="1" x14ac:dyDescent="0.35">
      <c r="A34" s="201"/>
      <c r="B34" s="264"/>
      <c r="C34" s="201"/>
      <c r="D34" s="201"/>
      <c r="E34" s="201"/>
      <c r="F34" s="201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01"/>
      <c r="AE34"/>
      <c r="AF34"/>
    </row>
    <row r="35" spans="1:32" s="2" customFormat="1" ht="15" customHeight="1" x14ac:dyDescent="0.35">
      <c r="A35"/>
      <c r="B35"/>
      <c r="C3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2"/>
      <c r="AE35"/>
      <c r="AF35"/>
    </row>
    <row r="36" spans="1:32" s="2" customFormat="1" ht="15" customHeight="1" x14ac:dyDescent="0.35">
      <c r="A36"/>
      <c r="B36"/>
      <c r="C3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2"/>
      <c r="AE36"/>
      <c r="AF36"/>
    </row>
    <row r="37" spans="1:32" s="2" customFormat="1" ht="15" customHeight="1" x14ac:dyDescent="0.35">
      <c r="A37"/>
      <c r="B37"/>
      <c r="C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2"/>
      <c r="AE37"/>
      <c r="AF37"/>
    </row>
    <row r="38" spans="1:32" s="2" customFormat="1" ht="15" customHeight="1" x14ac:dyDescent="0.35">
      <c r="A38"/>
      <c r="B38" s="21"/>
      <c r="C38"/>
      <c r="D38"/>
      <c r="E38"/>
      <c r="F3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2"/>
      <c r="AE38"/>
      <c r="AF38"/>
    </row>
    <row r="39" spans="1:32" s="2" customFormat="1" ht="15" customHeight="1" x14ac:dyDescent="0.35">
      <c r="A39"/>
      <c r="B39" s="21"/>
      <c r="C39"/>
      <c r="D39"/>
      <c r="E39"/>
      <c r="F3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2"/>
      <c r="AE39"/>
      <c r="AF39"/>
    </row>
    <row r="40" spans="1:32" s="2" customFormat="1" ht="15" customHeight="1" x14ac:dyDescent="0.35">
      <c r="A40"/>
      <c r="B40" s="21"/>
      <c r="C40"/>
      <c r="D40"/>
      <c r="E40"/>
      <c r="F4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E40"/>
      <c r="AF40"/>
    </row>
    <row r="41" spans="1:32" s="2" customFormat="1" ht="15" customHeight="1" x14ac:dyDescent="0.35">
      <c r="A41"/>
      <c r="B41" s="21"/>
      <c r="C41"/>
      <c r="D41"/>
      <c r="E41"/>
      <c r="F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E41"/>
      <c r="AF41"/>
    </row>
    <row r="42" spans="1:32" s="2" customFormat="1" ht="15" customHeight="1" x14ac:dyDescent="0.35">
      <c r="A42"/>
      <c r="B42" s="21"/>
      <c r="C42"/>
      <c r="D42"/>
      <c r="E42"/>
      <c r="F4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E42"/>
      <c r="AF42"/>
    </row>
    <row r="43" spans="1:32" s="1" customFormat="1" ht="15" customHeight="1" x14ac:dyDescent="0.35">
      <c r="A43"/>
      <c r="B43" s="21"/>
      <c r="C43"/>
      <c r="D43"/>
      <c r="E43"/>
      <c r="F43"/>
      <c r="AD43" s="2"/>
      <c r="AE43"/>
      <c r="AF43"/>
    </row>
    <row r="44" spans="1:32" s="1" customFormat="1" ht="15" customHeight="1" x14ac:dyDescent="0.35">
      <c r="A44"/>
      <c r="B44" s="21"/>
      <c r="C44"/>
      <c r="D44"/>
      <c r="E44"/>
      <c r="F44"/>
      <c r="AD44" s="2"/>
      <c r="AE44"/>
      <c r="AF44"/>
    </row>
    <row r="45" spans="1:32" s="1" customFormat="1" ht="15" customHeight="1" x14ac:dyDescent="0.35">
      <c r="A45"/>
      <c r="B45" s="21"/>
      <c r="C45"/>
      <c r="D45"/>
      <c r="E45"/>
      <c r="F45"/>
      <c r="AD45" s="2"/>
      <c r="AE45"/>
      <c r="AF45"/>
    </row>
    <row r="46" spans="1:32" s="1" customFormat="1" ht="15" customHeight="1" x14ac:dyDescent="0.35">
      <c r="A46"/>
      <c r="B46" s="21"/>
      <c r="C46"/>
      <c r="D46"/>
      <c r="E46"/>
      <c r="F46"/>
      <c r="AD46" s="2"/>
      <c r="AE46"/>
      <c r="AF46"/>
    </row>
    <row r="47" spans="1:32" s="1" customFormat="1" ht="15" customHeight="1" x14ac:dyDescent="0.35">
      <c r="A47"/>
      <c r="B47" s="21"/>
      <c r="C47"/>
      <c r="D47"/>
      <c r="E47"/>
      <c r="F47"/>
      <c r="AD47" s="2"/>
      <c r="AE47"/>
      <c r="AF47"/>
    </row>
    <row r="48" spans="1:32" s="1" customFormat="1" ht="15" customHeight="1" x14ac:dyDescent="0.35">
      <c r="A48"/>
      <c r="B48" s="21"/>
      <c r="C48"/>
      <c r="D48"/>
      <c r="E48"/>
      <c r="F48"/>
      <c r="AD48" s="2"/>
      <c r="AE48"/>
      <c r="AF48"/>
    </row>
    <row r="49" spans="1:32" s="1" customFormat="1" ht="15" customHeight="1" x14ac:dyDescent="0.35">
      <c r="A49"/>
      <c r="B49" s="21"/>
      <c r="C49"/>
      <c r="D49"/>
      <c r="E49"/>
      <c r="F49"/>
      <c r="AD49" s="2"/>
      <c r="AE49"/>
      <c r="AF49"/>
    </row>
    <row r="50" spans="1:32" s="1" customFormat="1" ht="15" customHeight="1" x14ac:dyDescent="0.35">
      <c r="A50"/>
      <c r="B50" s="21"/>
      <c r="C50"/>
      <c r="D50"/>
      <c r="E50"/>
      <c r="F50"/>
      <c r="AD50" s="2"/>
      <c r="AE50"/>
      <c r="AF50"/>
    </row>
    <row r="51" spans="1:32" s="1" customFormat="1" ht="15" customHeight="1" x14ac:dyDescent="0.35">
      <c r="A51"/>
      <c r="B51" s="21"/>
      <c r="C51"/>
      <c r="D51"/>
      <c r="E51"/>
      <c r="F51"/>
      <c r="AD51" s="2"/>
      <c r="AE51"/>
      <c r="AF51"/>
    </row>
    <row r="52" spans="1:32" s="1" customFormat="1" ht="15" customHeight="1" x14ac:dyDescent="0.35">
      <c r="A52"/>
      <c r="B52" s="21"/>
      <c r="C52"/>
      <c r="D52"/>
      <c r="E52"/>
      <c r="F52"/>
      <c r="AD52" s="2"/>
      <c r="AE52"/>
      <c r="AF52"/>
    </row>
  </sheetData>
  <mergeCells count="317">
    <mergeCell ref="AD33:AD34"/>
    <mergeCell ref="X33:X34"/>
    <mergeCell ref="Y33:Y34"/>
    <mergeCell ref="Z33:Z34"/>
    <mergeCell ref="AA33:AA34"/>
    <mergeCell ref="AB33:AB34"/>
    <mergeCell ref="AC33:AC34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F33:F34"/>
    <mergeCell ref="G33:G34"/>
    <mergeCell ref="H33:H34"/>
    <mergeCell ref="I33:I34"/>
    <mergeCell ref="J33:J34"/>
    <mergeCell ref="K33:K34"/>
    <mergeCell ref="Z31:Z32"/>
    <mergeCell ref="AA31:AA32"/>
    <mergeCell ref="AB31:AB32"/>
    <mergeCell ref="AC31:AC32"/>
    <mergeCell ref="AD31:AD32"/>
    <mergeCell ref="A33:A34"/>
    <mergeCell ref="B33:B34"/>
    <mergeCell ref="C33:C34"/>
    <mergeCell ref="D33:D34"/>
    <mergeCell ref="E33:E34"/>
    <mergeCell ref="T31:T32"/>
    <mergeCell ref="U31:U32"/>
    <mergeCell ref="V31:V32"/>
    <mergeCell ref="W31:W32"/>
    <mergeCell ref="X31:X32"/>
    <mergeCell ref="Y31:Y32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AB29:AB30"/>
    <mergeCell ref="AC29:AC30"/>
    <mergeCell ref="AD29:AD30"/>
    <mergeCell ref="A31:A32"/>
    <mergeCell ref="B31:B32"/>
    <mergeCell ref="C31:C32"/>
    <mergeCell ref="D31:D32"/>
    <mergeCell ref="E31:E32"/>
    <mergeCell ref="F31:F32"/>
    <mergeCell ref="G31:G32"/>
    <mergeCell ref="V29:V30"/>
    <mergeCell ref="W29:W30"/>
    <mergeCell ref="X29:X30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AD27:AD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Z25:Z26"/>
    <mergeCell ref="AA25:AA26"/>
    <mergeCell ref="AB25:AB26"/>
    <mergeCell ref="AC25:AC26"/>
    <mergeCell ref="AD25:AD26"/>
    <mergeCell ref="A27:A28"/>
    <mergeCell ref="B27:B28"/>
    <mergeCell ref="C27:C28"/>
    <mergeCell ref="D27:D28"/>
    <mergeCell ref="E27:E28"/>
    <mergeCell ref="T25:T26"/>
    <mergeCell ref="U25:U26"/>
    <mergeCell ref="V25:V26"/>
    <mergeCell ref="W25:W26"/>
    <mergeCell ref="X25:X26"/>
    <mergeCell ref="Y25:Y26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B23:AB24"/>
    <mergeCell ref="AC23:AC24"/>
    <mergeCell ref="AD23:AD24"/>
    <mergeCell ref="A25:A26"/>
    <mergeCell ref="B25:B26"/>
    <mergeCell ref="C25:C26"/>
    <mergeCell ref="D25:D26"/>
    <mergeCell ref="E25:E26"/>
    <mergeCell ref="F25:F26"/>
    <mergeCell ref="G25:G26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AD21:AD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Z19:Z20"/>
    <mergeCell ref="AA19:AA20"/>
    <mergeCell ref="AB19:AB20"/>
    <mergeCell ref="AC19:AC20"/>
    <mergeCell ref="AD19:AD20"/>
    <mergeCell ref="A21:A22"/>
    <mergeCell ref="B21:B22"/>
    <mergeCell ref="C21:C22"/>
    <mergeCell ref="D21:D22"/>
    <mergeCell ref="E21:E22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AB17:AB18"/>
    <mergeCell ref="AC17:AC18"/>
    <mergeCell ref="AD17:AD18"/>
    <mergeCell ref="A19:A20"/>
    <mergeCell ref="B19:B20"/>
    <mergeCell ref="C19:C20"/>
    <mergeCell ref="D19:D20"/>
    <mergeCell ref="E19:E20"/>
    <mergeCell ref="F19:F20"/>
    <mergeCell ref="G19:G20"/>
    <mergeCell ref="V17:V18"/>
    <mergeCell ref="W17:W18"/>
    <mergeCell ref="X17:X18"/>
    <mergeCell ref="Y17:Y18"/>
    <mergeCell ref="Z17:Z18"/>
    <mergeCell ref="AA17:AA18"/>
    <mergeCell ref="P17:P18"/>
    <mergeCell ref="Q17:Q18"/>
    <mergeCell ref="R17:R18"/>
    <mergeCell ref="S17:S18"/>
    <mergeCell ref="T17:T18"/>
    <mergeCell ref="U17:U18"/>
    <mergeCell ref="J17:J18"/>
    <mergeCell ref="K17:K18"/>
    <mergeCell ref="L17:L18"/>
    <mergeCell ref="M17:M18"/>
    <mergeCell ref="N17:N18"/>
    <mergeCell ref="O17:O18"/>
    <mergeCell ref="AD15:AD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AD11:AD12"/>
    <mergeCell ref="A15:A16"/>
    <mergeCell ref="B15:B16"/>
    <mergeCell ref="C15:C16"/>
    <mergeCell ref="D15:D16"/>
    <mergeCell ref="E15:E16"/>
    <mergeCell ref="F15:F16"/>
    <mergeCell ref="G15:AC15"/>
    <mergeCell ref="V11:V12"/>
    <mergeCell ref="W11:W12"/>
    <mergeCell ref="X11:X12"/>
    <mergeCell ref="Y11:Y12"/>
    <mergeCell ref="Z11:Z12"/>
    <mergeCell ref="AA11:AA12"/>
    <mergeCell ref="P11:P12"/>
    <mergeCell ref="Q11:Q12"/>
    <mergeCell ref="R11:R12"/>
    <mergeCell ref="S11:S12"/>
    <mergeCell ref="T11:T12"/>
    <mergeCell ref="U11:U12"/>
    <mergeCell ref="J11:J12"/>
    <mergeCell ref="K11:K12"/>
    <mergeCell ref="A5:A10"/>
    <mergeCell ref="B5:B10"/>
    <mergeCell ref="A11:A12"/>
    <mergeCell ref="B11:C12"/>
    <mergeCell ref="G3:AC3"/>
    <mergeCell ref="AD3:AD4"/>
    <mergeCell ref="A3:A4"/>
    <mergeCell ref="B3:B4"/>
    <mergeCell ref="C3:C4"/>
    <mergeCell ref="D3:D4"/>
    <mergeCell ref="E3:E4"/>
    <mergeCell ref="F3:F4"/>
    <mergeCell ref="L11:L12"/>
    <mergeCell ref="M11:M12"/>
    <mergeCell ref="N11:N12"/>
    <mergeCell ref="O11:O12"/>
    <mergeCell ref="D11:D12"/>
    <mergeCell ref="E11:E12"/>
    <mergeCell ref="F11:F12"/>
    <mergeCell ref="G11:G12"/>
    <mergeCell ref="H11:H12"/>
    <mergeCell ref="I11:I12"/>
    <mergeCell ref="AB11:AB12"/>
    <mergeCell ref="AC11:AC12"/>
  </mergeCells>
  <conditionalFormatting sqref="E5:F11">
    <cfRule type="cellIs" dxfId="464" priority="6" operator="lessThan">
      <formula>0</formula>
    </cfRule>
  </conditionalFormatting>
  <conditionalFormatting sqref="F5:F11">
    <cfRule type="cellIs" dxfId="463" priority="5" operator="equal">
      <formula>0</formula>
    </cfRule>
  </conditionalFormatting>
  <conditionalFormatting sqref="F17:F34">
    <cfRule type="cellIs" dxfId="462" priority="3" operator="equal">
      <formula>0</formula>
    </cfRule>
    <cfRule type="cellIs" dxfId="461" priority="4" operator="lessThan">
      <formula>0</formula>
    </cfRule>
  </conditionalFormatting>
  <conditionalFormatting sqref="G17:AC34">
    <cfRule type="cellIs" dxfId="460" priority="1" operator="greaterThan">
      <formula>0</formula>
    </cfRule>
  </conditionalFormatting>
  <conditionalFormatting sqref="AD5:AD11 AD17 AD19 AD21 AD23 AD25 AD27 AD29 AD31 AD33">
    <cfRule type="containsText" dxfId="459" priority="7" operator="containsText" text="Done">
      <formula>NOT(ISERROR(SEARCH("Done",AD5)))</formula>
    </cfRule>
  </conditionalFormatting>
  <conditionalFormatting sqref="AD17:AD34">
    <cfRule type="containsText" dxfId="458" priority="2" operator="containsText" text="Done">
      <formula>NOT(ISERROR(SEARCH("Done",AD17)))</formula>
    </cfRule>
  </conditionalFormatting>
  <printOptions horizontalCentered="1" verticalCentered="1"/>
  <pageMargins left="0.7" right="0.7" top="0.75" bottom="0.75" header="0.3" footer="0.3"/>
  <pageSetup paperSize="8" scale="8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535F-2AC7-4733-8A85-0C3B526D9CE5}">
  <sheetPr>
    <tabColor rgb="FF00B050"/>
    <pageSetUpPr fitToPage="1"/>
  </sheetPr>
  <dimension ref="A1:AF70"/>
  <sheetViews>
    <sheetView showGridLines="0" zoomScale="70" zoomScaleNormal="70" workbookViewId="0">
      <pane xSplit="6" ySplit="4" topLeftCell="G23" activePane="bottomRight" state="frozen"/>
      <selection pane="topRight" activeCell="G1" sqref="G1"/>
      <selection pane="bottomLeft" activeCell="A5" sqref="A5"/>
      <selection pane="bottomRight" activeCell="K20" sqref="K20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29" width="4.54296875" style="1" customWidth="1"/>
    <col min="30" max="30" width="62.453125" style="2" customWidth="1"/>
    <col min="34" max="34" width="11.1796875" customWidth="1"/>
    <col min="35" max="35" width="29.453125" bestFit="1" customWidth="1"/>
    <col min="36" max="36" width="22.1796875" bestFit="1" customWidth="1"/>
    <col min="37" max="37" width="5.26953125" bestFit="1" customWidth="1"/>
    <col min="38" max="39" width="11.453125" bestFit="1" customWidth="1"/>
    <col min="40" max="42" width="2.26953125" bestFit="1" customWidth="1"/>
    <col min="43" max="45" width="3.26953125" bestFit="1" customWidth="1"/>
    <col min="46" max="46" width="11" bestFit="1" customWidth="1"/>
    <col min="47" max="47" width="9" bestFit="1" customWidth="1"/>
    <col min="48" max="53" width="2.26953125" bestFit="1" customWidth="1"/>
    <col min="54" max="54" width="3.26953125" bestFit="1" customWidth="1"/>
    <col min="55" max="55" width="12" bestFit="1" customWidth="1"/>
    <col min="56" max="56" width="7.1796875" bestFit="1" customWidth="1"/>
    <col min="57" max="63" width="2.26953125" bestFit="1" customWidth="1"/>
    <col min="64" max="66" width="3.26953125" bestFit="1" customWidth="1"/>
    <col min="67" max="67" width="10" bestFit="1" customWidth="1"/>
    <col min="68" max="68" width="11.453125" bestFit="1" customWidth="1"/>
  </cols>
  <sheetData>
    <row r="1" spans="1:30" ht="34.5" customHeight="1" x14ac:dyDescent="0.35">
      <c r="A1" s="27" t="s">
        <v>45</v>
      </c>
    </row>
    <row r="2" spans="1:30" ht="25" customHeight="1" x14ac:dyDescent="0.35">
      <c r="A2" s="23" t="s">
        <v>46</v>
      </c>
      <c r="D2" s="2">
        <f>SUBTOTAL(9,D5:D28)</f>
        <v>120</v>
      </c>
      <c r="E2" s="2">
        <f>SUBTOTAL(9,E5:E28)</f>
        <v>120</v>
      </c>
      <c r="F2" s="63">
        <f>SUBTOTAL(9,F5:F28)</f>
        <v>0</v>
      </c>
    </row>
    <row r="3" spans="1:30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71" t="s">
        <v>51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63" t="s">
        <v>52</v>
      </c>
    </row>
    <row r="4" spans="1:30" ht="18" customHeight="1" x14ac:dyDescent="0.35">
      <c r="A4" s="206"/>
      <c r="B4" s="206"/>
      <c r="C4" s="206"/>
      <c r="D4" s="207"/>
      <c r="E4" s="207"/>
      <c r="F4" s="207"/>
      <c r="G4" s="36">
        <v>8</v>
      </c>
      <c r="H4" s="36">
        <v>9</v>
      </c>
      <c r="I4" s="37">
        <v>10</v>
      </c>
      <c r="J4" s="37">
        <v>11</v>
      </c>
      <c r="K4" s="37">
        <v>12</v>
      </c>
      <c r="L4" s="37">
        <v>13</v>
      </c>
      <c r="M4" s="37">
        <v>14</v>
      </c>
      <c r="N4" s="36">
        <v>15</v>
      </c>
      <c r="O4" s="36">
        <v>16</v>
      </c>
      <c r="P4" s="37">
        <v>17</v>
      </c>
      <c r="Q4" s="37">
        <v>18</v>
      </c>
      <c r="R4" s="37">
        <v>19</v>
      </c>
      <c r="S4" s="37">
        <v>20</v>
      </c>
      <c r="T4" s="37">
        <v>21</v>
      </c>
      <c r="U4" s="36">
        <v>22</v>
      </c>
      <c r="V4" s="36">
        <v>23</v>
      </c>
      <c r="W4" s="37">
        <v>24</v>
      </c>
      <c r="X4" s="37">
        <v>25</v>
      </c>
      <c r="Y4" s="37">
        <v>26</v>
      </c>
      <c r="Z4" s="37">
        <v>27</v>
      </c>
      <c r="AA4" s="37">
        <v>28</v>
      </c>
      <c r="AB4" s="36">
        <v>29</v>
      </c>
      <c r="AC4" s="36">
        <v>30</v>
      </c>
      <c r="AD4" s="263"/>
    </row>
    <row r="5" spans="1:30" ht="18" customHeight="1" x14ac:dyDescent="0.35">
      <c r="A5" s="273" t="s">
        <v>59</v>
      </c>
      <c r="B5" s="223" t="s">
        <v>60</v>
      </c>
      <c r="C5" s="32" t="s">
        <v>1</v>
      </c>
      <c r="D5" s="7"/>
      <c r="E5" s="8">
        <f t="shared" ref="E5:E29" si="0">SUM(G5:AC5)</f>
        <v>0</v>
      </c>
      <c r="F5" s="8">
        <f>E5-D5</f>
        <v>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41"/>
    </row>
    <row r="6" spans="1:30" ht="18" customHeight="1" x14ac:dyDescent="0.35">
      <c r="A6" s="274"/>
      <c r="B6" s="224"/>
      <c r="C6" s="32" t="s">
        <v>2</v>
      </c>
      <c r="D6" s="7">
        <v>20</v>
      </c>
      <c r="E6" s="8">
        <f t="shared" si="0"/>
        <v>20</v>
      </c>
      <c r="F6" s="8">
        <f t="shared" ref="F6:F29" si="1">E6-D6</f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>
        <v>20</v>
      </c>
      <c r="V6" s="9"/>
      <c r="W6" s="9"/>
      <c r="X6" s="9"/>
      <c r="Y6" s="9"/>
      <c r="Z6" s="9"/>
      <c r="AA6" s="9"/>
      <c r="AB6" s="9"/>
      <c r="AC6" s="9"/>
      <c r="AD6" s="42" t="s">
        <v>61</v>
      </c>
    </row>
    <row r="7" spans="1:30" ht="18" customHeight="1" x14ac:dyDescent="0.35">
      <c r="A7" s="274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2"/>
    </row>
    <row r="8" spans="1:30" ht="18" customHeight="1" x14ac:dyDescent="0.35">
      <c r="A8" s="274"/>
      <c r="B8" s="224"/>
      <c r="C8" s="33" t="s">
        <v>4</v>
      </c>
      <c r="D8" s="7"/>
      <c r="E8" s="8">
        <f t="shared" si="0"/>
        <v>0</v>
      </c>
      <c r="F8" s="8">
        <f t="shared" si="1"/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42"/>
    </row>
    <row r="9" spans="1:30" ht="18" customHeight="1" x14ac:dyDescent="0.35">
      <c r="A9" s="274"/>
      <c r="B9" s="224"/>
      <c r="C9" s="33" t="s">
        <v>5</v>
      </c>
      <c r="D9" s="7">
        <v>20</v>
      </c>
      <c r="E9" s="8">
        <f t="shared" si="0"/>
        <v>20</v>
      </c>
      <c r="F9" s="8">
        <f t="shared" si="1"/>
        <v>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>
        <v>3</v>
      </c>
      <c r="V9" s="9"/>
      <c r="W9" s="9">
        <v>17</v>
      </c>
      <c r="X9" s="9"/>
      <c r="Y9" s="9"/>
      <c r="Z9" s="9"/>
      <c r="AA9" s="9"/>
      <c r="AB9" s="9"/>
      <c r="AC9" s="9"/>
      <c r="AD9" s="42" t="s">
        <v>62</v>
      </c>
    </row>
    <row r="10" spans="1:30" ht="18" customHeight="1" x14ac:dyDescent="0.35">
      <c r="A10" s="275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43"/>
    </row>
    <row r="11" spans="1:30" ht="18" customHeight="1" x14ac:dyDescent="0.35">
      <c r="A11" s="273" t="s">
        <v>59</v>
      </c>
      <c r="B11" s="223" t="s">
        <v>63</v>
      </c>
      <c r="C11" s="31" t="s">
        <v>1</v>
      </c>
      <c r="D11" s="7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44"/>
    </row>
    <row r="12" spans="1:30" ht="18" customHeight="1" x14ac:dyDescent="0.35">
      <c r="A12" s="274"/>
      <c r="B12" s="224"/>
      <c r="C12" s="32" t="s">
        <v>2</v>
      </c>
      <c r="D12" s="7">
        <v>20</v>
      </c>
      <c r="E12" s="8">
        <f t="shared" si="0"/>
        <v>20</v>
      </c>
      <c r="F12" s="8">
        <f t="shared" si="1"/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>
        <v>20</v>
      </c>
      <c r="V12" s="9"/>
      <c r="W12" s="9"/>
      <c r="X12" s="9"/>
      <c r="Y12" s="9"/>
      <c r="Z12" s="9"/>
      <c r="AA12" s="9"/>
      <c r="AB12" s="9"/>
      <c r="AC12" s="9"/>
      <c r="AD12" s="42" t="s">
        <v>61</v>
      </c>
    </row>
    <row r="13" spans="1:30" ht="18" customHeight="1" x14ac:dyDescent="0.35">
      <c r="A13" s="274"/>
      <c r="B13" s="224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42"/>
    </row>
    <row r="14" spans="1:30" ht="18" customHeight="1" x14ac:dyDescent="0.35">
      <c r="A14" s="274"/>
      <c r="B14" s="224"/>
      <c r="C14" s="33" t="s">
        <v>4</v>
      </c>
      <c r="D14" s="7"/>
      <c r="E14" s="8">
        <f t="shared" si="0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42"/>
    </row>
    <row r="15" spans="1:30" ht="18" customHeight="1" x14ac:dyDescent="0.35">
      <c r="A15" s="274"/>
      <c r="B15" s="224"/>
      <c r="C15" s="33" t="s">
        <v>5</v>
      </c>
      <c r="D15" s="7">
        <v>20</v>
      </c>
      <c r="E15" s="8">
        <f t="shared" si="0"/>
        <v>20</v>
      </c>
      <c r="F15" s="8">
        <f t="shared" si="1"/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>
        <v>8</v>
      </c>
      <c r="V15" s="9"/>
      <c r="W15" s="9">
        <v>12</v>
      </c>
      <c r="X15" s="9"/>
      <c r="Y15" s="9"/>
      <c r="Z15" s="9"/>
      <c r="AA15" s="9"/>
      <c r="AB15" s="9"/>
      <c r="AC15" s="9"/>
      <c r="AD15" s="42" t="s">
        <v>62</v>
      </c>
    </row>
    <row r="16" spans="1:30" ht="18" customHeight="1" x14ac:dyDescent="0.35">
      <c r="A16" s="275"/>
      <c r="B16" s="225"/>
      <c r="C16" s="34" t="s">
        <v>6</v>
      </c>
      <c r="D16" s="12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43"/>
    </row>
    <row r="17" spans="1:30" ht="18" customHeight="1" x14ac:dyDescent="0.35">
      <c r="A17" s="273" t="s">
        <v>59</v>
      </c>
      <c r="B17" s="223" t="s">
        <v>64</v>
      </c>
      <c r="C17" s="31" t="s">
        <v>1</v>
      </c>
      <c r="D17" s="7"/>
      <c r="E17" s="4">
        <f t="shared" ref="E17:E22" si="2">SUM(G17:AC17)</f>
        <v>0</v>
      </c>
      <c r="F17" s="4">
        <f t="shared" ref="F17:F22" si="3">E17-D17</f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44"/>
    </row>
    <row r="18" spans="1:30" ht="18" customHeight="1" x14ac:dyDescent="0.35">
      <c r="A18" s="274"/>
      <c r="B18" s="224"/>
      <c r="C18" s="32" t="s">
        <v>2</v>
      </c>
      <c r="D18" s="7">
        <v>20</v>
      </c>
      <c r="E18" s="8">
        <f t="shared" si="2"/>
        <v>20</v>
      </c>
      <c r="F18" s="8">
        <f t="shared" si="3"/>
        <v>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>
        <v>20</v>
      </c>
      <c r="V18" s="9"/>
      <c r="W18" s="9"/>
      <c r="X18" s="9"/>
      <c r="Y18" s="9"/>
      <c r="Z18" s="9"/>
      <c r="AA18" s="9"/>
      <c r="AB18" s="9"/>
      <c r="AC18" s="9"/>
      <c r="AD18" s="42" t="s">
        <v>61</v>
      </c>
    </row>
    <row r="19" spans="1:30" ht="18" customHeight="1" x14ac:dyDescent="0.35">
      <c r="A19" s="274"/>
      <c r="B19" s="224"/>
      <c r="C19" s="32" t="s">
        <v>3</v>
      </c>
      <c r="D19" s="7"/>
      <c r="E19" s="8">
        <f t="shared" si="2"/>
        <v>0</v>
      </c>
      <c r="F19" s="8">
        <f t="shared" si="3"/>
        <v>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42"/>
    </row>
    <row r="20" spans="1:30" ht="18" customHeight="1" x14ac:dyDescent="0.35">
      <c r="A20" s="274"/>
      <c r="B20" s="224"/>
      <c r="C20" s="33" t="s">
        <v>4</v>
      </c>
      <c r="D20" s="7"/>
      <c r="E20" s="8">
        <f t="shared" si="2"/>
        <v>0</v>
      </c>
      <c r="F20" s="8">
        <f t="shared" si="3"/>
        <v>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42"/>
    </row>
    <row r="21" spans="1:30" ht="18" customHeight="1" x14ac:dyDescent="0.35">
      <c r="A21" s="274"/>
      <c r="B21" s="224"/>
      <c r="C21" s="33" t="s">
        <v>5</v>
      </c>
      <c r="D21" s="7">
        <v>20</v>
      </c>
      <c r="E21" s="8">
        <f t="shared" si="2"/>
        <v>20</v>
      </c>
      <c r="F21" s="8">
        <f t="shared" si="3"/>
        <v>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>
        <v>7</v>
      </c>
      <c r="V21" s="9"/>
      <c r="W21" s="9">
        <v>13</v>
      </c>
      <c r="X21" s="9"/>
      <c r="Y21" s="9"/>
      <c r="Z21" s="9"/>
      <c r="AA21" s="9"/>
      <c r="AB21" s="9"/>
      <c r="AC21" s="9"/>
      <c r="AD21" s="42" t="s">
        <v>62</v>
      </c>
    </row>
    <row r="22" spans="1:30" ht="18" customHeight="1" x14ac:dyDescent="0.35">
      <c r="A22" s="275"/>
      <c r="B22" s="225"/>
      <c r="C22" s="34" t="s">
        <v>6</v>
      </c>
      <c r="D22" s="12"/>
      <c r="E22" s="10">
        <f t="shared" si="2"/>
        <v>0</v>
      </c>
      <c r="F22" s="10">
        <f t="shared" si="3"/>
        <v>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43"/>
    </row>
    <row r="23" spans="1:30" ht="18" customHeight="1" x14ac:dyDescent="0.35">
      <c r="A23" s="243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4"/>
    </row>
    <row r="24" spans="1:30" ht="18" customHeight="1" x14ac:dyDescent="0.35">
      <c r="A24" s="244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42"/>
    </row>
    <row r="25" spans="1:30" ht="18" customHeight="1" x14ac:dyDescent="0.35">
      <c r="A25" s="244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42"/>
    </row>
    <row r="26" spans="1:30" ht="18" customHeight="1" x14ac:dyDescent="0.35">
      <c r="A26" s="244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42"/>
    </row>
    <row r="27" spans="1:30" ht="18" customHeight="1" x14ac:dyDescent="0.35">
      <c r="A27" s="245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42"/>
    </row>
    <row r="28" spans="1:30" ht="18" customHeight="1" x14ac:dyDescent="0.35">
      <c r="A28" s="247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43"/>
    </row>
    <row r="29" spans="1:30" ht="18" customHeight="1" x14ac:dyDescent="0.35">
      <c r="A29" s="267"/>
      <c r="B29" s="226" t="s">
        <v>53</v>
      </c>
      <c r="C29" s="227"/>
      <c r="D29" s="218">
        <v>0</v>
      </c>
      <c r="E29" s="218">
        <f t="shared" si="0"/>
        <v>0</v>
      </c>
      <c r="F29" s="218">
        <f t="shared" si="1"/>
        <v>0</v>
      </c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69"/>
    </row>
    <row r="30" spans="1:30" ht="18" customHeight="1" x14ac:dyDescent="0.35">
      <c r="A30" s="201"/>
      <c r="B30" s="228"/>
      <c r="C30" s="229"/>
      <c r="D30" s="219"/>
      <c r="E30" s="219"/>
      <c r="F30" s="219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70"/>
    </row>
    <row r="31" spans="1:30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30" ht="18" customHeight="1" x14ac:dyDescent="0.35">
      <c r="A32" s="23" t="s">
        <v>54</v>
      </c>
      <c r="D32" s="2">
        <f>SUBTOTAL(9,D35:D52)</f>
        <v>0</v>
      </c>
      <c r="E32" s="2">
        <f>SUBTOTAL(9,E35:E52)</f>
        <v>0</v>
      </c>
      <c r="F32" s="2">
        <f t="shared" ref="F32" si="4">SUBTOTAL(9,F35:F52)</f>
        <v>0</v>
      </c>
    </row>
    <row r="33" spans="1:32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71" t="s">
        <v>51</v>
      </c>
      <c r="H33" s="272"/>
      <c r="I33" s="272"/>
      <c r="J33" s="272"/>
      <c r="K33" s="272"/>
      <c r="L33" s="272"/>
      <c r="M33" s="272"/>
      <c r="N33" s="272"/>
      <c r="O33" s="272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  <c r="AA33" s="272"/>
      <c r="AB33" s="272"/>
      <c r="AC33" s="272"/>
      <c r="AD33" s="263" t="s">
        <v>52</v>
      </c>
    </row>
    <row r="34" spans="1:32" ht="18" customHeight="1" x14ac:dyDescent="0.35">
      <c r="A34" s="206"/>
      <c r="B34" s="206"/>
      <c r="C34" s="206"/>
      <c r="D34" s="207"/>
      <c r="E34" s="207"/>
      <c r="F34" s="207"/>
      <c r="G34" s="36">
        <v>8</v>
      </c>
      <c r="H34" s="36">
        <v>9</v>
      </c>
      <c r="I34" s="37">
        <v>10</v>
      </c>
      <c r="J34" s="37">
        <v>11</v>
      </c>
      <c r="K34" s="37">
        <v>12</v>
      </c>
      <c r="L34" s="37">
        <v>13</v>
      </c>
      <c r="M34" s="37">
        <v>14</v>
      </c>
      <c r="N34" s="36">
        <v>15</v>
      </c>
      <c r="O34" s="36">
        <v>16</v>
      </c>
      <c r="P34" s="37">
        <v>17</v>
      </c>
      <c r="Q34" s="37">
        <v>18</v>
      </c>
      <c r="R34" s="37">
        <v>19</v>
      </c>
      <c r="S34" s="37">
        <v>20</v>
      </c>
      <c r="T34" s="37">
        <v>21</v>
      </c>
      <c r="U34" s="36">
        <v>22</v>
      </c>
      <c r="V34" s="36">
        <v>23</v>
      </c>
      <c r="W34" s="37">
        <v>24</v>
      </c>
      <c r="X34" s="37">
        <v>25</v>
      </c>
      <c r="Y34" s="37">
        <v>26</v>
      </c>
      <c r="Z34" s="37">
        <v>27</v>
      </c>
      <c r="AA34" s="37">
        <v>28</v>
      </c>
      <c r="AB34" s="36">
        <v>29</v>
      </c>
      <c r="AC34" s="36">
        <v>30</v>
      </c>
      <c r="AD34" s="263"/>
    </row>
    <row r="35" spans="1:32" ht="18" customHeight="1" x14ac:dyDescent="0.35">
      <c r="A35" s="267"/>
      <c r="B35" s="264"/>
      <c r="C35" s="201" t="s">
        <v>54</v>
      </c>
      <c r="D35" s="201"/>
      <c r="E35" s="201">
        <f>SUM(G35:AC36)</f>
        <v>0</v>
      </c>
      <c r="F35" s="201">
        <f>E35-D35</f>
        <v>0</v>
      </c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76"/>
    </row>
    <row r="36" spans="1:32" ht="18" customHeight="1" x14ac:dyDescent="0.35">
      <c r="A36" s="201"/>
      <c r="B36" s="264"/>
      <c r="C36" s="201"/>
      <c r="D36" s="201"/>
      <c r="E36" s="201"/>
      <c r="F36" s="201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76"/>
    </row>
    <row r="37" spans="1:32" ht="18" customHeight="1" x14ac:dyDescent="0.35">
      <c r="A37" s="267"/>
      <c r="B37" s="264"/>
      <c r="C37" s="201" t="s">
        <v>54</v>
      </c>
      <c r="D37" s="201"/>
      <c r="E37" s="201">
        <f t="shared" ref="E37" si="5">SUM(G37:AC38)</f>
        <v>0</v>
      </c>
      <c r="F37" s="201">
        <f t="shared" ref="F37" si="6">E37-D37</f>
        <v>0</v>
      </c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76"/>
    </row>
    <row r="38" spans="1:32" ht="18" customHeight="1" x14ac:dyDescent="0.35">
      <c r="A38" s="201"/>
      <c r="B38" s="264"/>
      <c r="C38" s="201"/>
      <c r="D38" s="201"/>
      <c r="E38" s="201"/>
      <c r="F38" s="201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76"/>
    </row>
    <row r="39" spans="1:32" ht="18" customHeight="1" x14ac:dyDescent="0.35">
      <c r="A39" s="267"/>
      <c r="B39" s="264"/>
      <c r="C39" s="201" t="s">
        <v>54</v>
      </c>
      <c r="D39" s="201"/>
      <c r="E39" s="201">
        <f t="shared" ref="E39" si="7">SUM(G39:AC40)</f>
        <v>0</v>
      </c>
      <c r="F39" s="201">
        <f t="shared" ref="F39" si="8">E39-D39</f>
        <v>0</v>
      </c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76"/>
    </row>
    <row r="40" spans="1:32" s="2" customFormat="1" ht="18" customHeight="1" x14ac:dyDescent="0.35">
      <c r="A40" s="201"/>
      <c r="B40" s="264"/>
      <c r="C40" s="201"/>
      <c r="D40" s="201"/>
      <c r="E40" s="201"/>
      <c r="F40" s="201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76"/>
      <c r="AE40"/>
      <c r="AF40"/>
    </row>
    <row r="41" spans="1:32" s="2" customFormat="1" ht="18" customHeight="1" x14ac:dyDescent="0.35">
      <c r="A41" s="267"/>
      <c r="B41" s="268"/>
      <c r="C41" s="201" t="s">
        <v>54</v>
      </c>
      <c r="D41" s="201"/>
      <c r="E41" s="201">
        <f t="shared" ref="E41" si="9">SUM(G41:AC42)</f>
        <v>0</v>
      </c>
      <c r="F41" s="201">
        <f t="shared" ref="F41" si="10">E41-D41</f>
        <v>0</v>
      </c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76"/>
      <c r="AE41"/>
      <c r="AF41"/>
    </row>
    <row r="42" spans="1:32" s="2" customFormat="1" ht="18" customHeight="1" x14ac:dyDescent="0.35">
      <c r="A42" s="201"/>
      <c r="B42" s="268"/>
      <c r="C42" s="201"/>
      <c r="D42" s="201"/>
      <c r="E42" s="201"/>
      <c r="F42" s="201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76"/>
      <c r="AE42"/>
      <c r="AF42"/>
    </row>
    <row r="43" spans="1:32" s="2" customFormat="1" ht="18" customHeight="1" x14ac:dyDescent="0.35">
      <c r="A43" s="267"/>
      <c r="B43" s="268"/>
      <c r="C43" s="201" t="s">
        <v>54</v>
      </c>
      <c r="D43" s="201"/>
      <c r="E43" s="201">
        <f t="shared" ref="E43" si="11">SUM(G43:AC44)</f>
        <v>0</v>
      </c>
      <c r="F43" s="201">
        <f t="shared" ref="F43" si="12">E43-D43</f>
        <v>0</v>
      </c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76"/>
      <c r="AE43"/>
      <c r="AF43"/>
    </row>
    <row r="44" spans="1:32" s="2" customFormat="1" ht="18" customHeight="1" x14ac:dyDescent="0.35">
      <c r="A44" s="201"/>
      <c r="B44" s="268"/>
      <c r="C44" s="201"/>
      <c r="D44" s="201"/>
      <c r="E44" s="201"/>
      <c r="F44" s="201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76"/>
      <c r="AE44"/>
      <c r="AF44"/>
    </row>
    <row r="45" spans="1:32" s="2" customFormat="1" ht="18" customHeight="1" x14ac:dyDescent="0.35">
      <c r="A45" s="267"/>
      <c r="B45" s="268"/>
      <c r="C45" s="201" t="s">
        <v>54</v>
      </c>
      <c r="D45" s="201"/>
      <c r="E45" s="201">
        <f t="shared" ref="E45" si="13">SUM(G45:AC46)</f>
        <v>0</v>
      </c>
      <c r="F45" s="201">
        <f t="shared" ref="F45" si="14">E45-D45</f>
        <v>0</v>
      </c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76"/>
      <c r="AE45"/>
      <c r="AF45"/>
    </row>
    <row r="46" spans="1:32" s="2" customFormat="1" ht="18" customHeight="1" x14ac:dyDescent="0.35">
      <c r="A46" s="201"/>
      <c r="B46" s="268"/>
      <c r="C46" s="201"/>
      <c r="D46" s="201"/>
      <c r="E46" s="201"/>
      <c r="F46" s="201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76"/>
      <c r="AE46"/>
      <c r="AF46"/>
    </row>
    <row r="47" spans="1:32" s="2" customFormat="1" ht="18" customHeight="1" x14ac:dyDescent="0.35">
      <c r="A47" s="267"/>
      <c r="B47" s="268"/>
      <c r="C47" s="201" t="s">
        <v>54</v>
      </c>
      <c r="D47" s="201"/>
      <c r="E47" s="201">
        <f t="shared" ref="E47" si="15">SUM(G47:AC48)</f>
        <v>0</v>
      </c>
      <c r="F47" s="201">
        <f t="shared" ref="F47" si="16">E47-D47</f>
        <v>0</v>
      </c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76"/>
      <c r="AE47"/>
      <c r="AF47"/>
    </row>
    <row r="48" spans="1:32" s="2" customFormat="1" ht="18" customHeight="1" x14ac:dyDescent="0.35">
      <c r="A48" s="201"/>
      <c r="B48" s="268"/>
      <c r="C48" s="201"/>
      <c r="D48" s="201"/>
      <c r="E48" s="201"/>
      <c r="F48" s="201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76"/>
      <c r="AE48"/>
      <c r="AF48"/>
    </row>
    <row r="49" spans="1:32" s="2" customFormat="1" ht="18" customHeight="1" x14ac:dyDescent="0.35">
      <c r="A49" s="267"/>
      <c r="B49" s="264"/>
      <c r="C49" s="201" t="s">
        <v>54</v>
      </c>
      <c r="D49" s="201"/>
      <c r="E49" s="201">
        <f t="shared" ref="E49" si="17">SUM(G49:AC50)</f>
        <v>0</v>
      </c>
      <c r="F49" s="201">
        <f t="shared" ref="F49" si="18">E49-D49</f>
        <v>0</v>
      </c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76"/>
      <c r="AE49"/>
      <c r="AF49"/>
    </row>
    <row r="50" spans="1:32" s="2" customFormat="1" ht="18" customHeight="1" x14ac:dyDescent="0.35">
      <c r="A50" s="201"/>
      <c r="B50" s="264"/>
      <c r="C50" s="201"/>
      <c r="D50" s="201"/>
      <c r="E50" s="201"/>
      <c r="F50" s="201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76"/>
      <c r="AE50"/>
      <c r="AF50"/>
    </row>
    <row r="51" spans="1:32" s="2" customFormat="1" ht="18" customHeight="1" x14ac:dyDescent="0.35">
      <c r="A51" s="267"/>
      <c r="B51" s="264"/>
      <c r="C51" s="201" t="s">
        <v>54</v>
      </c>
      <c r="D51" s="201"/>
      <c r="E51" s="201">
        <f t="shared" ref="E51" si="19">SUM(G51:AC52)</f>
        <v>0</v>
      </c>
      <c r="F51" s="201">
        <f t="shared" ref="F51" si="20">E51-D51</f>
        <v>0</v>
      </c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76"/>
      <c r="AE51"/>
      <c r="AF51"/>
    </row>
    <row r="52" spans="1:32" s="2" customFormat="1" ht="18" customHeight="1" x14ac:dyDescent="0.35">
      <c r="A52" s="201"/>
      <c r="B52" s="264"/>
      <c r="C52" s="201"/>
      <c r="D52" s="201"/>
      <c r="E52" s="201"/>
      <c r="F52" s="201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76"/>
      <c r="AE52"/>
      <c r="AF52"/>
    </row>
    <row r="53" spans="1:32" s="2" customFormat="1" ht="15" customHeight="1" x14ac:dyDescent="0.35">
      <c r="A53"/>
      <c r="B53"/>
      <c r="C5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2"/>
      <c r="AE53"/>
      <c r="AF53"/>
    </row>
    <row r="54" spans="1:32" s="2" customFormat="1" ht="15" customHeight="1" x14ac:dyDescent="0.35">
      <c r="A54"/>
      <c r="B54"/>
      <c r="C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2"/>
      <c r="AE54"/>
      <c r="AF54"/>
    </row>
    <row r="55" spans="1:32" s="2" customFormat="1" ht="15" customHeight="1" x14ac:dyDescent="0.35">
      <c r="A55"/>
      <c r="B55"/>
      <c r="C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2"/>
      <c r="AE55"/>
      <c r="AF55"/>
    </row>
    <row r="56" spans="1:32" s="2" customFormat="1" ht="15" customHeight="1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2"/>
      <c r="AE56"/>
      <c r="AF56"/>
    </row>
    <row r="57" spans="1:32" s="2" customFormat="1" ht="15" customHeight="1" x14ac:dyDescent="0.35">
      <c r="A57"/>
      <c r="B57" s="21"/>
      <c r="C57"/>
      <c r="D57"/>
      <c r="E57"/>
      <c r="F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2"/>
      <c r="AE57"/>
      <c r="AF57"/>
    </row>
    <row r="58" spans="1:32" s="2" customFormat="1" ht="15" customHeight="1" x14ac:dyDescent="0.35">
      <c r="A58"/>
      <c r="B58" s="21"/>
      <c r="C58"/>
      <c r="D5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E58"/>
      <c r="AF58"/>
    </row>
    <row r="59" spans="1:32" s="2" customFormat="1" ht="15" customHeight="1" x14ac:dyDescent="0.35">
      <c r="A59"/>
      <c r="B59" s="21"/>
      <c r="C59"/>
      <c r="D59"/>
      <c r="E59"/>
      <c r="F5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E59"/>
      <c r="AF59"/>
    </row>
    <row r="60" spans="1:32" s="2" customFormat="1" ht="15" customHeight="1" x14ac:dyDescent="0.35">
      <c r="A60"/>
      <c r="B60" s="21"/>
      <c r="C60"/>
      <c r="D60"/>
      <c r="E60"/>
      <c r="F6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E60"/>
      <c r="AF60"/>
    </row>
    <row r="61" spans="1:32" s="1" customFormat="1" ht="15" customHeight="1" x14ac:dyDescent="0.35">
      <c r="A61"/>
      <c r="B61" s="21"/>
      <c r="C61"/>
      <c r="D61"/>
      <c r="E61"/>
      <c r="F61"/>
      <c r="AD61" s="2"/>
      <c r="AE61"/>
      <c r="AF61"/>
    </row>
    <row r="62" spans="1:32" s="1" customFormat="1" ht="15" customHeight="1" x14ac:dyDescent="0.35">
      <c r="A62"/>
      <c r="B62" s="21"/>
      <c r="C62"/>
      <c r="D62"/>
      <c r="E62"/>
      <c r="F62"/>
      <c r="AD62" s="2"/>
      <c r="AE62"/>
      <c r="AF62"/>
    </row>
    <row r="63" spans="1:32" s="1" customFormat="1" ht="15" customHeight="1" x14ac:dyDescent="0.35">
      <c r="A63"/>
      <c r="B63" s="21"/>
      <c r="C63"/>
      <c r="D63"/>
      <c r="E63"/>
      <c r="F63"/>
      <c r="AD63" s="2"/>
      <c r="AE63"/>
      <c r="AF63"/>
    </row>
    <row r="64" spans="1:32" s="1" customFormat="1" ht="15" customHeight="1" x14ac:dyDescent="0.35">
      <c r="A64"/>
      <c r="B64" s="21"/>
      <c r="C64"/>
      <c r="D64"/>
      <c r="E64"/>
      <c r="F64"/>
      <c r="AD64" s="2"/>
      <c r="AE64"/>
      <c r="AF64"/>
    </row>
    <row r="65" spans="1:32" s="1" customFormat="1" ht="15" customHeight="1" x14ac:dyDescent="0.35">
      <c r="A65"/>
      <c r="B65" s="21"/>
      <c r="C65"/>
      <c r="D65"/>
      <c r="E65"/>
      <c r="F65"/>
      <c r="AD65" s="2"/>
      <c r="AE65"/>
      <c r="AF65"/>
    </row>
    <row r="66" spans="1:32" s="1" customFormat="1" ht="15" customHeight="1" x14ac:dyDescent="0.35">
      <c r="A66"/>
      <c r="B66" s="21"/>
      <c r="C66"/>
      <c r="D66"/>
      <c r="E66"/>
      <c r="F66"/>
      <c r="AD66" s="2"/>
      <c r="AE66"/>
      <c r="AF66"/>
    </row>
    <row r="67" spans="1:32" s="1" customFormat="1" ht="15" customHeight="1" x14ac:dyDescent="0.35">
      <c r="A67"/>
      <c r="B67" s="21"/>
      <c r="C67"/>
      <c r="D67"/>
      <c r="E67"/>
      <c r="F67"/>
      <c r="AD67" s="2"/>
      <c r="AE67"/>
      <c r="AF67"/>
    </row>
    <row r="68" spans="1:32" s="1" customFormat="1" ht="15" customHeight="1" x14ac:dyDescent="0.35">
      <c r="A68"/>
      <c r="B68" s="21"/>
      <c r="C68"/>
      <c r="D68"/>
      <c r="E68"/>
      <c r="F68"/>
      <c r="AD68" s="2"/>
      <c r="AE68"/>
      <c r="AF68"/>
    </row>
    <row r="69" spans="1:32" s="1" customFormat="1" ht="15" customHeight="1" x14ac:dyDescent="0.35">
      <c r="A69"/>
      <c r="B69" s="21"/>
      <c r="C69"/>
      <c r="D69"/>
      <c r="E69"/>
      <c r="F69"/>
      <c r="AD69" s="2"/>
      <c r="AE69"/>
      <c r="AF69"/>
    </row>
    <row r="70" spans="1:32" s="1" customFormat="1" ht="15" customHeight="1" x14ac:dyDescent="0.35">
      <c r="A70"/>
      <c r="B70" s="21"/>
      <c r="C70"/>
      <c r="D70"/>
      <c r="E70"/>
      <c r="F70"/>
      <c r="AD70" s="2"/>
      <c r="AE70"/>
      <c r="AF70"/>
    </row>
  </sheetData>
  <mergeCells count="323">
    <mergeCell ref="AB51:AB52"/>
    <mergeCell ref="AC51:AC52"/>
    <mergeCell ref="AD51:AD52"/>
    <mergeCell ref="V51:V52"/>
    <mergeCell ref="W51:W52"/>
    <mergeCell ref="X51:X52"/>
    <mergeCell ref="Y51:Y52"/>
    <mergeCell ref="Z51:Z52"/>
    <mergeCell ref="AA51:AA52"/>
    <mergeCell ref="P51:P52"/>
    <mergeCell ref="Q51:Q52"/>
    <mergeCell ref="R51:R52"/>
    <mergeCell ref="S51:S52"/>
    <mergeCell ref="T51:T52"/>
    <mergeCell ref="U51:U52"/>
    <mergeCell ref="J51:J52"/>
    <mergeCell ref="K51:K52"/>
    <mergeCell ref="L51:L52"/>
    <mergeCell ref="M51:M52"/>
    <mergeCell ref="N51:N52"/>
    <mergeCell ref="O51:O52"/>
    <mergeCell ref="AD49:AD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X49:X50"/>
    <mergeCell ref="Y49:Y50"/>
    <mergeCell ref="Z49:Z50"/>
    <mergeCell ref="AA49:AA50"/>
    <mergeCell ref="AB49:AB50"/>
    <mergeCell ref="AC49:AC50"/>
    <mergeCell ref="R49:R50"/>
    <mergeCell ref="S49:S50"/>
    <mergeCell ref="T49:T50"/>
    <mergeCell ref="U49:U50"/>
    <mergeCell ref="V49:V50"/>
    <mergeCell ref="W49:W50"/>
    <mergeCell ref="L49:L50"/>
    <mergeCell ref="M49:M50"/>
    <mergeCell ref="N49:N50"/>
    <mergeCell ref="O49:O50"/>
    <mergeCell ref="P49:P50"/>
    <mergeCell ref="Q49:Q50"/>
    <mergeCell ref="F49:F50"/>
    <mergeCell ref="G49:G50"/>
    <mergeCell ref="H49:H50"/>
    <mergeCell ref="I49:I50"/>
    <mergeCell ref="J49:J50"/>
    <mergeCell ref="K49:K50"/>
    <mergeCell ref="Z47:Z48"/>
    <mergeCell ref="AA47:AA48"/>
    <mergeCell ref="AB47:AB48"/>
    <mergeCell ref="AC47:AC48"/>
    <mergeCell ref="AD47:AD48"/>
    <mergeCell ref="A49:A50"/>
    <mergeCell ref="B49:B50"/>
    <mergeCell ref="C49:C50"/>
    <mergeCell ref="D49:D50"/>
    <mergeCell ref="E49:E50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AB45:AB46"/>
    <mergeCell ref="AC45:AC46"/>
    <mergeCell ref="AD45:AD46"/>
    <mergeCell ref="A47:A48"/>
    <mergeCell ref="B47:B48"/>
    <mergeCell ref="C47:C48"/>
    <mergeCell ref="D47:D48"/>
    <mergeCell ref="E47:E48"/>
    <mergeCell ref="F47:F48"/>
    <mergeCell ref="G47:G48"/>
    <mergeCell ref="V45:V46"/>
    <mergeCell ref="W45:W46"/>
    <mergeCell ref="X45:X46"/>
    <mergeCell ref="Y45:Y46"/>
    <mergeCell ref="Z45:Z46"/>
    <mergeCell ref="AA45:AA46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AD43:AD44"/>
    <mergeCell ref="X43:X44"/>
    <mergeCell ref="Y43:Y44"/>
    <mergeCell ref="Z43:Z44"/>
    <mergeCell ref="AA43:AA44"/>
    <mergeCell ref="AB43:AB44"/>
    <mergeCell ref="AC43:AC44"/>
    <mergeCell ref="R43:R44"/>
    <mergeCell ref="S43:S44"/>
    <mergeCell ref="T43:T44"/>
    <mergeCell ref="U43:U44"/>
    <mergeCell ref="V43:V44"/>
    <mergeCell ref="W43:W44"/>
    <mergeCell ref="L43:L44"/>
    <mergeCell ref="M43:M44"/>
    <mergeCell ref="N43:N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O43:O44"/>
    <mergeCell ref="P43:P44"/>
    <mergeCell ref="Q43:Q44"/>
    <mergeCell ref="F43:F44"/>
    <mergeCell ref="G43:G44"/>
    <mergeCell ref="H43:H44"/>
    <mergeCell ref="I43:I44"/>
    <mergeCell ref="J43:J44"/>
    <mergeCell ref="K43:K44"/>
    <mergeCell ref="Z41:Z42"/>
    <mergeCell ref="AA41:AA42"/>
    <mergeCell ref="AB41:AB42"/>
    <mergeCell ref="AC41:AC42"/>
    <mergeCell ref="AD41:AD42"/>
    <mergeCell ref="A43:A44"/>
    <mergeCell ref="B43:B44"/>
    <mergeCell ref="C43:C44"/>
    <mergeCell ref="D43:D44"/>
    <mergeCell ref="E43:E44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AB39:AB40"/>
    <mergeCell ref="AC39:AC40"/>
    <mergeCell ref="AD39:AD40"/>
    <mergeCell ref="A41:A42"/>
    <mergeCell ref="B41:B42"/>
    <mergeCell ref="C41:C42"/>
    <mergeCell ref="D41:D42"/>
    <mergeCell ref="E41:E42"/>
    <mergeCell ref="F41:F42"/>
    <mergeCell ref="G41:G42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AD37:AD38"/>
    <mergeCell ref="X37:X38"/>
    <mergeCell ref="Y37:Y38"/>
    <mergeCell ref="Z37:Z38"/>
    <mergeCell ref="AA37:AA38"/>
    <mergeCell ref="AB37:AB38"/>
    <mergeCell ref="AC37:AC38"/>
    <mergeCell ref="R37:R38"/>
    <mergeCell ref="S37:S38"/>
    <mergeCell ref="T37:T38"/>
    <mergeCell ref="U37:U38"/>
    <mergeCell ref="V37:V38"/>
    <mergeCell ref="W37:W38"/>
    <mergeCell ref="P37:P38"/>
    <mergeCell ref="Q37:Q38"/>
    <mergeCell ref="F37:F38"/>
    <mergeCell ref="G37:G38"/>
    <mergeCell ref="H37:H38"/>
    <mergeCell ref="I37:I38"/>
    <mergeCell ref="T39:T40"/>
    <mergeCell ref="U39:U40"/>
    <mergeCell ref="J39:J40"/>
    <mergeCell ref="K39:K40"/>
    <mergeCell ref="L39:L40"/>
    <mergeCell ref="M39:M40"/>
    <mergeCell ref="N39:N40"/>
    <mergeCell ref="O39:O40"/>
    <mergeCell ref="L37:L38"/>
    <mergeCell ref="M37:M38"/>
    <mergeCell ref="N37:N38"/>
    <mergeCell ref="J37:J38"/>
    <mergeCell ref="K37:K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37:A38"/>
    <mergeCell ref="B37:B38"/>
    <mergeCell ref="C37:C38"/>
    <mergeCell ref="D37:D38"/>
    <mergeCell ref="E37:E38"/>
    <mergeCell ref="L35:L36"/>
    <mergeCell ref="M35:M36"/>
    <mergeCell ref="N35:N36"/>
    <mergeCell ref="O35:O36"/>
    <mergeCell ref="O37:O38"/>
    <mergeCell ref="AD33:AD34"/>
    <mergeCell ref="A35:A36"/>
    <mergeCell ref="B35:B36"/>
    <mergeCell ref="C35:C36"/>
    <mergeCell ref="D35:D36"/>
    <mergeCell ref="E35:E36"/>
    <mergeCell ref="F35:F36"/>
    <mergeCell ref="G35:G36"/>
    <mergeCell ref="Z35:Z36"/>
    <mergeCell ref="AA35:AA36"/>
    <mergeCell ref="AB35:AB36"/>
    <mergeCell ref="AC35:AC36"/>
    <mergeCell ref="AD35:AD36"/>
    <mergeCell ref="X35:X36"/>
    <mergeCell ref="Y35:Y36"/>
    <mergeCell ref="H35:H36"/>
    <mergeCell ref="I35:I36"/>
    <mergeCell ref="T35:T36"/>
    <mergeCell ref="U35:U36"/>
    <mergeCell ref="V35:V36"/>
    <mergeCell ref="W35:W36"/>
    <mergeCell ref="R35:R36"/>
    <mergeCell ref="J35:J36"/>
    <mergeCell ref="K35:K36"/>
    <mergeCell ref="P35:P36"/>
    <mergeCell ref="Q35:Q36"/>
    <mergeCell ref="G33:AC33"/>
    <mergeCell ref="S35:S36"/>
    <mergeCell ref="Y29:Y30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A33:A34"/>
    <mergeCell ref="B33:B34"/>
    <mergeCell ref="C33:C34"/>
    <mergeCell ref="D33:D34"/>
    <mergeCell ref="E33:E34"/>
    <mergeCell ref="T29:T30"/>
    <mergeCell ref="U29:U30"/>
    <mergeCell ref="V29:V30"/>
    <mergeCell ref="W29:W30"/>
    <mergeCell ref="F33:F34"/>
    <mergeCell ref="A29:A30"/>
    <mergeCell ref="B29:C30"/>
    <mergeCell ref="D29:D30"/>
    <mergeCell ref="E29:E30"/>
    <mergeCell ref="F29:F30"/>
    <mergeCell ref="G29:G30"/>
    <mergeCell ref="AD29:AD30"/>
    <mergeCell ref="X29:X30"/>
    <mergeCell ref="G3:AC3"/>
    <mergeCell ref="AD3:AD4"/>
    <mergeCell ref="A5:A10"/>
    <mergeCell ref="B5:B10"/>
    <mergeCell ref="A23:A28"/>
    <mergeCell ref="B23:B28"/>
    <mergeCell ref="A3:A4"/>
    <mergeCell ref="B3:B4"/>
    <mergeCell ref="C3:C4"/>
    <mergeCell ref="D3:D4"/>
    <mergeCell ref="E3:E4"/>
    <mergeCell ref="F3:F4"/>
    <mergeCell ref="A17:A22"/>
    <mergeCell ref="B17:B22"/>
    <mergeCell ref="A11:A16"/>
    <mergeCell ref="B11:B16"/>
    <mergeCell ref="Z29:Z30"/>
    <mergeCell ref="AA29:AA30"/>
    <mergeCell ref="AB29:AB30"/>
    <mergeCell ref="AC29:AC30"/>
  </mergeCells>
  <conditionalFormatting sqref="E5:F29">
    <cfRule type="cellIs" dxfId="457" priority="6" operator="lessThan">
      <formula>0</formula>
    </cfRule>
  </conditionalFormatting>
  <conditionalFormatting sqref="F5:F29">
    <cfRule type="cellIs" dxfId="456" priority="5" operator="equal">
      <formula>0</formula>
    </cfRule>
  </conditionalFormatting>
  <conditionalFormatting sqref="F35:F52">
    <cfRule type="cellIs" dxfId="455" priority="3" operator="equal">
      <formula>0</formula>
    </cfRule>
    <cfRule type="cellIs" dxfId="454" priority="4" operator="lessThan">
      <formula>0</formula>
    </cfRule>
  </conditionalFormatting>
  <conditionalFormatting sqref="G5:AC30">
    <cfRule type="cellIs" dxfId="453" priority="2" operator="greaterThan">
      <formula>0</formula>
    </cfRule>
  </conditionalFormatting>
  <conditionalFormatting sqref="G35:AC52">
    <cfRule type="cellIs" dxfId="452" priority="1" operator="greaterThan">
      <formula>0</formula>
    </cfRule>
  </conditionalFormatting>
  <conditionalFormatting sqref="AD5:AD29 AD35 AD37 AD39 AD41 AD43 AD45 AD47 AD49 AD51">
    <cfRule type="containsText" dxfId="451" priority="7" operator="containsText" text="Done">
      <formula>NOT(ISERROR(SEARCH("Done",AD5)))</formula>
    </cfRule>
  </conditionalFormatting>
  <dataValidations count="1">
    <dataValidation allowBlank="1" showInputMessage="1" showErrorMessage="1" sqref="AF5" xr:uid="{21625A3C-9AB1-4BD5-B449-BBAF9FE3166B}"/>
  </dataValidations>
  <printOptions horizontalCentered="1" verticalCentered="1"/>
  <pageMargins left="0.7" right="0.7" top="0.75" bottom="0.75" header="0.3" footer="0.3"/>
  <pageSetup paperSize="8"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5C66-BEC2-4C53-AB57-0A67EEAF9AA6}">
  <sheetPr>
    <tabColor rgb="FF00B050"/>
    <pageSetUpPr fitToPage="1"/>
  </sheetPr>
  <dimension ref="A1:AF68"/>
  <sheetViews>
    <sheetView showGridLines="0" zoomScale="70" zoomScaleNormal="70" workbookViewId="0">
      <pane xSplit="6" ySplit="4" topLeftCell="T33" activePane="bottomRight" state="frozen"/>
      <selection pane="topRight" activeCell="G1" sqref="G1"/>
      <selection pane="bottomLeft" activeCell="A5" sqref="A5"/>
      <selection pane="bottomRight" activeCell="T26" sqref="T26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29" width="4.54296875" style="1" customWidth="1"/>
    <col min="30" max="30" width="35.1796875" style="2" customWidth="1"/>
    <col min="34" max="34" width="11.1796875" customWidth="1"/>
    <col min="35" max="35" width="29.453125" bestFit="1" customWidth="1"/>
    <col min="36" max="36" width="22.1796875" bestFit="1" customWidth="1"/>
    <col min="37" max="37" width="5.26953125" bestFit="1" customWidth="1"/>
    <col min="38" max="39" width="11.453125" bestFit="1" customWidth="1"/>
    <col min="40" max="42" width="2.26953125" bestFit="1" customWidth="1"/>
    <col min="43" max="45" width="3.26953125" bestFit="1" customWidth="1"/>
    <col min="46" max="46" width="11" bestFit="1" customWidth="1"/>
    <col min="47" max="47" width="9" bestFit="1" customWidth="1"/>
    <col min="48" max="53" width="2.26953125" bestFit="1" customWidth="1"/>
    <col min="54" max="54" width="3.26953125" bestFit="1" customWidth="1"/>
    <col min="55" max="55" width="12" bestFit="1" customWidth="1"/>
    <col min="56" max="56" width="7.1796875" bestFit="1" customWidth="1"/>
    <col min="57" max="63" width="2.26953125" bestFit="1" customWidth="1"/>
    <col min="64" max="66" width="3.26953125" bestFit="1" customWidth="1"/>
    <col min="67" max="67" width="10" bestFit="1" customWidth="1"/>
    <col min="68" max="68" width="11.453125" bestFit="1" customWidth="1"/>
  </cols>
  <sheetData>
    <row r="1" spans="1:30" ht="34.5" customHeight="1" x14ac:dyDescent="0.35">
      <c r="A1" s="27" t="s">
        <v>45</v>
      </c>
    </row>
    <row r="2" spans="1:30" ht="25" customHeight="1" x14ac:dyDescent="0.35">
      <c r="A2" s="23" t="s">
        <v>46</v>
      </c>
      <c r="D2" s="2">
        <f>SUBTOTAL(9,D5:D34)</f>
        <v>176</v>
      </c>
      <c r="E2" s="2">
        <f>SUBTOTAL(9,E5:E34)</f>
        <v>176</v>
      </c>
      <c r="F2" s="63">
        <f>SUBTOTAL(9,F5:F34)</f>
        <v>0</v>
      </c>
    </row>
    <row r="3" spans="1:30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71" t="s">
        <v>51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63" t="s">
        <v>52</v>
      </c>
    </row>
    <row r="4" spans="1:30" ht="18" customHeight="1" x14ac:dyDescent="0.35">
      <c r="A4" s="206"/>
      <c r="B4" s="206"/>
      <c r="C4" s="206"/>
      <c r="D4" s="207"/>
      <c r="E4" s="207"/>
      <c r="F4" s="207"/>
      <c r="G4" s="36">
        <v>8</v>
      </c>
      <c r="H4" s="36">
        <v>9</v>
      </c>
      <c r="I4" s="37">
        <v>10</v>
      </c>
      <c r="J4" s="37">
        <v>11</v>
      </c>
      <c r="K4" s="37">
        <v>12</v>
      </c>
      <c r="L4" s="37">
        <v>13</v>
      </c>
      <c r="M4" s="37">
        <v>14</v>
      </c>
      <c r="N4" s="36">
        <v>15</v>
      </c>
      <c r="O4" s="36">
        <v>16</v>
      </c>
      <c r="P4" s="37">
        <v>17</v>
      </c>
      <c r="Q4" s="37">
        <v>18</v>
      </c>
      <c r="R4" s="37">
        <v>19</v>
      </c>
      <c r="S4" s="37">
        <v>20</v>
      </c>
      <c r="T4" s="37">
        <v>21</v>
      </c>
      <c r="U4" s="36">
        <v>22</v>
      </c>
      <c r="V4" s="36">
        <v>23</v>
      </c>
      <c r="W4" s="37">
        <v>24</v>
      </c>
      <c r="X4" s="37">
        <v>25</v>
      </c>
      <c r="Y4" s="37">
        <v>26</v>
      </c>
      <c r="Z4" s="37">
        <v>27</v>
      </c>
      <c r="AA4" s="37">
        <v>28</v>
      </c>
      <c r="AB4" s="36">
        <v>29</v>
      </c>
      <c r="AC4" s="36">
        <v>30</v>
      </c>
      <c r="AD4" s="263"/>
    </row>
    <row r="5" spans="1:30" ht="18" hidden="1" customHeight="1" x14ac:dyDescent="0.35">
      <c r="A5" s="220" t="s">
        <v>65</v>
      </c>
      <c r="B5" s="223" t="s">
        <v>66</v>
      </c>
      <c r="C5" s="32" t="s">
        <v>1</v>
      </c>
      <c r="D5" s="7"/>
      <c r="E5" s="8">
        <f t="shared" ref="E5:E10" si="0">SUM(G5:AC5)</f>
        <v>0</v>
      </c>
      <c r="F5" s="8">
        <f>E5-D5</f>
        <v>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64" t="s">
        <v>67</v>
      </c>
    </row>
    <row r="6" spans="1:30" ht="18" hidden="1" customHeight="1" x14ac:dyDescent="0.35">
      <c r="A6" s="221"/>
      <c r="B6" s="224"/>
      <c r="C6" s="32" t="s">
        <v>2</v>
      </c>
      <c r="D6" s="7"/>
      <c r="E6" s="8">
        <f t="shared" si="0"/>
        <v>0</v>
      </c>
      <c r="F6" s="8">
        <f t="shared" ref="F6:F35" si="1">E6-D6</f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65"/>
    </row>
    <row r="7" spans="1:30" ht="18" hidden="1" customHeight="1" x14ac:dyDescent="0.35">
      <c r="A7" s="221"/>
      <c r="B7" s="224"/>
      <c r="C7" s="32" t="s">
        <v>3</v>
      </c>
      <c r="D7" s="73"/>
      <c r="E7" s="74">
        <f t="shared" si="0"/>
        <v>0</v>
      </c>
      <c r="F7" s="74">
        <f t="shared" si="1"/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65"/>
    </row>
    <row r="8" spans="1:30" ht="18" customHeight="1" x14ac:dyDescent="0.35">
      <c r="A8" s="221"/>
      <c r="B8" s="224"/>
      <c r="C8" s="33" t="s">
        <v>4</v>
      </c>
      <c r="D8" s="14">
        <v>12</v>
      </c>
      <c r="E8" s="75">
        <f t="shared" si="0"/>
        <v>12</v>
      </c>
      <c r="F8" s="75">
        <f t="shared" si="1"/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v>3</v>
      </c>
      <c r="X8" s="9">
        <v>9</v>
      </c>
      <c r="Y8" s="9"/>
      <c r="Z8" s="9"/>
      <c r="AA8" s="9"/>
      <c r="AB8" s="9"/>
      <c r="AC8" s="9"/>
      <c r="AD8" s="65" t="s">
        <v>57</v>
      </c>
    </row>
    <row r="9" spans="1:30" ht="18" customHeight="1" x14ac:dyDescent="0.35">
      <c r="A9" s="221"/>
      <c r="B9" s="224"/>
      <c r="C9" s="33" t="s">
        <v>5</v>
      </c>
      <c r="D9" s="7">
        <v>12</v>
      </c>
      <c r="E9" s="8">
        <f t="shared" si="0"/>
        <v>12</v>
      </c>
      <c r="F9" s="8">
        <f t="shared" si="1"/>
        <v>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>
        <v>5</v>
      </c>
      <c r="X9" s="9">
        <v>7</v>
      </c>
      <c r="Y9" s="9"/>
      <c r="Z9" s="9"/>
      <c r="AA9" s="9"/>
      <c r="AB9" s="9"/>
      <c r="AC9" s="9"/>
      <c r="AD9" s="65" t="s">
        <v>57</v>
      </c>
    </row>
    <row r="10" spans="1:30" ht="18" customHeight="1" x14ac:dyDescent="0.35">
      <c r="A10" s="222"/>
      <c r="B10" s="225"/>
      <c r="C10" s="34" t="s">
        <v>6</v>
      </c>
      <c r="D10" s="12">
        <v>12</v>
      </c>
      <c r="E10" s="76">
        <f t="shared" si="0"/>
        <v>12</v>
      </c>
      <c r="F10" s="76">
        <f t="shared" si="1"/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>
        <v>12</v>
      </c>
      <c r="X10" s="13"/>
      <c r="Y10" s="13"/>
      <c r="Z10" s="13"/>
      <c r="AA10" s="13"/>
      <c r="AB10" s="13"/>
      <c r="AC10" s="13"/>
      <c r="AD10" s="66" t="s">
        <v>57</v>
      </c>
    </row>
    <row r="11" spans="1:30" ht="18" hidden="1" customHeight="1" x14ac:dyDescent="0.35">
      <c r="A11" s="277" t="s">
        <v>65</v>
      </c>
      <c r="B11" s="223" t="s">
        <v>68</v>
      </c>
      <c r="C11" s="31" t="s">
        <v>1</v>
      </c>
      <c r="D11" s="7"/>
      <c r="E11" s="8">
        <f t="shared" ref="E11:E16" si="2">SUM(G11:AC11)</f>
        <v>0</v>
      </c>
      <c r="F11" s="8">
        <f t="shared" ref="F11:F16" si="3">E11-D11</f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67"/>
    </row>
    <row r="12" spans="1:30" ht="18" hidden="1" customHeight="1" x14ac:dyDescent="0.35">
      <c r="A12" s="220"/>
      <c r="B12" s="224"/>
      <c r="C12" s="32" t="s">
        <v>2</v>
      </c>
      <c r="D12" s="7"/>
      <c r="E12" s="8">
        <f t="shared" si="2"/>
        <v>0</v>
      </c>
      <c r="F12" s="8">
        <f t="shared" si="3"/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65"/>
    </row>
    <row r="13" spans="1:30" ht="18" hidden="1" customHeight="1" x14ac:dyDescent="0.35">
      <c r="A13" s="220"/>
      <c r="B13" s="224"/>
      <c r="C13" s="32" t="s">
        <v>3</v>
      </c>
      <c r="D13" s="7"/>
      <c r="E13" s="8">
        <f t="shared" si="2"/>
        <v>0</v>
      </c>
      <c r="F13" s="8">
        <f t="shared" si="3"/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65"/>
    </row>
    <row r="14" spans="1:30" ht="18" customHeight="1" x14ac:dyDescent="0.35">
      <c r="A14" s="220"/>
      <c r="B14" s="224"/>
      <c r="C14" s="33" t="s">
        <v>4</v>
      </c>
      <c r="D14" s="7">
        <v>4</v>
      </c>
      <c r="E14" s="8">
        <f t="shared" si="2"/>
        <v>4</v>
      </c>
      <c r="F14" s="8">
        <f t="shared" si="3"/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>
        <v>2</v>
      </c>
      <c r="X14" s="9">
        <v>2</v>
      </c>
      <c r="Y14" s="9"/>
      <c r="Z14" s="9"/>
      <c r="AA14" s="9"/>
      <c r="AB14" s="9"/>
      <c r="AC14" s="9"/>
      <c r="AD14" s="65" t="s">
        <v>57</v>
      </c>
    </row>
    <row r="15" spans="1:30" ht="18" customHeight="1" x14ac:dyDescent="0.35">
      <c r="A15" s="221"/>
      <c r="B15" s="224"/>
      <c r="C15" s="33" t="s">
        <v>5</v>
      </c>
      <c r="D15" s="7">
        <v>4</v>
      </c>
      <c r="E15" s="8">
        <f t="shared" si="2"/>
        <v>4</v>
      </c>
      <c r="F15" s="8">
        <f t="shared" si="3"/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v>0</v>
      </c>
      <c r="X15" s="9">
        <v>4</v>
      </c>
      <c r="Y15" s="9"/>
      <c r="Z15" s="9"/>
      <c r="AA15" s="9"/>
      <c r="AB15" s="9"/>
      <c r="AC15" s="9"/>
      <c r="AD15" s="65" t="s">
        <v>57</v>
      </c>
    </row>
    <row r="16" spans="1:30" ht="18" customHeight="1" x14ac:dyDescent="0.35">
      <c r="A16" s="222"/>
      <c r="B16" s="225"/>
      <c r="C16" s="34" t="s">
        <v>6</v>
      </c>
      <c r="D16" s="16">
        <v>4</v>
      </c>
      <c r="E16" s="10">
        <f t="shared" si="2"/>
        <v>4</v>
      </c>
      <c r="F16" s="10">
        <f t="shared" si="3"/>
        <v>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>
        <v>4</v>
      </c>
      <c r="X16" s="13"/>
      <c r="Y16" s="13"/>
      <c r="Z16" s="13"/>
      <c r="AA16" s="13"/>
      <c r="AB16" s="13"/>
      <c r="AC16" s="13"/>
      <c r="AD16" s="66" t="s">
        <v>57</v>
      </c>
    </row>
    <row r="17" spans="1:30" ht="18" hidden="1" customHeight="1" x14ac:dyDescent="0.35">
      <c r="A17" s="277" t="s">
        <v>65</v>
      </c>
      <c r="B17" s="223" t="s">
        <v>69</v>
      </c>
      <c r="C17" s="31" t="s">
        <v>1</v>
      </c>
      <c r="D17" s="3"/>
      <c r="E17" s="4">
        <f t="shared" ref="E17:E22" si="4">SUM(G17:AC17)</f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67"/>
    </row>
    <row r="18" spans="1:30" ht="18" hidden="1" customHeight="1" x14ac:dyDescent="0.35">
      <c r="A18" s="220"/>
      <c r="B18" s="224"/>
      <c r="C18" s="32" t="s">
        <v>2</v>
      </c>
      <c r="D18" s="7"/>
      <c r="E18" s="8">
        <f t="shared" si="4"/>
        <v>0</v>
      </c>
      <c r="F18" s="8">
        <f t="shared" si="1"/>
        <v>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65"/>
    </row>
    <row r="19" spans="1:30" ht="18" hidden="1" customHeight="1" x14ac:dyDescent="0.35">
      <c r="A19" s="220"/>
      <c r="B19" s="224"/>
      <c r="C19" s="77" t="s">
        <v>3</v>
      </c>
      <c r="D19" s="73"/>
      <c r="E19" s="74">
        <f t="shared" si="4"/>
        <v>0</v>
      </c>
      <c r="F19" s="74">
        <f t="shared" si="1"/>
        <v>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65"/>
    </row>
    <row r="20" spans="1:30" ht="18" customHeight="1" x14ac:dyDescent="0.35">
      <c r="A20" s="220"/>
      <c r="B20" s="224"/>
      <c r="C20" s="78" t="s">
        <v>4</v>
      </c>
      <c r="D20" s="14">
        <v>16</v>
      </c>
      <c r="E20" s="75">
        <f t="shared" si="4"/>
        <v>16</v>
      </c>
      <c r="F20" s="75">
        <f t="shared" si="1"/>
        <v>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>
        <v>12</v>
      </c>
      <c r="X20" s="9">
        <v>4</v>
      </c>
      <c r="Y20" s="9"/>
      <c r="Z20" s="9"/>
      <c r="AA20" s="9"/>
      <c r="AB20" s="9"/>
      <c r="AC20" s="9"/>
      <c r="AD20" s="65" t="s">
        <v>57</v>
      </c>
    </row>
    <row r="21" spans="1:30" ht="18" customHeight="1" x14ac:dyDescent="0.35">
      <c r="A21" s="221"/>
      <c r="B21" s="224"/>
      <c r="C21" s="79" t="s">
        <v>5</v>
      </c>
      <c r="D21" s="7">
        <v>16</v>
      </c>
      <c r="E21" s="8">
        <f t="shared" si="4"/>
        <v>16</v>
      </c>
      <c r="F21" s="8">
        <f t="shared" si="1"/>
        <v>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>
        <v>15</v>
      </c>
      <c r="X21" s="9">
        <v>1</v>
      </c>
      <c r="Y21" s="9"/>
      <c r="Z21" s="9"/>
      <c r="AA21" s="9"/>
      <c r="AB21" s="9"/>
      <c r="AC21" s="9"/>
      <c r="AD21" s="65" t="s">
        <v>57</v>
      </c>
    </row>
    <row r="22" spans="1:30" ht="18" customHeight="1" x14ac:dyDescent="0.35">
      <c r="A22" s="222"/>
      <c r="B22" s="225"/>
      <c r="C22" s="80" t="s">
        <v>6</v>
      </c>
      <c r="D22" s="12">
        <v>16</v>
      </c>
      <c r="E22" s="76">
        <f t="shared" si="4"/>
        <v>16</v>
      </c>
      <c r="F22" s="76">
        <f t="shared" si="1"/>
        <v>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>
        <v>0</v>
      </c>
      <c r="X22" s="13">
        <v>16</v>
      </c>
      <c r="Y22" s="13"/>
      <c r="Z22" s="13"/>
      <c r="AA22" s="13"/>
      <c r="AB22" s="13"/>
      <c r="AC22" s="13"/>
      <c r="AD22" s="66" t="s">
        <v>57</v>
      </c>
    </row>
    <row r="23" spans="1:30" ht="18" hidden="1" customHeight="1" x14ac:dyDescent="0.35">
      <c r="A23" s="277" t="s">
        <v>65</v>
      </c>
      <c r="B23" s="223" t="s">
        <v>70</v>
      </c>
      <c r="C23" s="32" t="s">
        <v>1</v>
      </c>
      <c r="D23" s="7"/>
      <c r="E23" s="8">
        <f t="shared" ref="E23:E28" si="5">SUM(G23:AC23)</f>
        <v>0</v>
      </c>
      <c r="F23" s="8">
        <f t="shared" ref="F23:F28" si="6">E23-D23</f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67"/>
    </row>
    <row r="24" spans="1:30" ht="18" hidden="1" customHeight="1" x14ac:dyDescent="0.35">
      <c r="A24" s="220"/>
      <c r="B24" s="224"/>
      <c r="C24" s="32" t="s">
        <v>2</v>
      </c>
      <c r="D24" s="7"/>
      <c r="E24" s="8">
        <f t="shared" si="5"/>
        <v>0</v>
      </c>
      <c r="F24" s="8">
        <f t="shared" si="6"/>
        <v>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65"/>
    </row>
    <row r="25" spans="1:30" ht="18" hidden="1" customHeight="1" x14ac:dyDescent="0.35">
      <c r="A25" s="220"/>
      <c r="B25" s="224"/>
      <c r="C25" s="32" t="s">
        <v>3</v>
      </c>
      <c r="D25" s="7"/>
      <c r="E25" s="8">
        <f t="shared" si="5"/>
        <v>0</v>
      </c>
      <c r="F25" s="8">
        <f t="shared" si="6"/>
        <v>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65"/>
    </row>
    <row r="26" spans="1:30" ht="18" customHeight="1" x14ac:dyDescent="0.35">
      <c r="A26" s="220"/>
      <c r="B26" s="224"/>
      <c r="C26" s="33" t="s">
        <v>4</v>
      </c>
      <c r="D26" s="7">
        <v>16</v>
      </c>
      <c r="E26" s="8">
        <f t="shared" si="5"/>
        <v>16</v>
      </c>
      <c r="F26" s="8">
        <f t="shared" si="6"/>
        <v>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>
        <v>0</v>
      </c>
      <c r="X26" s="9">
        <v>16</v>
      </c>
      <c r="Y26" s="9"/>
      <c r="Z26" s="9"/>
      <c r="AA26" s="9"/>
      <c r="AB26" s="9"/>
      <c r="AC26" s="9"/>
      <c r="AD26" s="65" t="s">
        <v>71</v>
      </c>
    </row>
    <row r="27" spans="1:30" ht="18" customHeight="1" x14ac:dyDescent="0.35">
      <c r="A27" s="221"/>
      <c r="B27" s="224"/>
      <c r="C27" s="33" t="s">
        <v>5</v>
      </c>
      <c r="D27" s="7">
        <v>16</v>
      </c>
      <c r="E27" s="8">
        <f t="shared" si="5"/>
        <v>16</v>
      </c>
      <c r="F27" s="8">
        <f t="shared" si="6"/>
        <v>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0</v>
      </c>
      <c r="X27" s="9">
        <v>16</v>
      </c>
      <c r="Y27" s="9"/>
      <c r="Z27" s="9"/>
      <c r="AA27" s="9"/>
      <c r="AB27" s="9"/>
      <c r="AC27" s="9"/>
      <c r="AD27" s="65" t="s">
        <v>71</v>
      </c>
    </row>
    <row r="28" spans="1:30" ht="18" customHeight="1" x14ac:dyDescent="0.35">
      <c r="A28" s="222"/>
      <c r="B28" s="225"/>
      <c r="C28" s="34" t="s">
        <v>6</v>
      </c>
      <c r="D28" s="16">
        <v>16</v>
      </c>
      <c r="E28" s="10">
        <f t="shared" si="5"/>
        <v>16</v>
      </c>
      <c r="F28" s="10">
        <f t="shared" si="6"/>
        <v>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>
        <v>16</v>
      </c>
      <c r="X28" s="13"/>
      <c r="Y28" s="13"/>
      <c r="Z28" s="13"/>
      <c r="AA28" s="13"/>
      <c r="AB28" s="13"/>
      <c r="AC28" s="13"/>
      <c r="AD28" s="66" t="s">
        <v>57</v>
      </c>
    </row>
    <row r="29" spans="1:30" ht="18" hidden="1" customHeight="1" x14ac:dyDescent="0.35">
      <c r="A29" s="277" t="s">
        <v>65</v>
      </c>
      <c r="B29" s="223" t="s">
        <v>72</v>
      </c>
      <c r="C29" s="31" t="s">
        <v>1</v>
      </c>
      <c r="D29" s="3"/>
      <c r="E29" s="4">
        <f t="shared" ref="E29:E35" si="7">SUM(G29:AC29)</f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67"/>
    </row>
    <row r="30" spans="1:30" ht="18" hidden="1" customHeight="1" x14ac:dyDescent="0.35">
      <c r="A30" s="220"/>
      <c r="B30" s="224"/>
      <c r="C30" s="32" t="s">
        <v>2</v>
      </c>
      <c r="D30" s="7"/>
      <c r="E30" s="8">
        <f t="shared" si="7"/>
        <v>0</v>
      </c>
      <c r="F30" s="8">
        <f t="shared" si="1"/>
        <v>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65"/>
    </row>
    <row r="31" spans="1:30" ht="18" hidden="1" customHeight="1" x14ac:dyDescent="0.35">
      <c r="A31" s="220"/>
      <c r="B31" s="224"/>
      <c r="C31" s="77" t="s">
        <v>3</v>
      </c>
      <c r="D31" s="73"/>
      <c r="E31" s="74">
        <f t="shared" si="7"/>
        <v>0</v>
      </c>
      <c r="F31" s="74">
        <f t="shared" si="1"/>
        <v>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65"/>
    </row>
    <row r="32" spans="1:30" ht="18" customHeight="1" x14ac:dyDescent="0.35">
      <c r="A32" s="220"/>
      <c r="B32" s="224"/>
      <c r="C32" s="78" t="s">
        <v>4</v>
      </c>
      <c r="D32" s="14">
        <v>16</v>
      </c>
      <c r="E32" s="75">
        <f t="shared" si="7"/>
        <v>16</v>
      </c>
      <c r="F32" s="75">
        <f t="shared" si="1"/>
        <v>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7</v>
      </c>
      <c r="X32" s="9">
        <v>9</v>
      </c>
      <c r="Y32" s="9"/>
      <c r="Z32" s="9"/>
      <c r="AA32" s="9"/>
      <c r="AB32" s="9"/>
      <c r="AC32" s="9"/>
      <c r="AD32" s="65" t="s">
        <v>57</v>
      </c>
    </row>
    <row r="33" spans="1:32" ht="18" customHeight="1" x14ac:dyDescent="0.35">
      <c r="A33" s="221"/>
      <c r="B33" s="224"/>
      <c r="C33" s="83" t="s">
        <v>5</v>
      </c>
      <c r="D33" s="84">
        <v>16</v>
      </c>
      <c r="E33" s="85">
        <f t="shared" si="7"/>
        <v>16</v>
      </c>
      <c r="F33" s="85">
        <f t="shared" si="1"/>
        <v>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>
        <v>7</v>
      </c>
      <c r="X33" s="9">
        <v>9</v>
      </c>
      <c r="Y33" s="9"/>
      <c r="Z33" s="9"/>
      <c r="AA33" s="9"/>
      <c r="AB33" s="9"/>
      <c r="AC33" s="9"/>
      <c r="AD33" s="65"/>
    </row>
    <row r="34" spans="1:32" ht="18" hidden="1" customHeight="1" x14ac:dyDescent="0.35">
      <c r="A34" s="222"/>
      <c r="B34" s="225"/>
      <c r="C34" s="81" t="s">
        <v>6</v>
      </c>
      <c r="D34" s="82"/>
      <c r="E34" s="8">
        <f t="shared" si="7"/>
        <v>0</v>
      </c>
      <c r="F34" s="8">
        <f t="shared" si="1"/>
        <v>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66"/>
    </row>
    <row r="35" spans="1:32" ht="18" customHeight="1" x14ac:dyDescent="0.35">
      <c r="A35" s="267"/>
      <c r="B35" s="226" t="s">
        <v>73</v>
      </c>
      <c r="C35" s="227"/>
      <c r="D35" s="218">
        <v>0</v>
      </c>
      <c r="E35" s="218">
        <f t="shared" si="7"/>
        <v>0</v>
      </c>
      <c r="F35" s="218">
        <f t="shared" si="1"/>
        <v>0</v>
      </c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69"/>
    </row>
    <row r="36" spans="1:32" ht="18" customHeight="1" x14ac:dyDescent="0.35">
      <c r="A36" s="201"/>
      <c r="B36" s="228"/>
      <c r="C36" s="229"/>
      <c r="D36" s="219"/>
      <c r="E36" s="219"/>
      <c r="F36" s="219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70"/>
    </row>
    <row r="37" spans="1:32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32" ht="18" customHeight="1" x14ac:dyDescent="0.35">
      <c r="A38" s="23" t="s">
        <v>54</v>
      </c>
      <c r="D38" s="2">
        <f>SUBTOTAL(9,D41:D50)</f>
        <v>0</v>
      </c>
      <c r="E38" s="2">
        <f>SUBTOTAL(9,E41:E50)</f>
        <v>0</v>
      </c>
      <c r="F38" s="63">
        <f>SUBTOTAL(9,F41:F50)</f>
        <v>0</v>
      </c>
    </row>
    <row r="39" spans="1:32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271" t="s">
        <v>51</v>
      </c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  <c r="AA39" s="272"/>
      <c r="AB39" s="272"/>
      <c r="AC39" s="272"/>
      <c r="AD39" s="263" t="s">
        <v>52</v>
      </c>
    </row>
    <row r="40" spans="1:32" ht="18" customHeight="1" x14ac:dyDescent="0.35">
      <c r="A40" s="206"/>
      <c r="B40" s="206"/>
      <c r="C40" s="206"/>
      <c r="D40" s="207"/>
      <c r="E40" s="207"/>
      <c r="F40" s="207"/>
      <c r="G40" s="36">
        <v>8</v>
      </c>
      <c r="H40" s="36">
        <v>9</v>
      </c>
      <c r="I40" s="37">
        <v>10</v>
      </c>
      <c r="J40" s="37">
        <v>11</v>
      </c>
      <c r="K40" s="37">
        <v>12</v>
      </c>
      <c r="L40" s="37">
        <v>13</v>
      </c>
      <c r="M40" s="37">
        <v>14</v>
      </c>
      <c r="N40" s="36">
        <v>15</v>
      </c>
      <c r="O40" s="36">
        <v>16</v>
      </c>
      <c r="P40" s="37">
        <v>17</v>
      </c>
      <c r="Q40" s="37">
        <v>18</v>
      </c>
      <c r="R40" s="37">
        <v>19</v>
      </c>
      <c r="S40" s="37">
        <v>20</v>
      </c>
      <c r="T40" s="37">
        <v>21</v>
      </c>
      <c r="U40" s="36">
        <v>22</v>
      </c>
      <c r="V40" s="36">
        <v>23</v>
      </c>
      <c r="W40" s="37">
        <v>24</v>
      </c>
      <c r="X40" s="37">
        <v>25</v>
      </c>
      <c r="Y40" s="37">
        <v>26</v>
      </c>
      <c r="Z40" s="37">
        <v>27</v>
      </c>
      <c r="AA40" s="37">
        <v>28</v>
      </c>
      <c r="AB40" s="36">
        <v>29</v>
      </c>
      <c r="AC40" s="36">
        <v>30</v>
      </c>
      <c r="AD40" s="263"/>
    </row>
    <row r="41" spans="1:32" ht="18" customHeight="1" x14ac:dyDescent="0.35">
      <c r="A41" s="267"/>
      <c r="B41" s="264"/>
      <c r="C41" s="201" t="s">
        <v>54</v>
      </c>
      <c r="D41" s="201"/>
      <c r="E41" s="201">
        <f>SUM(G41:AC42)</f>
        <v>0</v>
      </c>
      <c r="F41" s="201">
        <f>E41-D41</f>
        <v>0</v>
      </c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76"/>
    </row>
    <row r="42" spans="1:32" ht="18" customHeight="1" x14ac:dyDescent="0.35">
      <c r="A42" s="201"/>
      <c r="B42" s="264"/>
      <c r="C42" s="201"/>
      <c r="D42" s="201"/>
      <c r="E42" s="201"/>
      <c r="F42" s="201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76"/>
    </row>
    <row r="43" spans="1:32" ht="18" customHeight="1" x14ac:dyDescent="0.35">
      <c r="A43" s="267"/>
      <c r="B43" s="264"/>
      <c r="C43" s="201" t="s">
        <v>54</v>
      </c>
      <c r="D43" s="201"/>
      <c r="E43" s="201">
        <f t="shared" ref="E43" si="8">SUM(G43:AC44)</f>
        <v>0</v>
      </c>
      <c r="F43" s="201">
        <f t="shared" ref="F43" si="9">E43-D43</f>
        <v>0</v>
      </c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78"/>
    </row>
    <row r="44" spans="1:32" ht="18" customHeight="1" x14ac:dyDescent="0.35">
      <c r="A44" s="201"/>
      <c r="B44" s="264"/>
      <c r="C44" s="201"/>
      <c r="D44" s="201"/>
      <c r="E44" s="201"/>
      <c r="F44" s="201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78"/>
    </row>
    <row r="45" spans="1:32" ht="18" customHeight="1" x14ac:dyDescent="0.35">
      <c r="A45" s="267"/>
      <c r="B45" s="264"/>
      <c r="C45" s="201" t="s">
        <v>54</v>
      </c>
      <c r="D45" s="201"/>
      <c r="E45" s="201">
        <f t="shared" ref="E45" si="10">SUM(G45:AC46)</f>
        <v>0</v>
      </c>
      <c r="F45" s="201">
        <f t="shared" ref="F45" si="11">E45-D45</f>
        <v>0</v>
      </c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76"/>
    </row>
    <row r="46" spans="1:32" s="2" customFormat="1" ht="18" customHeight="1" x14ac:dyDescent="0.35">
      <c r="A46" s="201"/>
      <c r="B46" s="264"/>
      <c r="C46" s="201"/>
      <c r="D46" s="201"/>
      <c r="E46" s="201"/>
      <c r="F46" s="201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76"/>
      <c r="AE46"/>
      <c r="AF46"/>
    </row>
    <row r="47" spans="1:32" s="2" customFormat="1" ht="18" customHeight="1" x14ac:dyDescent="0.35">
      <c r="A47" s="267"/>
      <c r="B47" s="268"/>
      <c r="C47" s="201" t="s">
        <v>54</v>
      </c>
      <c r="D47" s="201"/>
      <c r="E47" s="201">
        <f t="shared" ref="E47" si="12">SUM(G47:AC48)</f>
        <v>0</v>
      </c>
      <c r="F47" s="201">
        <f t="shared" ref="F47" si="13">E47-D47</f>
        <v>0</v>
      </c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76"/>
      <c r="AE47"/>
      <c r="AF47"/>
    </row>
    <row r="48" spans="1:32" s="2" customFormat="1" ht="18" customHeight="1" x14ac:dyDescent="0.35">
      <c r="A48" s="201"/>
      <c r="B48" s="268"/>
      <c r="C48" s="201"/>
      <c r="D48" s="201"/>
      <c r="E48" s="201"/>
      <c r="F48" s="201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76"/>
      <c r="AE48"/>
      <c r="AF48"/>
    </row>
    <row r="49" spans="1:32" s="2" customFormat="1" ht="18" customHeight="1" x14ac:dyDescent="0.35">
      <c r="A49" s="267"/>
      <c r="B49" s="268"/>
      <c r="C49" s="201" t="s">
        <v>54</v>
      </c>
      <c r="D49" s="201"/>
      <c r="E49" s="201">
        <f t="shared" ref="E49" si="14">SUM(G49:AC50)</f>
        <v>0</v>
      </c>
      <c r="F49" s="201">
        <f t="shared" ref="F49" si="15">E49-D49</f>
        <v>0</v>
      </c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76"/>
      <c r="AE49"/>
      <c r="AF49"/>
    </row>
    <row r="50" spans="1:32" s="2" customFormat="1" ht="18" customHeight="1" x14ac:dyDescent="0.35">
      <c r="A50" s="201"/>
      <c r="B50" s="268"/>
      <c r="C50" s="201"/>
      <c r="D50" s="201"/>
      <c r="E50" s="201"/>
      <c r="F50" s="201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76"/>
      <c r="AE50"/>
      <c r="AF50"/>
    </row>
    <row r="51" spans="1:32" s="2" customFormat="1" ht="15" customHeight="1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2"/>
      <c r="AE51"/>
      <c r="AF51"/>
    </row>
    <row r="52" spans="1:32" s="2" customFormat="1" ht="15" customHeight="1" x14ac:dyDescent="0.35">
      <c r="A52"/>
      <c r="B52"/>
      <c r="C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2"/>
      <c r="AE52"/>
      <c r="AF52"/>
    </row>
    <row r="53" spans="1:32" s="2" customFormat="1" ht="15" customHeight="1" x14ac:dyDescent="0.35">
      <c r="A53"/>
      <c r="B53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2"/>
      <c r="AE53"/>
      <c r="AF53"/>
    </row>
    <row r="54" spans="1:32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2"/>
      <c r="AE54"/>
      <c r="AF54"/>
    </row>
    <row r="55" spans="1:32" s="2" customFormat="1" ht="15" customHeight="1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2"/>
      <c r="AE55"/>
      <c r="AF55"/>
    </row>
    <row r="56" spans="1:32" s="2" customFormat="1" ht="15" customHeight="1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E56"/>
      <c r="AF56"/>
    </row>
    <row r="57" spans="1:32" s="2" customFormat="1" ht="15" customHeight="1" x14ac:dyDescent="0.35">
      <c r="A57"/>
      <c r="B57" s="21"/>
      <c r="C57"/>
      <c r="D57"/>
      <c r="E57"/>
      <c r="F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E57"/>
      <c r="AF57"/>
    </row>
    <row r="58" spans="1:32" s="2" customFormat="1" ht="15" customHeight="1" x14ac:dyDescent="0.35">
      <c r="A58"/>
      <c r="B58" s="21"/>
      <c r="C58"/>
      <c r="D5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E58"/>
      <c r="AF58"/>
    </row>
    <row r="59" spans="1:32" s="1" customFormat="1" ht="15" customHeight="1" x14ac:dyDescent="0.35">
      <c r="A59"/>
      <c r="B59" s="21"/>
      <c r="C59"/>
      <c r="D59"/>
      <c r="E59"/>
      <c r="F59"/>
      <c r="AD59" s="2"/>
      <c r="AE59"/>
      <c r="AF59"/>
    </row>
    <row r="60" spans="1:32" s="1" customFormat="1" ht="15" customHeight="1" x14ac:dyDescent="0.35">
      <c r="A60"/>
      <c r="B60" s="21"/>
      <c r="C60"/>
      <c r="D60"/>
      <c r="E60"/>
      <c r="F60"/>
      <c r="AD60" s="2"/>
      <c r="AE60"/>
      <c r="AF60"/>
    </row>
    <row r="61" spans="1:32" s="1" customFormat="1" ht="15" customHeight="1" x14ac:dyDescent="0.35">
      <c r="A61"/>
      <c r="B61" s="21"/>
      <c r="C61"/>
      <c r="D61"/>
      <c r="E61"/>
      <c r="F61"/>
      <c r="AD61" s="2"/>
      <c r="AE61"/>
      <c r="AF61"/>
    </row>
    <row r="62" spans="1:32" s="1" customFormat="1" ht="15" customHeight="1" x14ac:dyDescent="0.35">
      <c r="A62"/>
      <c r="B62" s="21"/>
      <c r="C62"/>
      <c r="D62"/>
      <c r="E62"/>
      <c r="F62"/>
      <c r="AD62" s="2"/>
      <c r="AE62"/>
      <c r="AF62"/>
    </row>
    <row r="63" spans="1:32" s="1" customFormat="1" ht="15" customHeight="1" x14ac:dyDescent="0.35">
      <c r="A63"/>
      <c r="B63" s="21"/>
      <c r="C63"/>
      <c r="D63"/>
      <c r="E63"/>
      <c r="F63"/>
      <c r="AD63" s="2"/>
      <c r="AE63"/>
      <c r="AF63"/>
    </row>
    <row r="64" spans="1:32" s="1" customFormat="1" ht="15" customHeight="1" x14ac:dyDescent="0.35">
      <c r="A64"/>
      <c r="B64" s="21"/>
      <c r="C64"/>
      <c r="D64"/>
      <c r="E64"/>
      <c r="F64"/>
      <c r="AD64" s="2"/>
      <c r="AE64"/>
      <c r="AF64"/>
    </row>
    <row r="65" spans="1:32" s="1" customFormat="1" ht="15" customHeight="1" x14ac:dyDescent="0.35">
      <c r="A65"/>
      <c r="B65" s="21"/>
      <c r="C65"/>
      <c r="D65"/>
      <c r="E65"/>
      <c r="F65"/>
      <c r="AD65" s="2"/>
      <c r="AE65"/>
      <c r="AF65"/>
    </row>
    <row r="66" spans="1:32" s="1" customFormat="1" ht="15" customHeight="1" x14ac:dyDescent="0.35">
      <c r="A66"/>
      <c r="B66" s="21"/>
      <c r="C66"/>
      <c r="D66"/>
      <c r="E66"/>
      <c r="F66"/>
      <c r="AD66" s="2"/>
      <c r="AE66"/>
      <c r="AF66"/>
    </row>
    <row r="67" spans="1:32" s="1" customFormat="1" ht="15" customHeight="1" x14ac:dyDescent="0.35">
      <c r="A67"/>
      <c r="B67" s="21"/>
      <c r="C67"/>
      <c r="D67"/>
      <c r="E67"/>
      <c r="F67"/>
      <c r="AD67" s="2"/>
      <c r="AE67"/>
      <c r="AF67"/>
    </row>
    <row r="68" spans="1:32" s="1" customFormat="1" ht="15" customHeight="1" x14ac:dyDescent="0.35">
      <c r="A68"/>
      <c r="B68" s="21"/>
      <c r="C68"/>
      <c r="D68"/>
      <c r="E68"/>
      <c r="F68"/>
      <c r="AD68" s="2"/>
      <c r="AE68"/>
      <c r="AF68"/>
    </row>
  </sheetData>
  <mergeCells count="205">
    <mergeCell ref="G3:AC3"/>
    <mergeCell ref="AD3:AD4"/>
    <mergeCell ref="A5:A10"/>
    <mergeCell ref="B5:B10"/>
    <mergeCell ref="A29:A34"/>
    <mergeCell ref="B29:B34"/>
    <mergeCell ref="A3:A4"/>
    <mergeCell ref="B3:B4"/>
    <mergeCell ref="C3:C4"/>
    <mergeCell ref="D3:D4"/>
    <mergeCell ref="E3:E4"/>
    <mergeCell ref="F3:F4"/>
    <mergeCell ref="J35:J36"/>
    <mergeCell ref="K35:K36"/>
    <mergeCell ref="L35:L36"/>
    <mergeCell ref="M35:M36"/>
    <mergeCell ref="A35:A36"/>
    <mergeCell ref="B35:C36"/>
    <mergeCell ref="D35:D36"/>
    <mergeCell ref="E35:E36"/>
    <mergeCell ref="F35:F36"/>
    <mergeCell ref="G35:G36"/>
    <mergeCell ref="Z35:Z36"/>
    <mergeCell ref="AA35:AA36"/>
    <mergeCell ref="AB35:AB36"/>
    <mergeCell ref="AC35:AC36"/>
    <mergeCell ref="AD35:AD36"/>
    <mergeCell ref="A39:A40"/>
    <mergeCell ref="B39:B40"/>
    <mergeCell ref="C39:C40"/>
    <mergeCell ref="D39:D40"/>
    <mergeCell ref="E39:E40"/>
    <mergeCell ref="T35:T36"/>
    <mergeCell ref="U35:U36"/>
    <mergeCell ref="V35:V36"/>
    <mergeCell ref="W35:W36"/>
    <mergeCell ref="X35:X36"/>
    <mergeCell ref="Y35:Y36"/>
    <mergeCell ref="N35:N36"/>
    <mergeCell ref="O35:O36"/>
    <mergeCell ref="P35:P36"/>
    <mergeCell ref="Q35:Q36"/>
    <mergeCell ref="R35:R36"/>
    <mergeCell ref="S35:S36"/>
    <mergeCell ref="H35:H36"/>
    <mergeCell ref="I35:I36"/>
    <mergeCell ref="J41:J42"/>
    <mergeCell ref="K41:K42"/>
    <mergeCell ref="L41:L42"/>
    <mergeCell ref="M41:M42"/>
    <mergeCell ref="F39:F40"/>
    <mergeCell ref="G39:AC39"/>
    <mergeCell ref="AD39:AD40"/>
    <mergeCell ref="A41:A42"/>
    <mergeCell ref="B41:B42"/>
    <mergeCell ref="C41:C42"/>
    <mergeCell ref="D41:D42"/>
    <mergeCell ref="E41:E42"/>
    <mergeCell ref="F41:F42"/>
    <mergeCell ref="G41:G42"/>
    <mergeCell ref="Z41:Z42"/>
    <mergeCell ref="AA41:AA42"/>
    <mergeCell ref="AB41:AB42"/>
    <mergeCell ref="AC41:AC42"/>
    <mergeCell ref="AD41:AD42"/>
    <mergeCell ref="X41:X42"/>
    <mergeCell ref="Y41:Y42"/>
    <mergeCell ref="A43:A44"/>
    <mergeCell ref="B43:B44"/>
    <mergeCell ref="C43:C44"/>
    <mergeCell ref="D43:D44"/>
    <mergeCell ref="E43:E44"/>
    <mergeCell ref="T41:T42"/>
    <mergeCell ref="U41:U42"/>
    <mergeCell ref="V41:V42"/>
    <mergeCell ref="W41:W42"/>
    <mergeCell ref="N41:N42"/>
    <mergeCell ref="O41:O42"/>
    <mergeCell ref="P41:P42"/>
    <mergeCell ref="Q41:Q42"/>
    <mergeCell ref="R41:R42"/>
    <mergeCell ref="S41:S42"/>
    <mergeCell ref="H41:H42"/>
    <mergeCell ref="I41:I42"/>
    <mergeCell ref="V43:V44"/>
    <mergeCell ref="W43:W44"/>
    <mergeCell ref="L43:L44"/>
    <mergeCell ref="M43:M44"/>
    <mergeCell ref="N43:N44"/>
    <mergeCell ref="O43:O44"/>
    <mergeCell ref="P43:P44"/>
    <mergeCell ref="Q43:Q44"/>
    <mergeCell ref="F43:F44"/>
    <mergeCell ref="G43:G44"/>
    <mergeCell ref="H43:H44"/>
    <mergeCell ref="I43:I44"/>
    <mergeCell ref="J43:J44"/>
    <mergeCell ref="K43:K44"/>
    <mergeCell ref="L45:L46"/>
    <mergeCell ref="M45:M46"/>
    <mergeCell ref="N45:N46"/>
    <mergeCell ref="O45:O46"/>
    <mergeCell ref="AD43:AD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X43:X44"/>
    <mergeCell ref="Y43:Y44"/>
    <mergeCell ref="Z43:Z44"/>
    <mergeCell ref="AA43:AA44"/>
    <mergeCell ref="AB43:AB44"/>
    <mergeCell ref="AC43:AC44"/>
    <mergeCell ref="R43:R44"/>
    <mergeCell ref="S43:S44"/>
    <mergeCell ref="T43:T44"/>
    <mergeCell ref="U43:U44"/>
    <mergeCell ref="AB45:AB46"/>
    <mergeCell ref="AC45:AC46"/>
    <mergeCell ref="AD45:AD46"/>
    <mergeCell ref="X45:X46"/>
    <mergeCell ref="A47:A48"/>
    <mergeCell ref="B47:B48"/>
    <mergeCell ref="C47:C48"/>
    <mergeCell ref="D47:D48"/>
    <mergeCell ref="E47:E48"/>
    <mergeCell ref="F47:F48"/>
    <mergeCell ref="G47:G48"/>
    <mergeCell ref="V45:V46"/>
    <mergeCell ref="W45:W46"/>
    <mergeCell ref="J45:J46"/>
    <mergeCell ref="K45:K46"/>
    <mergeCell ref="Y45:Y46"/>
    <mergeCell ref="Z45:Z46"/>
    <mergeCell ref="AA45:AA46"/>
    <mergeCell ref="P45:P46"/>
    <mergeCell ref="Q45:Q46"/>
    <mergeCell ref="R45:R46"/>
    <mergeCell ref="S45:S46"/>
    <mergeCell ref="T45:T46"/>
    <mergeCell ref="U45:U46"/>
    <mergeCell ref="AB47:AB48"/>
    <mergeCell ref="AC47:AC48"/>
    <mergeCell ref="AD47:AD48"/>
    <mergeCell ref="A49:A50"/>
    <mergeCell ref="B49:B50"/>
    <mergeCell ref="C49:C50"/>
    <mergeCell ref="D49:D50"/>
    <mergeCell ref="E49:E50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Q49:Q50"/>
    <mergeCell ref="F49:F50"/>
    <mergeCell ref="G49:G50"/>
    <mergeCell ref="H49:H50"/>
    <mergeCell ref="I49:I50"/>
    <mergeCell ref="J49:J50"/>
    <mergeCell ref="K49:K50"/>
    <mergeCell ref="Z47:Z48"/>
    <mergeCell ref="AA47:AA48"/>
    <mergeCell ref="L47:L48"/>
    <mergeCell ref="M47:M48"/>
    <mergeCell ref="AD49:AD50"/>
    <mergeCell ref="A23:A28"/>
    <mergeCell ref="B23:B28"/>
    <mergeCell ref="A17:A22"/>
    <mergeCell ref="B17:B22"/>
    <mergeCell ref="A11:A16"/>
    <mergeCell ref="B11:B16"/>
    <mergeCell ref="X49:X50"/>
    <mergeCell ref="Y49:Y50"/>
    <mergeCell ref="Z49:Z50"/>
    <mergeCell ref="AA49:AA50"/>
    <mergeCell ref="AB49:AB50"/>
    <mergeCell ref="AC49:AC50"/>
    <mergeCell ref="R49:R50"/>
    <mergeCell ref="S49:S50"/>
    <mergeCell ref="T49:T50"/>
    <mergeCell ref="U49:U50"/>
    <mergeCell ref="V49:V50"/>
    <mergeCell ref="W49:W50"/>
    <mergeCell ref="L49:L50"/>
    <mergeCell ref="M49:M50"/>
    <mergeCell ref="N49:N50"/>
    <mergeCell ref="O49:O50"/>
    <mergeCell ref="P49:P50"/>
  </mergeCells>
  <conditionalFormatting sqref="E5:F35">
    <cfRule type="cellIs" dxfId="450" priority="7" operator="lessThan">
      <formula>0</formula>
    </cfRule>
  </conditionalFormatting>
  <conditionalFormatting sqref="F5:F35">
    <cfRule type="cellIs" dxfId="449" priority="6" operator="equal">
      <formula>0</formula>
    </cfRule>
  </conditionalFormatting>
  <conditionalFormatting sqref="F41:F50">
    <cfRule type="cellIs" dxfId="448" priority="4" operator="equal">
      <formula>0</formula>
    </cfRule>
    <cfRule type="cellIs" dxfId="447" priority="5" operator="lessThan">
      <formula>0</formula>
    </cfRule>
  </conditionalFormatting>
  <conditionalFormatting sqref="G5:AC36">
    <cfRule type="cellIs" dxfId="446" priority="3" operator="greaterThan">
      <formula>0</formula>
    </cfRule>
  </conditionalFormatting>
  <conditionalFormatting sqref="G41:AC50">
    <cfRule type="cellIs" dxfId="445" priority="2" operator="greaterThan">
      <formula>0</formula>
    </cfRule>
  </conditionalFormatting>
  <conditionalFormatting sqref="AD5:AD34">
    <cfRule type="containsText" dxfId="444" priority="1" operator="containsText" text="Done">
      <formula>NOT(ISERROR(SEARCH("Done",AD5)))</formula>
    </cfRule>
  </conditionalFormatting>
  <conditionalFormatting sqref="AD5:AD35 AD41 AD43 AD45 AD47 AD49">
    <cfRule type="containsText" dxfId="443" priority="8" operator="containsText" text="Done">
      <formula>NOT(ISERROR(SEARCH("Done",AD5)))</formula>
    </cfRule>
  </conditionalFormatting>
  <dataValidations count="1">
    <dataValidation allowBlank="1" showInputMessage="1" showErrorMessage="1" sqref="AF5" xr:uid="{8B88DB69-A59A-4C13-BC3C-8C8227E604FE}"/>
  </dataValidations>
  <printOptions horizontalCentered="1" verticalCentered="1"/>
  <pageMargins left="0.7" right="0.7" top="0.75" bottom="0.75" header="0.3" footer="0.3"/>
  <pageSetup paperSize="8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5DD3-F690-49DB-B463-CC03A80C9337}">
  <sheetPr>
    <tabColor rgb="FF00B050"/>
    <pageSetUpPr fitToPage="1"/>
  </sheetPr>
  <dimension ref="A1:AF88"/>
  <sheetViews>
    <sheetView showGridLines="0" zoomScale="70" zoomScaleNormal="70" workbookViewId="0">
      <pane xSplit="6" ySplit="4" topLeftCell="T42" activePane="bottomRight" state="frozen"/>
      <selection pane="topRight" activeCell="G1" sqref="G1"/>
      <selection pane="bottomLeft" activeCell="A5" sqref="A5"/>
      <selection pane="bottomRight" activeCell="T1" sqref="T1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29" width="4.54296875" style="1" customWidth="1"/>
    <col min="30" max="30" width="35.1796875" style="2" customWidth="1"/>
    <col min="34" max="34" width="11.1796875" customWidth="1"/>
    <col min="35" max="35" width="29.453125" bestFit="1" customWidth="1"/>
    <col min="36" max="36" width="22.1796875" bestFit="1" customWidth="1"/>
    <col min="37" max="37" width="5.26953125" bestFit="1" customWidth="1"/>
    <col min="38" max="39" width="11.453125" bestFit="1" customWidth="1"/>
    <col min="40" max="42" width="2.26953125" bestFit="1" customWidth="1"/>
    <col min="43" max="45" width="3.26953125" bestFit="1" customWidth="1"/>
    <col min="46" max="46" width="11" bestFit="1" customWidth="1"/>
    <col min="47" max="47" width="9" bestFit="1" customWidth="1"/>
    <col min="48" max="53" width="2.26953125" bestFit="1" customWidth="1"/>
    <col min="54" max="54" width="3.26953125" bestFit="1" customWidth="1"/>
    <col min="55" max="55" width="12" bestFit="1" customWidth="1"/>
    <col min="56" max="56" width="7.1796875" bestFit="1" customWidth="1"/>
    <col min="57" max="63" width="2.26953125" bestFit="1" customWidth="1"/>
    <col min="64" max="66" width="3.26953125" bestFit="1" customWidth="1"/>
    <col min="67" max="67" width="10" bestFit="1" customWidth="1"/>
    <col min="68" max="68" width="11.453125" bestFit="1" customWidth="1"/>
  </cols>
  <sheetData>
    <row r="1" spans="1:30" ht="34.5" customHeight="1" x14ac:dyDescent="0.35">
      <c r="A1" s="27" t="s">
        <v>45</v>
      </c>
      <c r="E1" s="2">
        <f>103+103+107+105</f>
        <v>418</v>
      </c>
      <c r="F1" s="63">
        <f>E1-D2</f>
        <v>-14</v>
      </c>
    </row>
    <row r="2" spans="1:30" ht="25" customHeight="1" x14ac:dyDescent="0.35">
      <c r="A2" s="23" t="s">
        <v>46</v>
      </c>
      <c r="D2" s="2">
        <f>SUBTOTAL(9,D5:D46)</f>
        <v>432</v>
      </c>
      <c r="E2" s="2">
        <f>SUBTOTAL(9,E5:E46)</f>
        <v>436</v>
      </c>
      <c r="F2" s="63">
        <f>SUBTOTAL(9,F5:F46)</f>
        <v>4</v>
      </c>
    </row>
    <row r="3" spans="1:30" ht="18" customHeight="1" thickBot="1" x14ac:dyDescent="0.4">
      <c r="A3" s="253" t="s">
        <v>0</v>
      </c>
      <c r="B3" s="255" t="s">
        <v>25</v>
      </c>
      <c r="C3" s="255" t="s">
        <v>47</v>
      </c>
      <c r="D3" s="257" t="s">
        <v>48</v>
      </c>
      <c r="E3" s="257" t="s">
        <v>49</v>
      </c>
      <c r="F3" s="257" t="s">
        <v>50</v>
      </c>
      <c r="G3" s="248" t="s">
        <v>51</v>
      </c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50"/>
      <c r="AD3" s="251" t="s">
        <v>52</v>
      </c>
    </row>
    <row r="4" spans="1:30" ht="18" customHeight="1" thickBot="1" x14ac:dyDescent="0.4">
      <c r="A4" s="254"/>
      <c r="B4" s="256"/>
      <c r="C4" s="256"/>
      <c r="D4" s="258"/>
      <c r="E4" s="258"/>
      <c r="F4" s="258"/>
      <c r="G4" s="24">
        <v>8</v>
      </c>
      <c r="H4" s="24">
        <v>9</v>
      </c>
      <c r="I4" s="25">
        <v>10</v>
      </c>
      <c r="J4" s="25">
        <v>11</v>
      </c>
      <c r="K4" s="25">
        <v>12</v>
      </c>
      <c r="L4" s="25">
        <v>13</v>
      </c>
      <c r="M4" s="25">
        <v>14</v>
      </c>
      <c r="N4" s="24">
        <v>15</v>
      </c>
      <c r="O4" s="24">
        <v>16</v>
      </c>
      <c r="P4" s="25">
        <v>17</v>
      </c>
      <c r="Q4" s="25">
        <v>18</v>
      </c>
      <c r="R4" s="25">
        <v>19</v>
      </c>
      <c r="S4" s="25">
        <v>20</v>
      </c>
      <c r="T4" s="25">
        <v>21</v>
      </c>
      <c r="U4" s="24">
        <v>22</v>
      </c>
      <c r="V4" s="24">
        <v>23</v>
      </c>
      <c r="W4" s="25">
        <v>24</v>
      </c>
      <c r="X4" s="25">
        <v>25</v>
      </c>
      <c r="Y4" s="25">
        <v>26</v>
      </c>
      <c r="Z4" s="25">
        <v>27</v>
      </c>
      <c r="AA4" s="25">
        <v>28</v>
      </c>
      <c r="AB4" s="24">
        <v>29</v>
      </c>
      <c r="AC4" s="26">
        <v>30</v>
      </c>
      <c r="AD4" s="252"/>
    </row>
    <row r="5" spans="1:30" ht="18" customHeight="1" x14ac:dyDescent="0.35">
      <c r="A5" s="277" t="s">
        <v>74</v>
      </c>
      <c r="B5" s="284" t="s">
        <v>75</v>
      </c>
      <c r="C5" s="31" t="s">
        <v>1</v>
      </c>
      <c r="D5" s="3">
        <v>12</v>
      </c>
      <c r="E5" s="4">
        <f t="shared" ref="E5:E10" si="0">SUM(G5:AC5)</f>
        <v>12</v>
      </c>
      <c r="F5" s="4">
        <f>E5-D5</f>
        <v>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12</v>
      </c>
      <c r="Z5" s="5"/>
      <c r="AA5" s="5"/>
      <c r="AB5" s="5"/>
      <c r="AC5" s="5"/>
      <c r="AD5" s="44" t="s">
        <v>76</v>
      </c>
    </row>
    <row r="6" spans="1:30" ht="18" customHeight="1" x14ac:dyDescent="0.35">
      <c r="A6" s="221"/>
      <c r="B6" s="246"/>
      <c r="C6" s="32" t="s">
        <v>2</v>
      </c>
      <c r="D6" s="7">
        <v>12</v>
      </c>
      <c r="E6" s="8">
        <f t="shared" si="0"/>
        <v>16</v>
      </c>
      <c r="F6" s="8">
        <f t="shared" ref="F6:F47" si="1">E6-D6</f>
        <v>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>
        <v>16</v>
      </c>
      <c r="W6" s="9"/>
      <c r="X6" s="9"/>
      <c r="Y6" s="9"/>
      <c r="Z6" s="9"/>
      <c r="AA6" s="9"/>
      <c r="AB6" s="9"/>
      <c r="AC6" s="9"/>
      <c r="AD6" s="42" t="s">
        <v>76</v>
      </c>
    </row>
    <row r="7" spans="1:30" ht="18" customHeight="1" x14ac:dyDescent="0.35">
      <c r="A7" s="221"/>
      <c r="B7" s="246"/>
      <c r="C7" s="32" t="s">
        <v>3</v>
      </c>
      <c r="D7" s="7">
        <v>0</v>
      </c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2"/>
    </row>
    <row r="8" spans="1:30" ht="18" customHeight="1" x14ac:dyDescent="0.35">
      <c r="A8" s="221"/>
      <c r="B8" s="246"/>
      <c r="C8" s="33" t="s">
        <v>4</v>
      </c>
      <c r="D8" s="7">
        <v>12</v>
      </c>
      <c r="E8" s="8">
        <f t="shared" si="0"/>
        <v>12</v>
      </c>
      <c r="F8" s="8">
        <f t="shared" si="1"/>
        <v>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>
        <v>4</v>
      </c>
      <c r="W8" s="9"/>
      <c r="X8" s="9"/>
      <c r="Y8" s="9">
        <v>4</v>
      </c>
      <c r="Z8" s="9">
        <v>4</v>
      </c>
      <c r="AA8" s="9"/>
      <c r="AB8" s="9"/>
      <c r="AC8" s="9"/>
      <c r="AD8" s="42" t="s">
        <v>76</v>
      </c>
    </row>
    <row r="9" spans="1:30" ht="18" customHeight="1" x14ac:dyDescent="0.35">
      <c r="A9" s="221"/>
      <c r="B9" s="246"/>
      <c r="C9" s="33" t="s">
        <v>5</v>
      </c>
      <c r="D9" s="7">
        <v>12</v>
      </c>
      <c r="E9" s="8">
        <f t="shared" si="0"/>
        <v>12</v>
      </c>
      <c r="F9" s="8">
        <f t="shared" si="1"/>
        <v>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>
        <v>6</v>
      </c>
      <c r="W9" s="9"/>
      <c r="X9" s="9"/>
      <c r="Y9" s="9">
        <v>6</v>
      </c>
      <c r="Z9" s="9"/>
      <c r="AA9" s="9"/>
      <c r="AB9" s="9"/>
      <c r="AC9" s="9"/>
      <c r="AD9" s="42" t="s">
        <v>76</v>
      </c>
    </row>
    <row r="10" spans="1:30" ht="18" customHeight="1" x14ac:dyDescent="0.35">
      <c r="A10" s="222"/>
      <c r="B10" s="246"/>
      <c r="C10" s="34" t="s">
        <v>6</v>
      </c>
      <c r="D10" s="12">
        <v>0</v>
      </c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43"/>
    </row>
    <row r="11" spans="1:30" ht="18" customHeight="1" x14ac:dyDescent="0.35">
      <c r="A11" s="277" t="s">
        <v>74</v>
      </c>
      <c r="B11" s="281" t="s">
        <v>77</v>
      </c>
      <c r="C11" s="31" t="s">
        <v>1</v>
      </c>
      <c r="D11" s="14">
        <v>12</v>
      </c>
      <c r="E11" s="4">
        <f t="shared" ref="E11:E46" si="2">SUM(G11:AC11)</f>
        <v>12</v>
      </c>
      <c r="F11" s="4">
        <f t="shared" si="1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12</v>
      </c>
      <c r="Z11" s="5"/>
      <c r="AA11" s="5"/>
      <c r="AB11" s="5"/>
      <c r="AC11" s="5"/>
      <c r="AD11" s="44" t="s">
        <v>76</v>
      </c>
    </row>
    <row r="12" spans="1:30" ht="18" customHeight="1" x14ac:dyDescent="0.35">
      <c r="A12" s="220"/>
      <c r="B12" s="282"/>
      <c r="C12" s="32" t="s">
        <v>2</v>
      </c>
      <c r="D12" s="7">
        <v>12</v>
      </c>
      <c r="E12" s="8">
        <f t="shared" si="2"/>
        <v>12</v>
      </c>
      <c r="F12" s="8">
        <f t="shared" si="1"/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>
        <v>12</v>
      </c>
      <c r="Z12" s="9"/>
      <c r="AA12" s="9"/>
      <c r="AB12" s="9"/>
      <c r="AC12" s="9"/>
      <c r="AD12" s="42" t="s">
        <v>76</v>
      </c>
    </row>
    <row r="13" spans="1:30" ht="18" customHeight="1" x14ac:dyDescent="0.35">
      <c r="A13" s="220"/>
      <c r="B13" s="282"/>
      <c r="C13" s="32" t="s">
        <v>3</v>
      </c>
      <c r="D13" s="7">
        <v>0</v>
      </c>
      <c r="E13" s="8">
        <f t="shared" si="2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42"/>
    </row>
    <row r="14" spans="1:30" ht="18" customHeight="1" x14ac:dyDescent="0.35">
      <c r="A14" s="220"/>
      <c r="B14" s="282"/>
      <c r="C14" s="33" t="s">
        <v>4</v>
      </c>
      <c r="D14" s="7">
        <v>12</v>
      </c>
      <c r="E14" s="8">
        <f t="shared" si="2"/>
        <v>12</v>
      </c>
      <c r="F14" s="8">
        <f t="shared" si="1"/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>
        <v>12</v>
      </c>
      <c r="Z14" s="9"/>
      <c r="AA14" s="9"/>
      <c r="AB14" s="9"/>
      <c r="AC14" s="9"/>
      <c r="AD14" s="42" t="s">
        <v>76</v>
      </c>
    </row>
    <row r="15" spans="1:30" ht="18" customHeight="1" x14ac:dyDescent="0.35">
      <c r="A15" s="221"/>
      <c r="B15" s="282"/>
      <c r="C15" s="33" t="s">
        <v>5</v>
      </c>
      <c r="D15" s="7">
        <v>12</v>
      </c>
      <c r="E15" s="8">
        <f t="shared" si="2"/>
        <v>12</v>
      </c>
      <c r="F15" s="8">
        <f t="shared" si="1"/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>
        <v>12</v>
      </c>
      <c r="Z15" s="9"/>
      <c r="AA15" s="9"/>
      <c r="AB15" s="9"/>
      <c r="AC15" s="9"/>
      <c r="AD15" s="42" t="s">
        <v>76</v>
      </c>
    </row>
    <row r="16" spans="1:30" ht="18" customHeight="1" x14ac:dyDescent="0.35">
      <c r="A16" s="222"/>
      <c r="B16" s="283"/>
      <c r="C16" s="34" t="s">
        <v>6</v>
      </c>
      <c r="D16" s="16">
        <v>0</v>
      </c>
      <c r="E16" s="10">
        <f t="shared" si="2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43"/>
    </row>
    <row r="17" spans="1:30" ht="18" customHeight="1" x14ac:dyDescent="0.35">
      <c r="A17" s="277" t="s">
        <v>74</v>
      </c>
      <c r="B17" s="284" t="s">
        <v>78</v>
      </c>
      <c r="C17" s="31" t="s">
        <v>1</v>
      </c>
      <c r="D17" s="14">
        <v>3</v>
      </c>
      <c r="E17" s="4">
        <f t="shared" si="2"/>
        <v>3</v>
      </c>
      <c r="F17" s="4">
        <f t="shared" si="1"/>
        <v>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</v>
      </c>
      <c r="Z17" s="5"/>
      <c r="AA17" s="5"/>
      <c r="AB17" s="5"/>
      <c r="AC17" s="5"/>
      <c r="AD17" s="44" t="s">
        <v>76</v>
      </c>
    </row>
    <row r="18" spans="1:30" ht="18" customHeight="1" x14ac:dyDescent="0.35">
      <c r="A18" s="220"/>
      <c r="B18" s="246"/>
      <c r="C18" s="32" t="s">
        <v>2</v>
      </c>
      <c r="D18" s="7">
        <v>3</v>
      </c>
      <c r="E18" s="8">
        <f t="shared" si="2"/>
        <v>3</v>
      </c>
      <c r="F18" s="8">
        <f t="shared" si="1"/>
        <v>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>
        <v>3</v>
      </c>
      <c r="Z18" s="9"/>
      <c r="AA18" s="9"/>
      <c r="AB18" s="9"/>
      <c r="AC18" s="9"/>
      <c r="AD18" s="42" t="s">
        <v>76</v>
      </c>
    </row>
    <row r="19" spans="1:30" ht="18" customHeight="1" x14ac:dyDescent="0.35">
      <c r="A19" s="220"/>
      <c r="B19" s="246"/>
      <c r="C19" s="32" t="s">
        <v>3</v>
      </c>
      <c r="D19" s="7">
        <v>0</v>
      </c>
      <c r="E19" s="8">
        <f t="shared" si="2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42"/>
    </row>
    <row r="20" spans="1:30" ht="18" customHeight="1" x14ac:dyDescent="0.35">
      <c r="A20" s="220"/>
      <c r="B20" s="246"/>
      <c r="C20" s="33" t="s">
        <v>4</v>
      </c>
      <c r="D20" s="7">
        <v>3</v>
      </c>
      <c r="E20" s="8">
        <f t="shared" si="2"/>
        <v>3</v>
      </c>
      <c r="F20" s="8">
        <f t="shared" si="1"/>
        <v>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>
        <v>3</v>
      </c>
      <c r="Z20" s="9"/>
      <c r="AA20" s="9"/>
      <c r="AB20" s="9"/>
      <c r="AC20" s="9"/>
      <c r="AD20" s="42" t="s">
        <v>76</v>
      </c>
    </row>
    <row r="21" spans="1:30" ht="18" customHeight="1" x14ac:dyDescent="0.35">
      <c r="A21" s="221"/>
      <c r="B21" s="246"/>
      <c r="C21" s="33" t="s">
        <v>5</v>
      </c>
      <c r="D21" s="7">
        <v>3</v>
      </c>
      <c r="E21" s="8">
        <f t="shared" si="2"/>
        <v>3</v>
      </c>
      <c r="F21" s="8">
        <f t="shared" si="1"/>
        <v>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>
        <v>3</v>
      </c>
      <c r="Z21" s="9"/>
      <c r="AA21" s="9"/>
      <c r="AB21" s="9"/>
      <c r="AC21" s="9"/>
      <c r="AD21" s="42" t="s">
        <v>76</v>
      </c>
    </row>
    <row r="22" spans="1:30" ht="18" customHeight="1" x14ac:dyDescent="0.35">
      <c r="A22" s="222"/>
      <c r="B22" s="246"/>
      <c r="C22" s="34" t="s">
        <v>6</v>
      </c>
      <c r="D22" s="17">
        <v>0</v>
      </c>
      <c r="E22" s="10">
        <f t="shared" si="2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43"/>
    </row>
    <row r="23" spans="1:30" ht="18" customHeight="1" x14ac:dyDescent="0.35">
      <c r="A23" s="277" t="s">
        <v>74</v>
      </c>
      <c r="B23" s="223" t="s">
        <v>43</v>
      </c>
      <c r="C23" s="31" t="s">
        <v>1</v>
      </c>
      <c r="D23" s="3">
        <v>18</v>
      </c>
      <c r="E23" s="4">
        <f t="shared" si="2"/>
        <v>18</v>
      </c>
      <c r="F23" s="4">
        <f t="shared" si="1"/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18</v>
      </c>
      <c r="Z23" s="5"/>
      <c r="AA23" s="5"/>
      <c r="AB23" s="5"/>
      <c r="AC23" s="5"/>
      <c r="AD23" s="44" t="s">
        <v>76</v>
      </c>
    </row>
    <row r="24" spans="1:30" ht="18" customHeight="1" x14ac:dyDescent="0.35">
      <c r="A24" s="220"/>
      <c r="B24" s="224"/>
      <c r="C24" s="32" t="s">
        <v>2</v>
      </c>
      <c r="D24" s="7">
        <v>18</v>
      </c>
      <c r="E24" s="8">
        <f t="shared" si="2"/>
        <v>18</v>
      </c>
      <c r="F24" s="8">
        <f t="shared" si="1"/>
        <v>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>
        <v>2</v>
      </c>
      <c r="W24" s="9"/>
      <c r="X24" s="9"/>
      <c r="Y24" s="9">
        <v>16</v>
      </c>
      <c r="Z24" s="9"/>
      <c r="AA24" s="9"/>
      <c r="AB24" s="9"/>
      <c r="AC24" s="9"/>
      <c r="AD24" s="42" t="s">
        <v>76</v>
      </c>
    </row>
    <row r="25" spans="1:30" ht="18" customHeight="1" x14ac:dyDescent="0.35">
      <c r="A25" s="220"/>
      <c r="B25" s="224"/>
      <c r="C25" s="32" t="s">
        <v>3</v>
      </c>
      <c r="D25" s="7">
        <v>0</v>
      </c>
      <c r="E25" s="8">
        <f t="shared" si="2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42"/>
    </row>
    <row r="26" spans="1:30" ht="18" customHeight="1" x14ac:dyDescent="0.35">
      <c r="A26" s="220"/>
      <c r="B26" s="224"/>
      <c r="C26" s="33" t="s">
        <v>4</v>
      </c>
      <c r="D26" s="7">
        <v>18</v>
      </c>
      <c r="E26" s="8">
        <f t="shared" si="2"/>
        <v>18</v>
      </c>
      <c r="F26" s="8">
        <f t="shared" si="1"/>
        <v>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>
        <v>18</v>
      </c>
      <c r="Z26" s="9"/>
      <c r="AA26" s="9"/>
      <c r="AB26" s="9"/>
      <c r="AC26" s="9"/>
      <c r="AD26" s="42" t="s">
        <v>76</v>
      </c>
    </row>
    <row r="27" spans="1:30" ht="18" customHeight="1" x14ac:dyDescent="0.35">
      <c r="A27" s="221"/>
      <c r="B27" s="224"/>
      <c r="C27" s="33" t="s">
        <v>5</v>
      </c>
      <c r="D27" s="7">
        <v>18</v>
      </c>
      <c r="E27" s="8">
        <f t="shared" si="2"/>
        <v>18</v>
      </c>
      <c r="F27" s="8">
        <f t="shared" si="1"/>
        <v>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18</v>
      </c>
      <c r="Z27" s="9"/>
      <c r="AA27" s="9"/>
      <c r="AB27" s="9"/>
      <c r="AC27" s="9"/>
      <c r="AD27" s="42" t="s">
        <v>76</v>
      </c>
    </row>
    <row r="28" spans="1:30" ht="18" customHeight="1" x14ac:dyDescent="0.35">
      <c r="A28" s="222"/>
      <c r="B28" s="225"/>
      <c r="C28" s="34" t="s">
        <v>6</v>
      </c>
      <c r="D28" s="16">
        <v>0</v>
      </c>
      <c r="E28" s="10">
        <f t="shared" si="2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43"/>
    </row>
    <row r="29" spans="1:30" ht="18" customHeight="1" x14ac:dyDescent="0.35">
      <c r="A29" s="277" t="s">
        <v>74</v>
      </c>
      <c r="B29" s="223" t="s">
        <v>79</v>
      </c>
      <c r="C29" s="31" t="s">
        <v>1</v>
      </c>
      <c r="D29" s="3">
        <v>42</v>
      </c>
      <c r="E29" s="4">
        <f t="shared" si="2"/>
        <v>42</v>
      </c>
      <c r="F29" s="4">
        <f t="shared" si="1"/>
        <v>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18</v>
      </c>
      <c r="S29" s="5"/>
      <c r="T29" s="5"/>
      <c r="U29" s="5"/>
      <c r="V29" s="5"/>
      <c r="W29" s="5"/>
      <c r="X29" s="5"/>
      <c r="Y29" s="5">
        <v>24</v>
      </c>
      <c r="Z29" s="5"/>
      <c r="AA29" s="5"/>
      <c r="AB29" s="5"/>
      <c r="AC29" s="5"/>
      <c r="AD29" s="44" t="s">
        <v>76</v>
      </c>
    </row>
    <row r="30" spans="1:30" ht="18" customHeight="1" x14ac:dyDescent="0.35">
      <c r="A30" s="220"/>
      <c r="B30" s="224"/>
      <c r="C30" s="32" t="s">
        <v>2</v>
      </c>
      <c r="D30" s="7">
        <v>42</v>
      </c>
      <c r="E30" s="8">
        <f t="shared" si="2"/>
        <v>42</v>
      </c>
      <c r="F30" s="8">
        <f t="shared" si="1"/>
        <v>0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>
        <v>18</v>
      </c>
      <c r="S30" s="9"/>
      <c r="T30" s="9"/>
      <c r="U30" s="9"/>
      <c r="V30" s="9"/>
      <c r="W30" s="9"/>
      <c r="X30" s="9"/>
      <c r="Y30" s="9">
        <v>24</v>
      </c>
      <c r="Z30" s="9"/>
      <c r="AA30" s="9"/>
      <c r="AB30" s="9"/>
      <c r="AC30" s="9"/>
      <c r="AD30" s="42" t="s">
        <v>76</v>
      </c>
    </row>
    <row r="31" spans="1:30" ht="18" customHeight="1" x14ac:dyDescent="0.35">
      <c r="A31" s="220"/>
      <c r="B31" s="224"/>
      <c r="C31" s="32" t="s">
        <v>3</v>
      </c>
      <c r="D31" s="7">
        <v>0</v>
      </c>
      <c r="E31" s="8">
        <f t="shared" si="2"/>
        <v>0</v>
      </c>
      <c r="F31" s="8">
        <f t="shared" si="1"/>
        <v>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42"/>
    </row>
    <row r="32" spans="1:30" ht="18" customHeight="1" x14ac:dyDescent="0.35">
      <c r="A32" s="220"/>
      <c r="B32" s="224"/>
      <c r="C32" s="33" t="s">
        <v>4</v>
      </c>
      <c r="D32" s="7">
        <v>42</v>
      </c>
      <c r="E32" s="8">
        <f t="shared" si="2"/>
        <v>42</v>
      </c>
      <c r="F32" s="8">
        <f t="shared" si="1"/>
        <v>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>
        <v>20</v>
      </c>
      <c r="S32" s="9"/>
      <c r="T32" s="9"/>
      <c r="U32" s="9"/>
      <c r="V32" s="9">
        <v>2</v>
      </c>
      <c r="W32" s="9"/>
      <c r="X32" s="9"/>
      <c r="Y32" s="9">
        <v>10</v>
      </c>
      <c r="Z32" s="9">
        <v>10</v>
      </c>
      <c r="AA32" s="9"/>
      <c r="AB32" s="9"/>
      <c r="AC32" s="9"/>
      <c r="AD32" s="42" t="s">
        <v>76</v>
      </c>
    </row>
    <row r="33" spans="1:32" ht="18" customHeight="1" x14ac:dyDescent="0.35">
      <c r="A33" s="221"/>
      <c r="B33" s="224"/>
      <c r="C33" s="33" t="s">
        <v>5</v>
      </c>
      <c r="D33" s="7">
        <v>42</v>
      </c>
      <c r="E33" s="8">
        <f t="shared" si="2"/>
        <v>42</v>
      </c>
      <c r="F33" s="8">
        <f t="shared" si="1"/>
        <v>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>
        <v>19</v>
      </c>
      <c r="S33" s="9"/>
      <c r="T33" s="9"/>
      <c r="U33" s="9"/>
      <c r="V33" s="9"/>
      <c r="W33" s="9"/>
      <c r="X33" s="9"/>
      <c r="Y33" s="9">
        <v>20</v>
      </c>
      <c r="Z33" s="9">
        <v>3</v>
      </c>
      <c r="AA33" s="9"/>
      <c r="AB33" s="9"/>
      <c r="AC33" s="9"/>
      <c r="AD33" s="42" t="s">
        <v>76</v>
      </c>
    </row>
    <row r="34" spans="1:32" ht="18" customHeight="1" x14ac:dyDescent="0.35">
      <c r="A34" s="222"/>
      <c r="B34" s="225"/>
      <c r="C34" s="34" t="s">
        <v>6</v>
      </c>
      <c r="D34" s="16">
        <v>0</v>
      </c>
      <c r="E34" s="10">
        <f t="shared" si="2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43"/>
    </row>
    <row r="35" spans="1:32" ht="18" customHeight="1" x14ac:dyDescent="0.35">
      <c r="A35" s="277" t="s">
        <v>74</v>
      </c>
      <c r="B35" s="223" t="s">
        <v>80</v>
      </c>
      <c r="C35" s="31" t="s">
        <v>1</v>
      </c>
      <c r="D35" s="3">
        <v>18</v>
      </c>
      <c r="E35" s="4">
        <f t="shared" si="2"/>
        <v>18</v>
      </c>
      <c r="F35" s="4">
        <f t="shared" si="1"/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44" t="s">
        <v>57</v>
      </c>
    </row>
    <row r="36" spans="1:32" ht="18" customHeight="1" x14ac:dyDescent="0.35">
      <c r="A36" s="220"/>
      <c r="B36" s="224"/>
      <c r="C36" s="32" t="s">
        <v>2</v>
      </c>
      <c r="D36" s="7">
        <v>18</v>
      </c>
      <c r="E36" s="8">
        <f t="shared" si="2"/>
        <v>18</v>
      </c>
      <c r="F36" s="8">
        <f t="shared" si="1"/>
        <v>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>
        <v>18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42" t="s">
        <v>57</v>
      </c>
    </row>
    <row r="37" spans="1:32" ht="18" customHeight="1" x14ac:dyDescent="0.35">
      <c r="A37" s="220"/>
      <c r="B37" s="224"/>
      <c r="C37" s="32" t="s">
        <v>3</v>
      </c>
      <c r="D37" s="7">
        <v>0</v>
      </c>
      <c r="E37" s="8">
        <f t="shared" si="2"/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42"/>
    </row>
    <row r="38" spans="1:32" ht="18" customHeight="1" x14ac:dyDescent="0.35">
      <c r="A38" s="220"/>
      <c r="B38" s="224"/>
      <c r="C38" s="33" t="s">
        <v>4</v>
      </c>
      <c r="D38" s="7">
        <v>18</v>
      </c>
      <c r="E38" s="8">
        <f t="shared" si="2"/>
        <v>18</v>
      </c>
      <c r="F38" s="8">
        <f t="shared" si="1"/>
        <v>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>
        <v>18</v>
      </c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42" t="s">
        <v>57</v>
      </c>
    </row>
    <row r="39" spans="1:32" ht="18" customHeight="1" x14ac:dyDescent="0.35">
      <c r="A39" s="221"/>
      <c r="B39" s="224"/>
      <c r="C39" s="33" t="s">
        <v>5</v>
      </c>
      <c r="D39" s="7">
        <v>18</v>
      </c>
      <c r="E39" s="8">
        <f t="shared" si="2"/>
        <v>18</v>
      </c>
      <c r="F39" s="8">
        <f t="shared" si="1"/>
        <v>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>
        <v>18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42" t="s">
        <v>57</v>
      </c>
    </row>
    <row r="40" spans="1:32" ht="18" customHeight="1" x14ac:dyDescent="0.35">
      <c r="A40" s="222"/>
      <c r="B40" s="225"/>
      <c r="C40" s="34" t="s">
        <v>6</v>
      </c>
      <c r="D40" s="16">
        <v>0</v>
      </c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43"/>
    </row>
    <row r="41" spans="1:32" ht="18" customHeight="1" x14ac:dyDescent="0.35">
      <c r="A41" s="277" t="s">
        <v>74</v>
      </c>
      <c r="B41" s="246" t="s">
        <v>37</v>
      </c>
      <c r="C41" s="31" t="s">
        <v>1</v>
      </c>
      <c r="D41" s="7">
        <v>3</v>
      </c>
      <c r="E41" s="4">
        <f t="shared" si="2"/>
        <v>3</v>
      </c>
      <c r="F41" s="4">
        <f t="shared" si="1"/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v>3</v>
      </c>
      <c r="AA41" s="5"/>
      <c r="AB41" s="5"/>
      <c r="AC41" s="5"/>
      <c r="AD41" s="44" t="s">
        <v>76</v>
      </c>
    </row>
    <row r="42" spans="1:32" ht="18" customHeight="1" x14ac:dyDescent="0.35">
      <c r="A42" s="220"/>
      <c r="B42" s="246"/>
      <c r="C42" s="32" t="s">
        <v>2</v>
      </c>
      <c r="D42" s="7">
        <v>3</v>
      </c>
      <c r="E42" s="8">
        <f t="shared" si="2"/>
        <v>3</v>
      </c>
      <c r="F42" s="8">
        <f t="shared" si="1"/>
        <v>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>
        <v>3</v>
      </c>
      <c r="AA42" s="9"/>
      <c r="AB42" s="9"/>
      <c r="AC42" s="9"/>
      <c r="AD42" s="42" t="s">
        <v>76</v>
      </c>
    </row>
    <row r="43" spans="1:32" ht="18" customHeight="1" x14ac:dyDescent="0.35">
      <c r="A43" s="220"/>
      <c r="B43" s="246"/>
      <c r="C43" s="32" t="s">
        <v>3</v>
      </c>
      <c r="D43" s="7">
        <v>0</v>
      </c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42"/>
    </row>
    <row r="44" spans="1:32" ht="18" customHeight="1" x14ac:dyDescent="0.35">
      <c r="A44" s="220"/>
      <c r="B44" s="246"/>
      <c r="C44" s="33" t="s">
        <v>4</v>
      </c>
      <c r="D44" s="7">
        <v>3</v>
      </c>
      <c r="E44" s="8">
        <f t="shared" si="2"/>
        <v>3</v>
      </c>
      <c r="F44" s="8">
        <f t="shared" si="1"/>
        <v>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>
        <v>3</v>
      </c>
      <c r="AA44" s="9"/>
      <c r="AB44" s="9"/>
      <c r="AC44" s="9"/>
      <c r="AD44" s="42" t="s">
        <v>76</v>
      </c>
    </row>
    <row r="45" spans="1:32" ht="18" customHeight="1" x14ac:dyDescent="0.35">
      <c r="A45" s="221"/>
      <c r="B45" s="246"/>
      <c r="C45" s="33" t="s">
        <v>5</v>
      </c>
      <c r="D45" s="7">
        <v>3</v>
      </c>
      <c r="E45" s="8">
        <f t="shared" si="2"/>
        <v>3</v>
      </c>
      <c r="F45" s="8">
        <f t="shared" si="1"/>
        <v>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3</v>
      </c>
      <c r="AA45" s="9"/>
      <c r="AB45" s="9"/>
      <c r="AC45" s="9"/>
      <c r="AD45" s="42" t="s">
        <v>76</v>
      </c>
      <c r="AF45" s="20"/>
    </row>
    <row r="46" spans="1:32" ht="18" customHeight="1" x14ac:dyDescent="0.35">
      <c r="A46" s="221"/>
      <c r="B46" s="246"/>
      <c r="C46" s="35" t="s">
        <v>6</v>
      </c>
      <c r="D46" s="17">
        <v>0</v>
      </c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42"/>
    </row>
    <row r="47" spans="1:32" ht="18" customHeight="1" x14ac:dyDescent="0.35">
      <c r="A47" s="277" t="s">
        <v>74</v>
      </c>
      <c r="B47" s="226" t="s">
        <v>81</v>
      </c>
      <c r="C47" s="227"/>
      <c r="D47" s="218">
        <v>108</v>
      </c>
      <c r="E47" s="218">
        <f t="shared" ref="E47" si="3">SUM(G47:AC47)</f>
        <v>108</v>
      </c>
      <c r="F47" s="218">
        <f t="shared" si="1"/>
        <v>0</v>
      </c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>
        <v>40</v>
      </c>
      <c r="S47" s="259"/>
      <c r="T47" s="259">
        <v>55</v>
      </c>
      <c r="U47" s="259">
        <v>13</v>
      </c>
      <c r="V47" s="259"/>
      <c r="W47" s="259"/>
      <c r="X47" s="259"/>
      <c r="Y47" s="259"/>
      <c r="Z47" s="259"/>
      <c r="AA47" s="259"/>
      <c r="AB47" s="259"/>
      <c r="AC47" s="259"/>
      <c r="AD47" s="204" t="s">
        <v>57</v>
      </c>
    </row>
    <row r="48" spans="1:32" ht="18" customHeight="1" x14ac:dyDescent="0.35">
      <c r="A48" s="222"/>
      <c r="B48" s="228"/>
      <c r="C48" s="229"/>
      <c r="D48" s="219"/>
      <c r="E48" s="219"/>
      <c r="F48" s="219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05"/>
    </row>
    <row r="49" spans="1:32" ht="18" customHeight="1" x14ac:dyDescent="0.35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32" ht="18" customHeight="1" x14ac:dyDescent="0.35">
      <c r="A50" s="23" t="s">
        <v>54</v>
      </c>
    </row>
    <row r="51" spans="1:32" ht="18" customHeight="1" thickBot="1" x14ac:dyDescent="0.4">
      <c r="A51" s="253" t="s">
        <v>0</v>
      </c>
      <c r="B51" s="255" t="s">
        <v>25</v>
      </c>
      <c r="C51" s="255" t="s">
        <v>47</v>
      </c>
      <c r="D51" s="257" t="s">
        <v>48</v>
      </c>
      <c r="E51" s="257" t="s">
        <v>49</v>
      </c>
      <c r="F51" s="257" t="s">
        <v>50</v>
      </c>
      <c r="G51" s="248" t="s">
        <v>51</v>
      </c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49"/>
      <c r="AB51" s="249"/>
      <c r="AC51" s="250"/>
      <c r="AD51" s="251" t="s">
        <v>52</v>
      </c>
    </row>
    <row r="52" spans="1:32" ht="18" customHeight="1" x14ac:dyDescent="0.35">
      <c r="A52" s="260"/>
      <c r="B52" s="261"/>
      <c r="C52" s="261"/>
      <c r="D52" s="262"/>
      <c r="E52" s="258"/>
      <c r="F52" s="258"/>
      <c r="G52" s="28">
        <v>8</v>
      </c>
      <c r="H52" s="28">
        <v>9</v>
      </c>
      <c r="I52" s="29">
        <v>10</v>
      </c>
      <c r="J52" s="29">
        <v>11</v>
      </c>
      <c r="K52" s="29">
        <v>12</v>
      </c>
      <c r="L52" s="29">
        <v>13</v>
      </c>
      <c r="M52" s="29">
        <v>14</v>
      </c>
      <c r="N52" s="28">
        <v>15</v>
      </c>
      <c r="O52" s="28">
        <v>16</v>
      </c>
      <c r="P52" s="29">
        <v>17</v>
      </c>
      <c r="Q52" s="29">
        <v>18</v>
      </c>
      <c r="R52" s="29">
        <v>19</v>
      </c>
      <c r="S52" s="29">
        <v>20</v>
      </c>
      <c r="T52" s="29">
        <v>21</v>
      </c>
      <c r="U52" s="28">
        <v>22</v>
      </c>
      <c r="V52" s="28">
        <v>23</v>
      </c>
      <c r="W52" s="29">
        <v>24</v>
      </c>
      <c r="X52" s="29">
        <v>25</v>
      </c>
      <c r="Y52" s="29">
        <v>26</v>
      </c>
      <c r="Z52" s="29">
        <v>27</v>
      </c>
      <c r="AA52" s="29">
        <v>28</v>
      </c>
      <c r="AB52" s="28">
        <v>29</v>
      </c>
      <c r="AC52" s="30">
        <v>30</v>
      </c>
      <c r="AD52" s="266"/>
    </row>
    <row r="53" spans="1:32" ht="18" hidden="1" customHeight="1" x14ac:dyDescent="0.35">
      <c r="A53" s="267"/>
      <c r="B53" s="280"/>
      <c r="C53" s="201" t="s">
        <v>54</v>
      </c>
      <c r="D53" s="201"/>
      <c r="E53" s="201">
        <f>SUM(G53:AC54)</f>
        <v>0</v>
      </c>
      <c r="F53" s="201">
        <f>E53-D53</f>
        <v>0</v>
      </c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01"/>
    </row>
    <row r="54" spans="1:32" ht="18" hidden="1" customHeight="1" x14ac:dyDescent="0.35">
      <c r="A54" s="201"/>
      <c r="B54" s="280"/>
      <c r="C54" s="201"/>
      <c r="D54" s="201"/>
      <c r="E54" s="201"/>
      <c r="F54" s="201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01"/>
    </row>
    <row r="55" spans="1:32" ht="18" hidden="1" customHeight="1" x14ac:dyDescent="0.35">
      <c r="A55" s="267"/>
      <c r="B55" s="280"/>
      <c r="C55" s="201" t="s">
        <v>54</v>
      </c>
      <c r="D55" s="201"/>
      <c r="E55" s="201">
        <f t="shared" ref="E55" si="4">SUM(G55:AC56)</f>
        <v>0</v>
      </c>
      <c r="F55" s="201">
        <f t="shared" ref="F55" si="5">E55-D55</f>
        <v>0</v>
      </c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01"/>
    </row>
    <row r="56" spans="1:32" ht="18" hidden="1" customHeight="1" x14ac:dyDescent="0.35">
      <c r="A56" s="201"/>
      <c r="B56" s="280"/>
      <c r="C56" s="201"/>
      <c r="D56" s="201"/>
      <c r="E56" s="201"/>
      <c r="F56" s="201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01"/>
    </row>
    <row r="57" spans="1:32" ht="18" hidden="1" customHeight="1" x14ac:dyDescent="0.35">
      <c r="A57" s="267"/>
      <c r="B57" s="280"/>
      <c r="C57" s="201" t="s">
        <v>54</v>
      </c>
      <c r="D57" s="201"/>
      <c r="E57" s="201">
        <f t="shared" ref="E57" si="6">SUM(G57:AC58)</f>
        <v>0</v>
      </c>
      <c r="F57" s="201">
        <f t="shared" ref="F57" si="7">E57-D57</f>
        <v>0</v>
      </c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01"/>
    </row>
    <row r="58" spans="1:32" s="2" customFormat="1" ht="18" hidden="1" customHeight="1" x14ac:dyDescent="0.35">
      <c r="A58" s="201"/>
      <c r="B58" s="280"/>
      <c r="C58" s="201"/>
      <c r="D58" s="201"/>
      <c r="E58" s="201"/>
      <c r="F58" s="201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01"/>
      <c r="AE58"/>
      <c r="AF58"/>
    </row>
    <row r="59" spans="1:32" s="2" customFormat="1" ht="18" hidden="1" customHeight="1" x14ac:dyDescent="0.35">
      <c r="A59" s="267"/>
      <c r="B59" s="279"/>
      <c r="C59" s="201" t="s">
        <v>54</v>
      </c>
      <c r="D59" s="201"/>
      <c r="E59" s="201">
        <f t="shared" ref="E59" si="8">SUM(G59:AC60)</f>
        <v>0</v>
      </c>
      <c r="F59" s="201">
        <f t="shared" ref="F59" si="9">E59-D59</f>
        <v>0</v>
      </c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01"/>
      <c r="AE59"/>
      <c r="AF59"/>
    </row>
    <row r="60" spans="1:32" s="2" customFormat="1" ht="18" hidden="1" customHeight="1" x14ac:dyDescent="0.35">
      <c r="A60" s="201"/>
      <c r="B60" s="279"/>
      <c r="C60" s="201"/>
      <c r="D60" s="201"/>
      <c r="E60" s="201"/>
      <c r="F60" s="201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01"/>
      <c r="AE60"/>
      <c r="AF60"/>
    </row>
    <row r="61" spans="1:32" s="2" customFormat="1" ht="18" hidden="1" customHeight="1" x14ac:dyDescent="0.35">
      <c r="A61" s="267"/>
      <c r="B61" s="279"/>
      <c r="C61" s="201" t="s">
        <v>54</v>
      </c>
      <c r="D61" s="201"/>
      <c r="E61" s="201">
        <f t="shared" ref="E61" si="10">SUM(G61:AC62)</f>
        <v>0</v>
      </c>
      <c r="F61" s="201">
        <f t="shared" ref="F61" si="11">E61-D61</f>
        <v>0</v>
      </c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01"/>
      <c r="AE61"/>
      <c r="AF61"/>
    </row>
    <row r="62" spans="1:32" s="2" customFormat="1" ht="18" hidden="1" customHeight="1" x14ac:dyDescent="0.35">
      <c r="A62" s="201"/>
      <c r="B62" s="279"/>
      <c r="C62" s="201"/>
      <c r="D62" s="201"/>
      <c r="E62" s="201"/>
      <c r="F62" s="201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01"/>
      <c r="AE62"/>
      <c r="AF62"/>
    </row>
    <row r="63" spans="1:32" s="2" customFormat="1" ht="18" hidden="1" customHeight="1" x14ac:dyDescent="0.35">
      <c r="A63" s="267"/>
      <c r="B63" s="279"/>
      <c r="C63" s="201" t="s">
        <v>54</v>
      </c>
      <c r="D63" s="201"/>
      <c r="E63" s="201">
        <f t="shared" ref="E63" si="12">SUM(G63:AC64)</f>
        <v>0</v>
      </c>
      <c r="F63" s="201">
        <f t="shared" ref="F63" si="13">E63-D63</f>
        <v>0</v>
      </c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01"/>
      <c r="AE63"/>
      <c r="AF63"/>
    </row>
    <row r="64" spans="1:32" s="2" customFormat="1" ht="18" hidden="1" customHeight="1" x14ac:dyDescent="0.35">
      <c r="A64" s="201"/>
      <c r="B64" s="279"/>
      <c r="C64" s="201"/>
      <c r="D64" s="201"/>
      <c r="E64" s="201"/>
      <c r="F64" s="201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01"/>
      <c r="AE64"/>
      <c r="AF64"/>
    </row>
    <row r="65" spans="1:32" s="2" customFormat="1" ht="18" hidden="1" customHeight="1" x14ac:dyDescent="0.35">
      <c r="A65" s="267"/>
      <c r="B65" s="279"/>
      <c r="C65" s="201" t="s">
        <v>54</v>
      </c>
      <c r="D65" s="201"/>
      <c r="E65" s="201">
        <f t="shared" ref="E65" si="14">SUM(G65:AC66)</f>
        <v>0</v>
      </c>
      <c r="F65" s="201">
        <f t="shared" ref="F65" si="15"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01"/>
      <c r="AE65"/>
      <c r="AF65"/>
    </row>
    <row r="66" spans="1:32" s="2" customFormat="1" ht="18" hidden="1" customHeight="1" x14ac:dyDescent="0.35">
      <c r="A66" s="201"/>
      <c r="B66" s="279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01"/>
      <c r="AE66"/>
      <c r="AF66"/>
    </row>
    <row r="67" spans="1:32" s="2" customFormat="1" ht="18" customHeight="1" x14ac:dyDescent="0.35">
      <c r="A67" s="267"/>
      <c r="B67" s="280"/>
      <c r="C67" s="201" t="s">
        <v>54</v>
      </c>
      <c r="D67" s="201"/>
      <c r="E67" s="201">
        <f t="shared" ref="E67" si="16">SUM(G67:AC68)</f>
        <v>0</v>
      </c>
      <c r="F67" s="201">
        <f t="shared" ref="F67" si="17"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01"/>
      <c r="AE67"/>
      <c r="AF67"/>
    </row>
    <row r="68" spans="1:32" s="2" customFormat="1" ht="18" customHeight="1" x14ac:dyDescent="0.35">
      <c r="A68" s="201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01"/>
      <c r="AE68"/>
      <c r="AF68"/>
    </row>
    <row r="69" spans="1:32" s="2" customFormat="1" ht="18" customHeight="1" x14ac:dyDescent="0.35">
      <c r="A69" s="267"/>
      <c r="B69" s="280"/>
      <c r="C69" s="201" t="s">
        <v>54</v>
      </c>
      <c r="D69" s="201"/>
      <c r="E69" s="201">
        <f t="shared" ref="E69" si="18">SUM(G69:AC70)</f>
        <v>0</v>
      </c>
      <c r="F69" s="201">
        <f t="shared" ref="F69" si="19"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01"/>
      <c r="AE69"/>
      <c r="AF69"/>
    </row>
    <row r="70" spans="1:32" s="2" customFormat="1" ht="18" customHeight="1" x14ac:dyDescent="0.35">
      <c r="A70" s="201"/>
      <c r="B70" s="280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01"/>
      <c r="AE70"/>
      <c r="AF70"/>
    </row>
    <row r="71" spans="1:32" s="2" customFormat="1" ht="15" customHeight="1" x14ac:dyDescent="0.35">
      <c r="A71"/>
      <c r="B71"/>
      <c r="C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2"/>
      <c r="AE71"/>
      <c r="AF71"/>
    </row>
    <row r="72" spans="1:32" s="2" customFormat="1" ht="15" customHeight="1" x14ac:dyDescent="0.35">
      <c r="A72"/>
      <c r="B72"/>
      <c r="C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2"/>
      <c r="AE72"/>
      <c r="AF72"/>
    </row>
    <row r="73" spans="1:32" s="2" customFormat="1" ht="15" customHeight="1" x14ac:dyDescent="0.35">
      <c r="A73"/>
      <c r="B73"/>
      <c r="C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2"/>
      <c r="AE73"/>
      <c r="AF73"/>
    </row>
    <row r="74" spans="1:32" s="2" customFormat="1" ht="15" customHeight="1" x14ac:dyDescent="0.35">
      <c r="A74"/>
      <c r="B74" s="21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2"/>
      <c r="AE74"/>
      <c r="AF74"/>
    </row>
    <row r="75" spans="1:32" s="2" customFormat="1" ht="15" customHeight="1" x14ac:dyDescent="0.35">
      <c r="A75"/>
      <c r="B75" s="21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22"/>
      <c r="AE75"/>
      <c r="AF75"/>
    </row>
    <row r="76" spans="1:32" s="2" customFormat="1" ht="15" customHeight="1" x14ac:dyDescent="0.35">
      <c r="A76"/>
      <c r="B76" s="21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E76"/>
      <c r="AF76"/>
    </row>
    <row r="77" spans="1:32" s="2" customFormat="1" ht="15" customHeight="1" x14ac:dyDescent="0.35">
      <c r="A77"/>
      <c r="B77" s="21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E77"/>
      <c r="AF77"/>
    </row>
    <row r="78" spans="1:32" s="2" customFormat="1" ht="15" customHeight="1" x14ac:dyDescent="0.35">
      <c r="A78"/>
      <c r="B78" s="21"/>
      <c r="C78"/>
      <c r="D78"/>
      <c r="E78"/>
      <c r="F7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E78"/>
      <c r="AF78"/>
    </row>
    <row r="79" spans="1:32" s="1" customFormat="1" ht="15" customHeight="1" x14ac:dyDescent="0.35">
      <c r="A79"/>
      <c r="B79" s="21"/>
      <c r="C79"/>
      <c r="D79"/>
      <c r="E79"/>
      <c r="F79"/>
      <c r="AD79" s="2"/>
      <c r="AE79"/>
      <c r="AF79"/>
    </row>
    <row r="80" spans="1:32" s="1" customFormat="1" ht="15" customHeight="1" x14ac:dyDescent="0.35">
      <c r="A80"/>
      <c r="B80" s="21"/>
      <c r="C80"/>
      <c r="D80"/>
      <c r="E80"/>
      <c r="F80"/>
      <c r="AD80" s="2"/>
      <c r="AE80"/>
      <c r="AF80"/>
    </row>
    <row r="81" spans="1:32" s="1" customFormat="1" ht="15" customHeight="1" x14ac:dyDescent="0.35">
      <c r="A81"/>
      <c r="B81" s="21"/>
      <c r="C81"/>
      <c r="D81"/>
      <c r="E81"/>
      <c r="F81"/>
      <c r="AD81" s="2"/>
      <c r="AE81"/>
      <c r="AF81"/>
    </row>
    <row r="82" spans="1:32" s="1" customFormat="1" ht="15" customHeight="1" x14ac:dyDescent="0.35">
      <c r="A82"/>
      <c r="B82" s="21"/>
      <c r="C82"/>
      <c r="D82"/>
      <c r="E82"/>
      <c r="F82"/>
      <c r="AD82" s="2"/>
      <c r="AE82"/>
      <c r="AF82"/>
    </row>
    <row r="83" spans="1:32" s="1" customFormat="1" ht="15" customHeight="1" x14ac:dyDescent="0.35">
      <c r="A83"/>
      <c r="B83" s="21"/>
      <c r="C83"/>
      <c r="D83"/>
      <c r="E83"/>
      <c r="F83"/>
      <c r="AD83" s="2"/>
      <c r="AE83"/>
      <c r="AF83"/>
    </row>
    <row r="84" spans="1:32" s="1" customFormat="1" ht="15" customHeight="1" x14ac:dyDescent="0.35">
      <c r="A84"/>
      <c r="B84" s="21"/>
      <c r="C84"/>
      <c r="D84"/>
      <c r="E84"/>
      <c r="F84"/>
      <c r="AD84" s="2"/>
      <c r="AE84"/>
      <c r="AF84"/>
    </row>
    <row r="85" spans="1:32" s="1" customFormat="1" ht="15" customHeight="1" x14ac:dyDescent="0.35">
      <c r="A85"/>
      <c r="B85" s="21"/>
      <c r="C85"/>
      <c r="D85"/>
      <c r="E85"/>
      <c r="F85"/>
      <c r="AD85" s="2"/>
      <c r="AE85"/>
      <c r="AF85"/>
    </row>
    <row r="86" spans="1:32" s="1" customFormat="1" ht="15" customHeight="1" x14ac:dyDescent="0.35">
      <c r="A86"/>
      <c r="B86" s="21"/>
      <c r="C86"/>
      <c r="D86"/>
      <c r="E86"/>
      <c r="F86"/>
      <c r="AD86" s="2"/>
      <c r="AE86"/>
      <c r="AF86"/>
    </row>
    <row r="87" spans="1:32" s="1" customFormat="1" ht="15" customHeight="1" x14ac:dyDescent="0.35">
      <c r="A87"/>
      <c r="B87" s="21"/>
      <c r="C87"/>
      <c r="D87"/>
      <c r="E87"/>
      <c r="F87"/>
      <c r="AD87" s="2"/>
      <c r="AE87"/>
      <c r="AF87"/>
    </row>
    <row r="88" spans="1:32" s="1" customFormat="1" ht="15" customHeight="1" x14ac:dyDescent="0.35">
      <c r="A88"/>
      <c r="B88" s="21"/>
      <c r="C88"/>
      <c r="D88"/>
      <c r="E88"/>
      <c r="F88"/>
      <c r="AD88" s="2"/>
      <c r="AE88"/>
      <c r="AF88"/>
    </row>
  </sheetData>
  <mergeCells count="329">
    <mergeCell ref="X47:X48"/>
    <mergeCell ref="Y47:Y48"/>
    <mergeCell ref="Z47:Z48"/>
    <mergeCell ref="AA47:AA48"/>
    <mergeCell ref="AB47:AB48"/>
    <mergeCell ref="AC47:AC48"/>
    <mergeCell ref="AD47:AD48"/>
    <mergeCell ref="B47:C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F3:F4"/>
    <mergeCell ref="G3:AC3"/>
    <mergeCell ref="AD3:AD4"/>
    <mergeCell ref="A51:A52"/>
    <mergeCell ref="B51:B52"/>
    <mergeCell ref="C51:C52"/>
    <mergeCell ref="D51:D52"/>
    <mergeCell ref="F51:F52"/>
    <mergeCell ref="A17:A22"/>
    <mergeCell ref="A23:A28"/>
    <mergeCell ref="B23:B28"/>
    <mergeCell ref="A47:A48"/>
    <mergeCell ref="A29:A34"/>
    <mergeCell ref="B29:B34"/>
    <mergeCell ref="A11:A16"/>
    <mergeCell ref="B11:B16"/>
    <mergeCell ref="B17:B22"/>
    <mergeCell ref="A5:A10"/>
    <mergeCell ref="B5:B10"/>
    <mergeCell ref="A3:A4"/>
    <mergeCell ref="B3:B4"/>
    <mergeCell ref="A41:A46"/>
    <mergeCell ref="B41:B46"/>
    <mergeCell ref="A69:A70"/>
    <mergeCell ref="B69:B70"/>
    <mergeCell ref="A65:A66"/>
    <mergeCell ref="B65:B66"/>
    <mergeCell ref="A67:A68"/>
    <mergeCell ref="B67:B68"/>
    <mergeCell ref="G51:AC51"/>
    <mergeCell ref="AD51:AD52"/>
    <mergeCell ref="A53:A54"/>
    <mergeCell ref="B53:B54"/>
    <mergeCell ref="A55:A56"/>
    <mergeCell ref="B55:B56"/>
    <mergeCell ref="F53:F54"/>
    <mergeCell ref="C55:C56"/>
    <mergeCell ref="D55:D56"/>
    <mergeCell ref="E55:E56"/>
    <mergeCell ref="F61:F62"/>
    <mergeCell ref="F63:F64"/>
    <mergeCell ref="F55:F56"/>
    <mergeCell ref="E57:E58"/>
    <mergeCell ref="F57:F58"/>
    <mergeCell ref="C59:C60"/>
    <mergeCell ref="D59:D60"/>
    <mergeCell ref="A35:A40"/>
    <mergeCell ref="B35:B40"/>
    <mergeCell ref="E3:E4"/>
    <mergeCell ref="A61:A62"/>
    <mergeCell ref="B61:B62"/>
    <mergeCell ref="A63:A64"/>
    <mergeCell ref="B63:B64"/>
    <mergeCell ref="C53:C54"/>
    <mergeCell ref="D53:D54"/>
    <mergeCell ref="E53:E54"/>
    <mergeCell ref="A57:A58"/>
    <mergeCell ref="B57:B58"/>
    <mergeCell ref="A59:A60"/>
    <mergeCell ref="B59:B60"/>
    <mergeCell ref="C3:C4"/>
    <mergeCell ref="D3:D4"/>
    <mergeCell ref="D47:D48"/>
    <mergeCell ref="E47:E48"/>
    <mergeCell ref="E61:E62"/>
    <mergeCell ref="C63:C64"/>
    <mergeCell ref="D63:D64"/>
    <mergeCell ref="E63:E64"/>
    <mergeCell ref="C57:C58"/>
    <mergeCell ref="D57:D58"/>
    <mergeCell ref="E59:E60"/>
    <mergeCell ref="F59:F60"/>
    <mergeCell ref="K53:K54"/>
    <mergeCell ref="L53:L54"/>
    <mergeCell ref="M53:M54"/>
    <mergeCell ref="N53:N54"/>
    <mergeCell ref="C69:C70"/>
    <mergeCell ref="D69:D70"/>
    <mergeCell ref="E69:E70"/>
    <mergeCell ref="F69:F70"/>
    <mergeCell ref="G53:G54"/>
    <mergeCell ref="H53:H54"/>
    <mergeCell ref="G61:G62"/>
    <mergeCell ref="H61:H62"/>
    <mergeCell ref="G69:G70"/>
    <mergeCell ref="H69:H70"/>
    <mergeCell ref="C65:C66"/>
    <mergeCell ref="D65:D66"/>
    <mergeCell ref="E65:E66"/>
    <mergeCell ref="F65:F66"/>
    <mergeCell ref="C67:C68"/>
    <mergeCell ref="D67:D68"/>
    <mergeCell ref="E67:E68"/>
    <mergeCell ref="F67:F68"/>
    <mergeCell ref="C61:C62"/>
    <mergeCell ref="D61:D62"/>
    <mergeCell ref="AA53:AA54"/>
    <mergeCell ref="AB53:AB54"/>
    <mergeCell ref="AC53:AC54"/>
    <mergeCell ref="G55:G56"/>
    <mergeCell ref="H55:H56"/>
    <mergeCell ref="I55:I56"/>
    <mergeCell ref="J55:J56"/>
    <mergeCell ref="K55:K56"/>
    <mergeCell ref="L55:L56"/>
    <mergeCell ref="M55:M56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Z55:Z56"/>
    <mergeCell ref="AA55:AA56"/>
    <mergeCell ref="AB55:AB56"/>
    <mergeCell ref="AC55:AC56"/>
    <mergeCell ref="G57:G58"/>
    <mergeCell ref="H57:H58"/>
    <mergeCell ref="I57:I58"/>
    <mergeCell ref="J57:J58"/>
    <mergeCell ref="K57:K58"/>
    <mergeCell ref="L57:L58"/>
    <mergeCell ref="T55:T56"/>
    <mergeCell ref="U55:U56"/>
    <mergeCell ref="V55:V56"/>
    <mergeCell ref="W55:W56"/>
    <mergeCell ref="X55:X56"/>
    <mergeCell ref="Y55:Y56"/>
    <mergeCell ref="N55:N56"/>
    <mergeCell ref="O55:O56"/>
    <mergeCell ref="P55:P56"/>
    <mergeCell ref="Q55:Q56"/>
    <mergeCell ref="R55:R56"/>
    <mergeCell ref="S55:S56"/>
    <mergeCell ref="Y57:Y58"/>
    <mergeCell ref="Z57:Z58"/>
    <mergeCell ref="AA57:AA58"/>
    <mergeCell ref="AB57:AB58"/>
    <mergeCell ref="AC57:AC58"/>
    <mergeCell ref="G59:G60"/>
    <mergeCell ref="H59:H60"/>
    <mergeCell ref="I59:I60"/>
    <mergeCell ref="J59:J60"/>
    <mergeCell ref="K59:K60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AC59:AC60"/>
    <mergeCell ref="R59:R60"/>
    <mergeCell ref="K61:K62"/>
    <mergeCell ref="L61:L62"/>
    <mergeCell ref="M61:M62"/>
    <mergeCell ref="N61:N62"/>
    <mergeCell ref="X59:X60"/>
    <mergeCell ref="Y59:Y60"/>
    <mergeCell ref="Z59:Z60"/>
    <mergeCell ref="AA59:AA60"/>
    <mergeCell ref="AB59:AB60"/>
    <mergeCell ref="AA61:AA62"/>
    <mergeCell ref="AB61:AB62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C61:AC62"/>
    <mergeCell ref="G63:G64"/>
    <mergeCell ref="H63:H64"/>
    <mergeCell ref="I63:I64"/>
    <mergeCell ref="J63:J64"/>
    <mergeCell ref="K63:K64"/>
    <mergeCell ref="L63:L64"/>
    <mergeCell ref="M63:M64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Z63:Z64"/>
    <mergeCell ref="AA63:AA64"/>
    <mergeCell ref="G65:G66"/>
    <mergeCell ref="H65:H66"/>
    <mergeCell ref="I65:I66"/>
    <mergeCell ref="J65:J66"/>
    <mergeCell ref="K65:K66"/>
    <mergeCell ref="L65:L66"/>
    <mergeCell ref="T63:T64"/>
    <mergeCell ref="U63:U64"/>
    <mergeCell ref="V63:V64"/>
    <mergeCell ref="N63:N64"/>
    <mergeCell ref="O63:O64"/>
    <mergeCell ref="P63:P64"/>
    <mergeCell ref="Q63:Q64"/>
    <mergeCell ref="R63:R64"/>
    <mergeCell ref="S63:S64"/>
    <mergeCell ref="R65:R66"/>
    <mergeCell ref="AB63:AB64"/>
    <mergeCell ref="AC63:AC64"/>
    <mergeCell ref="W63:W64"/>
    <mergeCell ref="X63:X64"/>
    <mergeCell ref="Y63:Y64"/>
    <mergeCell ref="Y65:Y66"/>
    <mergeCell ref="Z65:Z66"/>
    <mergeCell ref="AA65:AA66"/>
    <mergeCell ref="AB65:AB66"/>
    <mergeCell ref="T69:T70"/>
    <mergeCell ref="I69:I70"/>
    <mergeCell ref="J69:J70"/>
    <mergeCell ref="K69:K70"/>
    <mergeCell ref="L69:L70"/>
    <mergeCell ref="M69:M70"/>
    <mergeCell ref="N69:N70"/>
    <mergeCell ref="AC65:AC66"/>
    <mergeCell ref="G67:G68"/>
    <mergeCell ref="H67:H68"/>
    <mergeCell ref="I67:I68"/>
    <mergeCell ref="J67:J68"/>
    <mergeCell ref="K67:K68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L67:L68"/>
    <mergeCell ref="M67:M68"/>
    <mergeCell ref="N67:N68"/>
    <mergeCell ref="O67:O68"/>
    <mergeCell ref="P67:P68"/>
    <mergeCell ref="Q67:Q68"/>
    <mergeCell ref="AD67:AD68"/>
    <mergeCell ref="T67:T68"/>
    <mergeCell ref="U67:U68"/>
    <mergeCell ref="V67:V68"/>
    <mergeCell ref="W67:W68"/>
    <mergeCell ref="Z67:Z68"/>
    <mergeCell ref="AA67:AA68"/>
    <mergeCell ref="AB67:AB68"/>
    <mergeCell ref="AC67:AC68"/>
    <mergeCell ref="R67:R68"/>
    <mergeCell ref="S67:S68"/>
    <mergeCell ref="Y67:Y68"/>
    <mergeCell ref="AD69:AD70"/>
    <mergeCell ref="E51:E52"/>
    <mergeCell ref="AA69:AA70"/>
    <mergeCell ref="AB69:AB70"/>
    <mergeCell ref="AC69:AC70"/>
    <mergeCell ref="AD53:AD54"/>
    <mergeCell ref="AD55:AD56"/>
    <mergeCell ref="AD57:AD58"/>
    <mergeCell ref="AD59:AD60"/>
    <mergeCell ref="AD61:AD62"/>
    <mergeCell ref="AD63:AD64"/>
    <mergeCell ref="AD65:AD66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X67:X68"/>
  </mergeCells>
  <phoneticPr fontId="12" type="noConversion"/>
  <conditionalFormatting sqref="E5:F47">
    <cfRule type="cellIs" dxfId="442" priority="6" operator="lessThan">
      <formula>0</formula>
    </cfRule>
  </conditionalFormatting>
  <conditionalFormatting sqref="F5:F47">
    <cfRule type="cellIs" dxfId="441" priority="5" operator="equal">
      <formula>0</formula>
    </cfRule>
  </conditionalFormatting>
  <conditionalFormatting sqref="F53:F70">
    <cfRule type="cellIs" dxfId="440" priority="3" operator="equal">
      <formula>0</formula>
    </cfRule>
    <cfRule type="cellIs" dxfId="439" priority="4" operator="lessThan">
      <formula>0</formula>
    </cfRule>
  </conditionalFormatting>
  <conditionalFormatting sqref="G5:AC48">
    <cfRule type="cellIs" dxfId="438" priority="2" operator="greaterThan">
      <formula>0</formula>
    </cfRule>
  </conditionalFormatting>
  <conditionalFormatting sqref="AD5:AD47 AD53 AD55 AD57 AD59 AD61 AD63 AD65 AD67 AD69">
    <cfRule type="containsText" dxfId="437" priority="10" operator="containsText" text="Done">
      <formula>NOT(ISERROR(SEARCH("Done",AD5)))</formula>
    </cfRule>
  </conditionalFormatting>
  <conditionalFormatting sqref="AD5:AD48">
    <cfRule type="containsText" dxfId="436" priority="1" operator="containsText" text="Done">
      <formula>NOT(ISERROR(SEARCH("Done",AD5)))</formula>
    </cfRule>
  </conditionalFormatting>
  <dataValidations disablePrompts="1" count="1">
    <dataValidation allowBlank="1" showInputMessage="1" showErrorMessage="1" sqref="AF5" xr:uid="{A84A6BEF-0EF6-4FA0-80A4-B05BDFF480B3}"/>
  </dataValidations>
  <printOptions horizontalCentered="1" verticalCentered="1"/>
  <pageMargins left="0.7" right="0.7" top="0.75" bottom="0.75" header="0.3" footer="0.3"/>
  <pageSetup paperSize="8"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F940-57BB-4883-9915-1AF474BF0187}">
  <sheetPr>
    <pageSetUpPr fitToPage="1"/>
  </sheetPr>
  <dimension ref="A1:AF50"/>
  <sheetViews>
    <sheetView showGridLines="0" zoomScale="70" zoomScaleNormal="70" workbookViewId="0">
      <pane xSplit="6" ySplit="4" topLeftCell="AE19" activePane="bottomRight" state="frozen"/>
      <selection pane="topRight" activeCell="G1" sqref="G1"/>
      <selection pane="bottomLeft" activeCell="A5" sqref="A5"/>
      <selection pane="bottomRight" activeCell="AE19" sqref="AE19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29" width="4.54296875" style="1" customWidth="1"/>
    <col min="30" max="30" width="35.1796875" style="2" customWidth="1"/>
    <col min="34" max="34" width="11.1796875" customWidth="1"/>
    <col min="35" max="35" width="29.453125" bestFit="1" customWidth="1"/>
    <col min="36" max="36" width="22.1796875" bestFit="1" customWidth="1"/>
    <col min="37" max="37" width="5.26953125" bestFit="1" customWidth="1"/>
    <col min="38" max="39" width="11.453125" bestFit="1" customWidth="1"/>
    <col min="40" max="42" width="2.26953125" bestFit="1" customWidth="1"/>
    <col min="43" max="45" width="3.26953125" bestFit="1" customWidth="1"/>
    <col min="46" max="46" width="11" bestFit="1" customWidth="1"/>
    <col min="47" max="47" width="9" bestFit="1" customWidth="1"/>
    <col min="48" max="53" width="2.26953125" bestFit="1" customWidth="1"/>
    <col min="54" max="54" width="3.26953125" bestFit="1" customWidth="1"/>
    <col min="55" max="55" width="12" bestFit="1" customWidth="1"/>
    <col min="56" max="56" width="7.1796875" bestFit="1" customWidth="1"/>
    <col min="57" max="63" width="2.26953125" bestFit="1" customWidth="1"/>
    <col min="64" max="66" width="3.26953125" bestFit="1" customWidth="1"/>
    <col min="67" max="67" width="10" bestFit="1" customWidth="1"/>
    <col min="68" max="68" width="11.453125" bestFit="1" customWidth="1"/>
  </cols>
  <sheetData>
    <row r="1" spans="1:30" ht="34.5" customHeight="1" x14ac:dyDescent="0.35">
      <c r="A1" s="27" t="s">
        <v>45</v>
      </c>
      <c r="C1" s="285"/>
      <c r="D1" s="285"/>
      <c r="E1" s="285"/>
      <c r="F1" s="285"/>
    </row>
    <row r="2" spans="1:30" ht="25" customHeight="1" x14ac:dyDescent="0.35">
      <c r="A2" s="23" t="s">
        <v>46</v>
      </c>
      <c r="D2" s="2">
        <f>SUBTOTAL(9,D5:D16)</f>
        <v>300</v>
      </c>
      <c r="E2" s="2">
        <f>SUBTOTAL(9,E5:E16)</f>
        <v>294</v>
      </c>
      <c r="F2" s="63">
        <f>SUBTOTAL(9,F5:F16)</f>
        <v>-6</v>
      </c>
    </row>
    <row r="3" spans="1:30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71" t="s">
        <v>51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63" t="s">
        <v>52</v>
      </c>
    </row>
    <row r="4" spans="1:30" ht="18" customHeight="1" x14ac:dyDescent="0.35">
      <c r="A4" s="206"/>
      <c r="B4" s="206"/>
      <c r="C4" s="206"/>
      <c r="D4" s="207"/>
      <c r="E4" s="207"/>
      <c r="F4" s="207"/>
      <c r="G4" s="36">
        <v>8</v>
      </c>
      <c r="H4" s="36">
        <v>9</v>
      </c>
      <c r="I4" s="37">
        <v>10</v>
      </c>
      <c r="J4" s="37">
        <v>11</v>
      </c>
      <c r="K4" s="37">
        <v>12</v>
      </c>
      <c r="L4" s="37">
        <v>13</v>
      </c>
      <c r="M4" s="37">
        <v>14</v>
      </c>
      <c r="N4" s="36">
        <v>15</v>
      </c>
      <c r="O4" s="36">
        <v>16</v>
      </c>
      <c r="P4" s="37">
        <v>17</v>
      </c>
      <c r="Q4" s="37">
        <v>18</v>
      </c>
      <c r="R4" s="37">
        <v>19</v>
      </c>
      <c r="S4" s="37">
        <v>20</v>
      </c>
      <c r="T4" s="37">
        <v>21</v>
      </c>
      <c r="U4" s="36">
        <v>22</v>
      </c>
      <c r="V4" s="36">
        <v>23</v>
      </c>
      <c r="W4" s="37">
        <v>24</v>
      </c>
      <c r="X4" s="37">
        <v>25</v>
      </c>
      <c r="Y4" s="37">
        <v>26</v>
      </c>
      <c r="Z4" s="37">
        <v>27</v>
      </c>
      <c r="AA4" s="37">
        <v>28</v>
      </c>
      <c r="AB4" s="36">
        <v>29</v>
      </c>
      <c r="AC4" s="36">
        <v>30</v>
      </c>
      <c r="AD4" s="263"/>
    </row>
    <row r="5" spans="1:30" ht="18" customHeight="1" x14ac:dyDescent="0.35">
      <c r="A5" s="220" t="s">
        <v>82</v>
      </c>
      <c r="B5" s="223" t="s">
        <v>79</v>
      </c>
      <c r="C5" s="32" t="s">
        <v>1</v>
      </c>
      <c r="D5" s="7">
        <v>75</v>
      </c>
      <c r="E5" s="8">
        <f t="shared" ref="E5:E10" si="0">SUM(G5:AC5)</f>
        <v>75</v>
      </c>
      <c r="F5" s="8">
        <f>E5-D5</f>
        <v>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>
        <v>27</v>
      </c>
      <c r="U5" s="9">
        <v>45</v>
      </c>
      <c r="V5" s="9"/>
      <c r="W5" s="9">
        <v>2</v>
      </c>
      <c r="X5" s="9"/>
      <c r="Y5" s="9"/>
      <c r="Z5" s="9"/>
      <c r="AA5" s="9"/>
      <c r="AB5" s="9">
        <v>1</v>
      </c>
      <c r="AC5" s="9"/>
      <c r="AD5" s="64" t="s">
        <v>83</v>
      </c>
    </row>
    <row r="6" spans="1:30" ht="18" customHeight="1" x14ac:dyDescent="0.35">
      <c r="A6" s="221"/>
      <c r="B6" s="224"/>
      <c r="C6" s="32" t="s">
        <v>2</v>
      </c>
      <c r="D6" s="7">
        <v>75</v>
      </c>
      <c r="E6" s="8">
        <f t="shared" si="0"/>
        <v>74</v>
      </c>
      <c r="F6" s="8">
        <f t="shared" ref="F6:F17" si="1">E6-D6</f>
        <v>-1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>
        <v>45</v>
      </c>
      <c r="U6" s="9">
        <v>23</v>
      </c>
      <c r="V6" s="9"/>
      <c r="W6" s="9">
        <v>6</v>
      </c>
      <c r="X6" s="9"/>
      <c r="Y6" s="9"/>
      <c r="Z6" s="9"/>
      <c r="AA6" s="9"/>
      <c r="AB6" s="9"/>
      <c r="AC6" s="9"/>
      <c r="AD6" s="65" t="s">
        <v>83</v>
      </c>
    </row>
    <row r="7" spans="1:30" ht="18" customHeight="1" x14ac:dyDescent="0.35">
      <c r="A7" s="221"/>
      <c r="B7" s="224"/>
      <c r="C7" s="32" t="s">
        <v>3</v>
      </c>
      <c r="D7" s="7">
        <v>0</v>
      </c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65"/>
    </row>
    <row r="8" spans="1:30" ht="18" customHeight="1" x14ac:dyDescent="0.35">
      <c r="A8" s="221"/>
      <c r="B8" s="224"/>
      <c r="C8" s="33" t="s">
        <v>4</v>
      </c>
      <c r="D8" s="7">
        <v>75</v>
      </c>
      <c r="E8" s="8">
        <f t="shared" si="0"/>
        <v>72</v>
      </c>
      <c r="F8" s="8">
        <f t="shared" si="1"/>
        <v>-3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>
        <v>70</v>
      </c>
      <c r="V8" s="9"/>
      <c r="W8" s="9">
        <v>2</v>
      </c>
      <c r="X8" s="9"/>
      <c r="Y8" s="9"/>
      <c r="Z8" s="9"/>
      <c r="AA8" s="9"/>
      <c r="AB8" s="9"/>
      <c r="AC8" s="9"/>
      <c r="AD8" s="65" t="s">
        <v>83</v>
      </c>
    </row>
    <row r="9" spans="1:30" ht="18" customHeight="1" x14ac:dyDescent="0.35">
      <c r="A9" s="221"/>
      <c r="B9" s="224"/>
      <c r="C9" s="33" t="s">
        <v>5</v>
      </c>
      <c r="D9" s="7">
        <v>75</v>
      </c>
      <c r="E9" s="8">
        <f t="shared" si="0"/>
        <v>73</v>
      </c>
      <c r="F9" s="8">
        <f t="shared" si="1"/>
        <v>-2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>
        <v>70</v>
      </c>
      <c r="V9" s="9"/>
      <c r="W9" s="9">
        <v>3</v>
      </c>
      <c r="X9" s="9"/>
      <c r="Y9" s="9"/>
      <c r="Z9" s="9"/>
      <c r="AA9" s="9"/>
      <c r="AB9" s="9"/>
      <c r="AC9" s="9"/>
      <c r="AD9" s="65" t="s">
        <v>83</v>
      </c>
    </row>
    <row r="10" spans="1:30" ht="18" customHeight="1" x14ac:dyDescent="0.35">
      <c r="A10" s="222"/>
      <c r="B10" s="225"/>
      <c r="C10" s="34" t="s">
        <v>6</v>
      </c>
      <c r="D10" s="12">
        <v>0</v>
      </c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66"/>
    </row>
    <row r="11" spans="1:30" ht="18" customHeight="1" x14ac:dyDescent="0.35">
      <c r="A11" s="243"/>
      <c r="B11" s="223"/>
      <c r="C11" s="31" t="s">
        <v>1</v>
      </c>
      <c r="D11" s="3"/>
      <c r="E11" s="4">
        <f t="shared" ref="E11:E17" si="2">SUM(G11:AC11)</f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44"/>
    </row>
    <row r="12" spans="1:30" ht="18" customHeight="1" x14ac:dyDescent="0.35">
      <c r="A12" s="244"/>
      <c r="B12" s="224"/>
      <c r="C12" s="32" t="s">
        <v>2</v>
      </c>
      <c r="D12" s="7"/>
      <c r="E12" s="8">
        <f t="shared" si="2"/>
        <v>0</v>
      </c>
      <c r="F12" s="8">
        <f t="shared" si="1"/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42"/>
    </row>
    <row r="13" spans="1:30" ht="18" customHeight="1" x14ac:dyDescent="0.35">
      <c r="A13" s="244"/>
      <c r="B13" s="224"/>
      <c r="C13" s="32" t="s">
        <v>3</v>
      </c>
      <c r="D13" s="7"/>
      <c r="E13" s="8">
        <f t="shared" si="2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42"/>
    </row>
    <row r="14" spans="1:30" ht="18" customHeight="1" x14ac:dyDescent="0.35">
      <c r="A14" s="244"/>
      <c r="B14" s="224"/>
      <c r="C14" s="33" t="s">
        <v>4</v>
      </c>
      <c r="D14" s="7"/>
      <c r="E14" s="8">
        <f t="shared" si="2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42"/>
    </row>
    <row r="15" spans="1:30" ht="18" customHeight="1" x14ac:dyDescent="0.35">
      <c r="A15" s="245"/>
      <c r="B15" s="224"/>
      <c r="C15" s="33" t="s">
        <v>5</v>
      </c>
      <c r="D15" s="7"/>
      <c r="E15" s="8">
        <f t="shared" si="2"/>
        <v>0</v>
      </c>
      <c r="F15" s="8">
        <f t="shared" si="1"/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42"/>
    </row>
    <row r="16" spans="1:30" ht="18" customHeight="1" x14ac:dyDescent="0.35">
      <c r="A16" s="247"/>
      <c r="B16" s="225"/>
      <c r="C16" s="34" t="s">
        <v>6</v>
      </c>
      <c r="D16" s="16"/>
      <c r="E16" s="10">
        <f t="shared" si="2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43"/>
    </row>
    <row r="17" spans="1:32" ht="18" customHeight="1" x14ac:dyDescent="0.35">
      <c r="A17" s="267"/>
      <c r="B17" s="226" t="s">
        <v>73</v>
      </c>
      <c r="C17" s="227"/>
      <c r="D17" s="218">
        <v>0</v>
      </c>
      <c r="E17" s="218">
        <f t="shared" si="2"/>
        <v>0</v>
      </c>
      <c r="F17" s="218">
        <f t="shared" si="1"/>
        <v>0</v>
      </c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69"/>
    </row>
    <row r="18" spans="1:32" ht="18" customHeight="1" x14ac:dyDescent="0.35">
      <c r="A18" s="201"/>
      <c r="B18" s="228"/>
      <c r="C18" s="229"/>
      <c r="D18" s="219"/>
      <c r="E18" s="219"/>
      <c r="F18" s="219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70"/>
    </row>
    <row r="19" spans="1:32" ht="18" customHeight="1" x14ac:dyDescent="0.35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32" ht="18" customHeight="1" x14ac:dyDescent="0.35">
      <c r="A20" s="23" t="s">
        <v>54</v>
      </c>
      <c r="D20" s="2">
        <f>SUBTOTAL(9,D23:D32)</f>
        <v>75</v>
      </c>
      <c r="E20" s="2">
        <f>SUBTOTAL(9,E23:E32)</f>
        <v>74</v>
      </c>
      <c r="F20" s="63">
        <f>SUBTOTAL(9,F23:F32)</f>
        <v>-1</v>
      </c>
    </row>
    <row r="21" spans="1:32" ht="18" customHeight="1" x14ac:dyDescent="0.35">
      <c r="A21" s="206" t="s">
        <v>0</v>
      </c>
      <c r="B21" s="206" t="s">
        <v>25</v>
      </c>
      <c r="C21" s="206" t="s">
        <v>47</v>
      </c>
      <c r="D21" s="207" t="s">
        <v>48</v>
      </c>
      <c r="E21" s="207" t="s">
        <v>49</v>
      </c>
      <c r="F21" s="207" t="s">
        <v>50</v>
      </c>
      <c r="G21" s="271" t="s">
        <v>51</v>
      </c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  <c r="AA21" s="272"/>
      <c r="AB21" s="272"/>
      <c r="AC21" s="272"/>
      <c r="AD21" s="263" t="s">
        <v>52</v>
      </c>
    </row>
    <row r="22" spans="1:32" ht="18" customHeight="1" x14ac:dyDescent="0.35">
      <c r="A22" s="206"/>
      <c r="B22" s="206"/>
      <c r="C22" s="206"/>
      <c r="D22" s="207"/>
      <c r="E22" s="207"/>
      <c r="F22" s="207"/>
      <c r="G22" s="36">
        <v>8</v>
      </c>
      <c r="H22" s="36">
        <v>9</v>
      </c>
      <c r="I22" s="37">
        <v>10</v>
      </c>
      <c r="J22" s="37">
        <v>11</v>
      </c>
      <c r="K22" s="37">
        <v>12</v>
      </c>
      <c r="L22" s="37">
        <v>13</v>
      </c>
      <c r="M22" s="37">
        <v>14</v>
      </c>
      <c r="N22" s="36">
        <v>15</v>
      </c>
      <c r="O22" s="36">
        <v>16</v>
      </c>
      <c r="P22" s="37">
        <v>17</v>
      </c>
      <c r="Q22" s="37">
        <v>18</v>
      </c>
      <c r="R22" s="37">
        <v>19</v>
      </c>
      <c r="S22" s="37">
        <v>20</v>
      </c>
      <c r="T22" s="37">
        <v>21</v>
      </c>
      <c r="U22" s="36">
        <v>22</v>
      </c>
      <c r="V22" s="36">
        <v>23</v>
      </c>
      <c r="W22" s="37">
        <v>24</v>
      </c>
      <c r="X22" s="37">
        <v>25</v>
      </c>
      <c r="Y22" s="37">
        <v>26</v>
      </c>
      <c r="Z22" s="37">
        <v>27</v>
      </c>
      <c r="AA22" s="37">
        <v>28</v>
      </c>
      <c r="AB22" s="36">
        <v>29</v>
      </c>
      <c r="AC22" s="36">
        <v>30</v>
      </c>
      <c r="AD22" s="263"/>
    </row>
    <row r="23" spans="1:32" ht="18" customHeight="1" x14ac:dyDescent="0.35">
      <c r="A23" s="267" t="s">
        <v>82</v>
      </c>
      <c r="B23" s="264" t="s">
        <v>56</v>
      </c>
      <c r="C23" s="201" t="s">
        <v>54</v>
      </c>
      <c r="D23" s="201">
        <v>25</v>
      </c>
      <c r="E23" s="201">
        <f>SUM(G23:AC24)</f>
        <v>25</v>
      </c>
      <c r="F23" s="201">
        <f>E23-D23</f>
        <v>0</v>
      </c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>
        <v>25</v>
      </c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76"/>
    </row>
    <row r="24" spans="1:32" ht="18" customHeight="1" x14ac:dyDescent="0.35">
      <c r="A24" s="201"/>
      <c r="B24" s="264"/>
      <c r="C24" s="201"/>
      <c r="D24" s="201"/>
      <c r="E24" s="201"/>
      <c r="F24" s="201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76"/>
    </row>
    <row r="25" spans="1:32" ht="18" customHeight="1" x14ac:dyDescent="0.35">
      <c r="A25" s="267" t="s">
        <v>82</v>
      </c>
      <c r="B25" s="264" t="s">
        <v>58</v>
      </c>
      <c r="C25" s="201" t="s">
        <v>54</v>
      </c>
      <c r="D25" s="201">
        <v>25</v>
      </c>
      <c r="E25" s="201">
        <f t="shared" ref="E25" si="3">SUM(G25:AC26)</f>
        <v>24</v>
      </c>
      <c r="F25" s="201">
        <f t="shared" ref="F25" si="4">E25-D25</f>
        <v>-1</v>
      </c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>
        <v>4</v>
      </c>
      <c r="T25" s="265">
        <v>20</v>
      </c>
      <c r="U25" s="265"/>
      <c r="V25" s="265"/>
      <c r="W25" s="265"/>
      <c r="X25" s="265"/>
      <c r="Y25" s="265"/>
      <c r="Z25" s="265"/>
      <c r="AA25" s="265"/>
      <c r="AB25" s="265"/>
      <c r="AC25" s="265"/>
      <c r="AD25" s="278" t="s">
        <v>84</v>
      </c>
    </row>
    <row r="26" spans="1:32" ht="18" customHeight="1" x14ac:dyDescent="0.35">
      <c r="A26" s="201"/>
      <c r="B26" s="264"/>
      <c r="C26" s="201"/>
      <c r="D26" s="201"/>
      <c r="E26" s="201"/>
      <c r="F26" s="201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78"/>
    </row>
    <row r="27" spans="1:32" ht="18" customHeight="1" x14ac:dyDescent="0.35">
      <c r="A27" s="267" t="s">
        <v>82</v>
      </c>
      <c r="B27" s="264" t="s">
        <v>85</v>
      </c>
      <c r="C27" s="201" t="s">
        <v>54</v>
      </c>
      <c r="D27" s="201">
        <v>25</v>
      </c>
      <c r="E27" s="201">
        <f t="shared" ref="E27" si="5">SUM(G27:AC28)</f>
        <v>25</v>
      </c>
      <c r="F27" s="201">
        <f t="shared" ref="F27" si="6">E27-D27</f>
        <v>0</v>
      </c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>
        <v>3</v>
      </c>
      <c r="T27" s="265">
        <v>22</v>
      </c>
      <c r="U27" s="265"/>
      <c r="V27" s="265"/>
      <c r="W27" s="265"/>
      <c r="X27" s="265"/>
      <c r="Y27" s="265"/>
      <c r="Z27" s="265"/>
      <c r="AA27" s="265"/>
      <c r="AB27" s="265"/>
      <c r="AC27" s="265"/>
      <c r="AD27" s="276"/>
    </row>
    <row r="28" spans="1:32" s="2" customFormat="1" ht="18" customHeight="1" x14ac:dyDescent="0.35">
      <c r="A28" s="201"/>
      <c r="B28" s="264"/>
      <c r="C28" s="201"/>
      <c r="D28" s="201"/>
      <c r="E28" s="201"/>
      <c r="F28" s="201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76"/>
      <c r="AE28"/>
      <c r="AF28"/>
    </row>
    <row r="29" spans="1:32" s="2" customFormat="1" ht="18" customHeight="1" x14ac:dyDescent="0.35">
      <c r="A29" s="267"/>
      <c r="B29" s="268"/>
      <c r="C29" s="201" t="s">
        <v>54</v>
      </c>
      <c r="D29" s="201"/>
      <c r="E29" s="201">
        <f t="shared" ref="E29" si="7">SUM(G29:AC30)</f>
        <v>0</v>
      </c>
      <c r="F29" s="201">
        <f t="shared" ref="F29" si="8">E29-D29</f>
        <v>0</v>
      </c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76"/>
      <c r="AE29"/>
      <c r="AF29"/>
    </row>
    <row r="30" spans="1:32" s="2" customFormat="1" ht="18" customHeight="1" x14ac:dyDescent="0.35">
      <c r="A30" s="201"/>
      <c r="B30" s="268"/>
      <c r="C30" s="201"/>
      <c r="D30" s="201"/>
      <c r="E30" s="201"/>
      <c r="F30" s="201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76"/>
      <c r="AE30"/>
      <c r="AF30"/>
    </row>
    <row r="31" spans="1:32" s="2" customFormat="1" ht="18" customHeight="1" x14ac:dyDescent="0.35">
      <c r="A31" s="267"/>
      <c r="B31" s="268"/>
      <c r="C31" s="201" t="s">
        <v>54</v>
      </c>
      <c r="D31" s="201"/>
      <c r="E31" s="201">
        <f t="shared" ref="E31" si="9">SUM(G31:AC32)</f>
        <v>0</v>
      </c>
      <c r="F31" s="201">
        <f t="shared" ref="F31" si="10">E31-D31</f>
        <v>0</v>
      </c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76"/>
      <c r="AE31"/>
      <c r="AF31"/>
    </row>
    <row r="32" spans="1:32" s="2" customFormat="1" ht="18" customHeight="1" x14ac:dyDescent="0.35">
      <c r="A32" s="201"/>
      <c r="B32" s="268"/>
      <c r="C32" s="201"/>
      <c r="D32" s="201"/>
      <c r="E32" s="201"/>
      <c r="F32" s="201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76"/>
      <c r="AE32"/>
      <c r="AF32"/>
    </row>
    <row r="33" spans="1:32" s="2" customFormat="1" ht="15" customHeight="1" x14ac:dyDescent="0.35">
      <c r="A33"/>
      <c r="B33"/>
      <c r="C3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2"/>
      <c r="AE33"/>
      <c r="AF33"/>
    </row>
    <row r="34" spans="1:32" s="2" customFormat="1" ht="15" customHeight="1" x14ac:dyDescent="0.35">
      <c r="A34"/>
      <c r="B34"/>
      <c r="C3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2"/>
      <c r="AE34"/>
      <c r="AF34"/>
    </row>
    <row r="35" spans="1:32" s="2" customFormat="1" ht="15" customHeight="1" x14ac:dyDescent="0.35">
      <c r="A35"/>
      <c r="B35"/>
      <c r="C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2"/>
      <c r="AE35"/>
      <c r="AF35"/>
    </row>
    <row r="36" spans="1:32" s="2" customFormat="1" ht="15" customHeight="1" x14ac:dyDescent="0.35">
      <c r="A36"/>
      <c r="B36" s="21"/>
      <c r="C36"/>
      <c r="D36"/>
      <c r="E36"/>
      <c r="F3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2"/>
      <c r="AE36"/>
      <c r="AF36"/>
    </row>
    <row r="37" spans="1:32" s="2" customFormat="1" ht="15" customHeight="1" x14ac:dyDescent="0.35">
      <c r="A37"/>
      <c r="B37" s="21"/>
      <c r="C37"/>
      <c r="D37"/>
      <c r="E37"/>
      <c r="F3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2"/>
      <c r="AE37"/>
      <c r="AF37"/>
    </row>
    <row r="38" spans="1:32" s="2" customFormat="1" ht="15" customHeight="1" x14ac:dyDescent="0.35">
      <c r="A38"/>
      <c r="B38" s="21"/>
      <c r="C38"/>
      <c r="D38"/>
      <c r="E38"/>
      <c r="F3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E38"/>
      <c r="AF38"/>
    </row>
    <row r="39" spans="1:32" s="2" customFormat="1" ht="15" customHeight="1" x14ac:dyDescent="0.35">
      <c r="A39"/>
      <c r="B39" s="21"/>
      <c r="C39"/>
      <c r="D39"/>
      <c r="E39"/>
      <c r="F3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E39"/>
      <c r="AF39"/>
    </row>
    <row r="40" spans="1:32" s="2" customFormat="1" ht="15" customHeight="1" x14ac:dyDescent="0.35">
      <c r="A40"/>
      <c r="B40" s="21"/>
      <c r="C40"/>
      <c r="D40"/>
      <c r="E40"/>
      <c r="F4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E40"/>
      <c r="AF40"/>
    </row>
    <row r="41" spans="1:32" s="1" customFormat="1" ht="15" customHeight="1" x14ac:dyDescent="0.35">
      <c r="A41"/>
      <c r="B41" s="21"/>
      <c r="C41"/>
      <c r="D41"/>
      <c r="E41"/>
      <c r="F41"/>
      <c r="AD41" s="2"/>
      <c r="AE41"/>
      <c r="AF41"/>
    </row>
    <row r="42" spans="1:32" s="1" customFormat="1" ht="15" customHeight="1" x14ac:dyDescent="0.35">
      <c r="A42"/>
      <c r="B42" s="21"/>
      <c r="C42"/>
      <c r="D42"/>
      <c r="E42"/>
      <c r="F42"/>
      <c r="AD42" s="2"/>
      <c r="AE42"/>
      <c r="AF42"/>
    </row>
    <row r="43" spans="1:32" s="1" customFormat="1" ht="15" customHeight="1" x14ac:dyDescent="0.35">
      <c r="A43"/>
      <c r="B43" s="21"/>
      <c r="C43"/>
      <c r="D43"/>
      <c r="E43"/>
      <c r="F43"/>
      <c r="AD43" s="2"/>
      <c r="AE43"/>
      <c r="AF43"/>
    </row>
    <row r="44" spans="1:32" s="1" customFormat="1" ht="15" customHeight="1" x14ac:dyDescent="0.35">
      <c r="A44"/>
      <c r="B44" s="21"/>
      <c r="C44"/>
      <c r="D44"/>
      <c r="E44"/>
      <c r="F44"/>
      <c r="AD44" s="2"/>
      <c r="AE44"/>
      <c r="AF44"/>
    </row>
    <row r="45" spans="1:32" s="1" customFormat="1" ht="15" customHeight="1" x14ac:dyDescent="0.35">
      <c r="A45"/>
      <c r="B45" s="21"/>
      <c r="C45"/>
      <c r="D45"/>
      <c r="E45"/>
      <c r="F45"/>
      <c r="AD45" s="2"/>
      <c r="AE45"/>
      <c r="AF45"/>
    </row>
    <row r="46" spans="1:32" s="1" customFormat="1" ht="15" customHeight="1" x14ac:dyDescent="0.35">
      <c r="A46"/>
      <c r="B46" s="21"/>
      <c r="C46"/>
      <c r="D46"/>
      <c r="E46"/>
      <c r="F46"/>
      <c r="AD46" s="2"/>
      <c r="AE46"/>
      <c r="AF46"/>
    </row>
    <row r="47" spans="1:32" s="1" customFormat="1" ht="15" customHeight="1" x14ac:dyDescent="0.35">
      <c r="A47"/>
      <c r="B47" s="21"/>
      <c r="C47"/>
      <c r="D47"/>
      <c r="E47"/>
      <c r="F47"/>
      <c r="AD47" s="2"/>
      <c r="AE47"/>
      <c r="AF47"/>
    </row>
    <row r="48" spans="1:32" s="1" customFormat="1" ht="15" customHeight="1" x14ac:dyDescent="0.35">
      <c r="A48"/>
      <c r="B48" s="21"/>
      <c r="C48"/>
      <c r="D48"/>
      <c r="E48"/>
      <c r="F48"/>
      <c r="AD48" s="2"/>
      <c r="AE48"/>
      <c r="AF48"/>
    </row>
    <row r="49" spans="1:32" s="1" customFormat="1" ht="15" customHeight="1" x14ac:dyDescent="0.35">
      <c r="A49"/>
      <c r="B49" s="21"/>
      <c r="C49"/>
      <c r="D49"/>
      <c r="E49"/>
      <c r="F49"/>
      <c r="AD49" s="2"/>
      <c r="AE49"/>
      <c r="AF49"/>
    </row>
    <row r="50" spans="1:32" s="1" customFormat="1" ht="15" customHeight="1" x14ac:dyDescent="0.35">
      <c r="A50"/>
      <c r="B50" s="21"/>
      <c r="C50"/>
      <c r="D50"/>
      <c r="E50"/>
      <c r="F50"/>
      <c r="AD50" s="2"/>
      <c r="AE50"/>
      <c r="AF50"/>
    </row>
  </sheetData>
  <mergeCells count="200">
    <mergeCell ref="C1:F1"/>
    <mergeCell ref="Z31:Z32"/>
    <mergeCell ref="AA31:AA32"/>
    <mergeCell ref="AB31:AB32"/>
    <mergeCell ref="AC31:AC32"/>
    <mergeCell ref="AD31:AD32"/>
    <mergeCell ref="T31:T32"/>
    <mergeCell ref="U31:U32"/>
    <mergeCell ref="V31:V32"/>
    <mergeCell ref="W31:W32"/>
    <mergeCell ref="X31:X32"/>
    <mergeCell ref="Y31:Y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AC29:AC30"/>
    <mergeCell ref="AD29:AD30"/>
    <mergeCell ref="A31:A32"/>
    <mergeCell ref="B31:B32"/>
    <mergeCell ref="C31:C32"/>
    <mergeCell ref="D31:D32"/>
    <mergeCell ref="E31:E32"/>
    <mergeCell ref="F31:F32"/>
    <mergeCell ref="G31:G32"/>
    <mergeCell ref="V29:V30"/>
    <mergeCell ref="W29:W30"/>
    <mergeCell ref="X29:X30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J29:J30"/>
    <mergeCell ref="K29:K30"/>
    <mergeCell ref="N31:N32"/>
    <mergeCell ref="L29:L30"/>
    <mergeCell ref="AD27:AD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N27:N28"/>
    <mergeCell ref="O27:O28"/>
    <mergeCell ref="P27:P28"/>
    <mergeCell ref="Q27:Q28"/>
    <mergeCell ref="AB29:AB30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F27:F28"/>
    <mergeCell ref="G27:G28"/>
    <mergeCell ref="H27:H28"/>
    <mergeCell ref="I27:I28"/>
    <mergeCell ref="J27:J28"/>
    <mergeCell ref="K27:K28"/>
    <mergeCell ref="M29:M30"/>
    <mergeCell ref="N29:N30"/>
    <mergeCell ref="O29:O30"/>
    <mergeCell ref="AB25:AB26"/>
    <mergeCell ref="M25:M26"/>
    <mergeCell ref="AC25:AC26"/>
    <mergeCell ref="AD25:AD26"/>
    <mergeCell ref="A27:A28"/>
    <mergeCell ref="B27:B28"/>
    <mergeCell ref="C27:C28"/>
    <mergeCell ref="D27:D28"/>
    <mergeCell ref="E27:E28"/>
    <mergeCell ref="T25:T26"/>
    <mergeCell ref="U25:U26"/>
    <mergeCell ref="V25:V26"/>
    <mergeCell ref="W25:W26"/>
    <mergeCell ref="X25:X26"/>
    <mergeCell ref="Y25:Y26"/>
    <mergeCell ref="N25:N26"/>
    <mergeCell ref="O25:O26"/>
    <mergeCell ref="P25:P26"/>
    <mergeCell ref="Q25:Q26"/>
    <mergeCell ref="R25:R26"/>
    <mergeCell ref="S25:S26"/>
    <mergeCell ref="H25:H26"/>
    <mergeCell ref="L27:L28"/>
    <mergeCell ref="M27:M28"/>
    <mergeCell ref="A25:A26"/>
    <mergeCell ref="B25:B26"/>
    <mergeCell ref="C25:C26"/>
    <mergeCell ref="D25:D26"/>
    <mergeCell ref="E25:E26"/>
    <mergeCell ref="F25:F26"/>
    <mergeCell ref="G25:G26"/>
    <mergeCell ref="Z25:Z26"/>
    <mergeCell ref="AA25:AA26"/>
    <mergeCell ref="U23:U24"/>
    <mergeCell ref="J23:J24"/>
    <mergeCell ref="K23:K24"/>
    <mergeCell ref="L23:L24"/>
    <mergeCell ref="M23:M24"/>
    <mergeCell ref="N23:N24"/>
    <mergeCell ref="O23:O24"/>
    <mergeCell ref="I25:I26"/>
    <mergeCell ref="J25:J26"/>
    <mergeCell ref="K25:K26"/>
    <mergeCell ref="L25:L26"/>
    <mergeCell ref="AD21:AD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B23:AB24"/>
    <mergeCell ref="AC23:AC24"/>
    <mergeCell ref="AD23:AD24"/>
    <mergeCell ref="X23:X24"/>
    <mergeCell ref="Y23:Y24"/>
    <mergeCell ref="Z23:Z24"/>
    <mergeCell ref="AA23:AA24"/>
    <mergeCell ref="V23:V24"/>
    <mergeCell ref="W23:W24"/>
    <mergeCell ref="P23:P24"/>
    <mergeCell ref="Q23:Q24"/>
    <mergeCell ref="R23:R24"/>
    <mergeCell ref="S23:S24"/>
    <mergeCell ref="T23:T24"/>
    <mergeCell ref="AB17:AB18"/>
    <mergeCell ref="AC17:AC18"/>
    <mergeCell ref="AD17:AD18"/>
    <mergeCell ref="A21:A22"/>
    <mergeCell ref="B21:B22"/>
    <mergeCell ref="C21:C22"/>
    <mergeCell ref="D21:D22"/>
    <mergeCell ref="E21:E22"/>
    <mergeCell ref="F21:F22"/>
    <mergeCell ref="G21:AC21"/>
    <mergeCell ref="V17:V18"/>
    <mergeCell ref="W17:W18"/>
    <mergeCell ref="X17:X18"/>
    <mergeCell ref="Y17:Y18"/>
    <mergeCell ref="Z17:Z18"/>
    <mergeCell ref="AA17:AA18"/>
    <mergeCell ref="P17:P18"/>
    <mergeCell ref="Q17:Q18"/>
    <mergeCell ref="R17:R18"/>
    <mergeCell ref="S17:S18"/>
    <mergeCell ref="T17:T18"/>
    <mergeCell ref="U17:U18"/>
    <mergeCell ref="J17:J18"/>
    <mergeCell ref="K17:K18"/>
    <mergeCell ref="A17:A18"/>
    <mergeCell ref="B17:C18"/>
    <mergeCell ref="A11:A16"/>
    <mergeCell ref="B11:B16"/>
    <mergeCell ref="G3:AC3"/>
    <mergeCell ref="AD3:AD4"/>
    <mergeCell ref="A5:A10"/>
    <mergeCell ref="B5:B10"/>
    <mergeCell ref="A3:A4"/>
    <mergeCell ref="B3:B4"/>
    <mergeCell ref="C3:C4"/>
    <mergeCell ref="D3:D4"/>
    <mergeCell ref="E3:E4"/>
    <mergeCell ref="F3:F4"/>
    <mergeCell ref="L17:L18"/>
    <mergeCell ref="M17:M18"/>
    <mergeCell ref="N17:N18"/>
    <mergeCell ref="O17:O18"/>
    <mergeCell ref="D17:D18"/>
    <mergeCell ref="E17:E18"/>
    <mergeCell ref="F17:F18"/>
    <mergeCell ref="G17:G18"/>
    <mergeCell ref="H17:H18"/>
    <mergeCell ref="I17:I18"/>
  </mergeCells>
  <conditionalFormatting sqref="E5:F17">
    <cfRule type="cellIs" dxfId="435" priority="6" operator="lessThan">
      <formula>0</formula>
    </cfRule>
  </conditionalFormatting>
  <conditionalFormatting sqref="F5:F17">
    <cfRule type="cellIs" dxfId="434" priority="5" operator="equal">
      <formula>0</formula>
    </cfRule>
  </conditionalFormatting>
  <conditionalFormatting sqref="F23:F32">
    <cfRule type="cellIs" dxfId="433" priority="3" operator="equal">
      <formula>0</formula>
    </cfRule>
    <cfRule type="cellIs" dxfId="432" priority="4" operator="lessThan">
      <formula>0</formula>
    </cfRule>
  </conditionalFormatting>
  <conditionalFormatting sqref="G5:AC18">
    <cfRule type="cellIs" dxfId="431" priority="2" operator="greaterThan">
      <formula>0</formula>
    </cfRule>
  </conditionalFormatting>
  <conditionalFormatting sqref="G23:AC32">
    <cfRule type="cellIs" dxfId="430" priority="1" operator="greaterThan">
      <formula>0</formula>
    </cfRule>
  </conditionalFormatting>
  <conditionalFormatting sqref="AD5:AD17 AD23 AD25 AD27 AD29 AD31">
    <cfRule type="containsText" dxfId="429" priority="7" operator="containsText" text="Done">
      <formula>NOT(ISERROR(SEARCH("Done",AD5)))</formula>
    </cfRule>
  </conditionalFormatting>
  <dataValidations disablePrompts="1" count="1">
    <dataValidation allowBlank="1" showInputMessage="1" showErrorMessage="1" sqref="AF5" xr:uid="{5A20FC43-2B16-427D-A164-AFE465C97149}"/>
  </dataValidations>
  <printOptions horizontalCentered="1" verticalCentered="1"/>
  <pageMargins left="0.7" right="0.7" top="0.75" bottom="0.75" header="0.3" footer="0.3"/>
  <pageSetup paperSize="8" scale="83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E999-9DF6-49D0-9C17-6F63C96F82E0}">
  <sheetPr>
    <pageSetUpPr fitToPage="1"/>
  </sheetPr>
  <dimension ref="A1:AK88"/>
  <sheetViews>
    <sheetView showGridLines="0" zoomScale="70" zoomScaleNormal="70" workbookViewId="0">
      <pane xSplit="6" ySplit="4" topLeftCell="P47" activePane="bottomRight" state="frozen"/>
      <selection pane="topRight" activeCell="G1" sqref="G1"/>
      <selection pane="bottomLeft" activeCell="A5" sqref="A5"/>
      <selection pane="bottomRight" activeCell="P10" sqref="P10"/>
    </sheetView>
  </sheetViews>
  <sheetFormatPr defaultColWidth="9.1796875" defaultRowHeight="15" customHeight="1" x14ac:dyDescent="0.35"/>
  <cols>
    <col min="1" max="1" width="18.26953125" bestFit="1" customWidth="1"/>
    <col min="2" max="2" width="25.453125" style="21" customWidth="1"/>
    <col min="3" max="3" width="10.26953125" customWidth="1"/>
    <col min="4" max="5" width="11.26953125" style="2" customWidth="1"/>
    <col min="6" max="6" width="11.81640625" style="2" customWidth="1"/>
    <col min="7" max="34" width="4.54296875" style="1" customWidth="1"/>
    <col min="35" max="35" width="35.1796875" style="2" customWidth="1"/>
    <col min="39" max="39" width="11.1796875" customWidth="1"/>
    <col min="40" max="40" width="29.453125" bestFit="1" customWidth="1"/>
    <col min="41" max="41" width="22.1796875" bestFit="1" customWidth="1"/>
    <col min="42" max="42" width="5.26953125" bestFit="1" customWidth="1"/>
    <col min="43" max="44" width="11.453125" bestFit="1" customWidth="1"/>
    <col min="45" max="47" width="2.26953125" bestFit="1" customWidth="1"/>
    <col min="48" max="50" width="3.26953125" bestFit="1" customWidth="1"/>
    <col min="51" max="51" width="11" bestFit="1" customWidth="1"/>
    <col min="52" max="52" width="9" bestFit="1" customWidth="1"/>
    <col min="53" max="58" width="2.26953125" bestFit="1" customWidth="1"/>
    <col min="59" max="59" width="3.26953125" bestFit="1" customWidth="1"/>
    <col min="60" max="60" width="12" bestFit="1" customWidth="1"/>
    <col min="61" max="61" width="7.1796875" bestFit="1" customWidth="1"/>
    <col min="62" max="68" width="2.26953125" bestFit="1" customWidth="1"/>
    <col min="69" max="71" width="3.26953125" bestFit="1" customWidth="1"/>
    <col min="72" max="72" width="10" bestFit="1" customWidth="1"/>
    <col min="73" max="73" width="11.453125" bestFit="1" customWidth="1"/>
  </cols>
  <sheetData>
    <row r="1" spans="1:35" ht="34.5" customHeight="1" x14ac:dyDescent="0.35">
      <c r="A1" s="27" t="s">
        <v>45</v>
      </c>
    </row>
    <row r="2" spans="1:35" ht="25" customHeight="1" x14ac:dyDescent="0.35">
      <c r="A2" s="23" t="s">
        <v>46</v>
      </c>
      <c r="D2" s="2">
        <f>SUBTOTAL(9,D5:D46)</f>
        <v>540</v>
      </c>
      <c r="E2" s="2">
        <f>SUBTOTAL(9,E5:E46)</f>
        <v>535</v>
      </c>
      <c r="F2" s="63">
        <f>SUBTOTAL(9,F5:F46)</f>
        <v>-5</v>
      </c>
    </row>
    <row r="3" spans="1:35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86" t="s">
        <v>51</v>
      </c>
      <c r="H3" s="287"/>
      <c r="I3" s="287"/>
      <c r="J3" s="287"/>
      <c r="K3" s="287"/>
      <c r="L3" s="287"/>
      <c r="M3" s="287"/>
      <c r="N3" s="287"/>
      <c r="O3" s="288"/>
      <c r="P3" s="289" t="s">
        <v>86</v>
      </c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1"/>
      <c r="AI3" s="263" t="s">
        <v>52</v>
      </c>
    </row>
    <row r="4" spans="1:35" ht="18" customHeight="1" x14ac:dyDescent="0.35">
      <c r="A4" s="206"/>
      <c r="B4" s="206"/>
      <c r="C4" s="206"/>
      <c r="D4" s="207"/>
      <c r="E4" s="207"/>
      <c r="F4" s="207"/>
      <c r="G4" s="36">
        <v>22</v>
      </c>
      <c r="H4" s="36">
        <v>23</v>
      </c>
      <c r="I4" s="37">
        <v>24</v>
      </c>
      <c r="J4" s="37">
        <v>25</v>
      </c>
      <c r="K4" s="37">
        <v>26</v>
      </c>
      <c r="L4" s="37">
        <v>27</v>
      </c>
      <c r="M4" s="37">
        <v>28</v>
      </c>
      <c r="N4" s="36">
        <v>29</v>
      </c>
      <c r="O4" s="36">
        <v>30</v>
      </c>
      <c r="P4" s="37">
        <v>1</v>
      </c>
      <c r="Q4" s="37">
        <v>2</v>
      </c>
      <c r="R4" s="37">
        <v>3</v>
      </c>
      <c r="S4" s="37">
        <v>4</v>
      </c>
      <c r="T4" s="37">
        <v>5</v>
      </c>
      <c r="U4" s="36">
        <v>6</v>
      </c>
      <c r="V4" s="36">
        <v>7</v>
      </c>
      <c r="W4" s="37">
        <v>8</v>
      </c>
      <c r="X4" s="37">
        <v>9</v>
      </c>
      <c r="Y4" s="37">
        <v>10</v>
      </c>
      <c r="Z4" s="37">
        <v>11</v>
      </c>
      <c r="AA4" s="37">
        <v>12</v>
      </c>
      <c r="AB4" s="36">
        <v>13</v>
      </c>
      <c r="AC4" s="36">
        <v>14</v>
      </c>
      <c r="AD4" s="37">
        <v>15</v>
      </c>
      <c r="AE4" s="37">
        <v>16</v>
      </c>
      <c r="AF4" s="37">
        <v>17</v>
      </c>
      <c r="AG4" s="37">
        <v>18</v>
      </c>
      <c r="AH4" s="37">
        <v>19</v>
      </c>
      <c r="AI4" s="263"/>
    </row>
    <row r="5" spans="1:35" ht="18" customHeight="1" x14ac:dyDescent="0.35">
      <c r="A5" s="220" t="s">
        <v>87</v>
      </c>
      <c r="B5" s="223" t="s">
        <v>27</v>
      </c>
      <c r="C5" s="32" t="s">
        <v>1</v>
      </c>
      <c r="D5" s="7">
        <v>10</v>
      </c>
      <c r="E5" s="8">
        <f t="shared" ref="E5:E10" si="0">SUM(G5:AH5)</f>
        <v>9</v>
      </c>
      <c r="F5" s="8">
        <f>E5-D5</f>
        <v>-1</v>
      </c>
      <c r="G5" s="9"/>
      <c r="H5" s="9"/>
      <c r="I5" s="9"/>
      <c r="J5" s="9"/>
      <c r="K5" s="9"/>
      <c r="L5" s="9">
        <v>9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41" t="s">
        <v>88</v>
      </c>
    </row>
    <row r="6" spans="1:35" ht="18" customHeight="1" x14ac:dyDescent="0.35">
      <c r="A6" s="221"/>
      <c r="B6" s="224"/>
      <c r="C6" s="32" t="s">
        <v>2</v>
      </c>
      <c r="D6" s="7">
        <v>10</v>
      </c>
      <c r="E6" s="8">
        <f t="shared" si="0"/>
        <v>10</v>
      </c>
      <c r="F6" s="8">
        <f t="shared" ref="F6:F47" si="1">E6-D6</f>
        <v>0</v>
      </c>
      <c r="G6" s="9"/>
      <c r="H6" s="9"/>
      <c r="I6" s="9"/>
      <c r="J6" s="9"/>
      <c r="K6" s="9"/>
      <c r="L6" s="9"/>
      <c r="M6" s="9">
        <v>10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42" t="s">
        <v>57</v>
      </c>
    </row>
    <row r="7" spans="1:35" ht="18" customHeight="1" x14ac:dyDescent="0.35">
      <c r="A7" s="221"/>
      <c r="B7" s="224"/>
      <c r="C7" s="32" t="s">
        <v>3</v>
      </c>
      <c r="D7" s="7">
        <v>10</v>
      </c>
      <c r="E7" s="8">
        <f t="shared" si="0"/>
        <v>5</v>
      </c>
      <c r="F7" s="8">
        <f t="shared" si="1"/>
        <v>-5</v>
      </c>
      <c r="G7" s="9"/>
      <c r="H7" s="9"/>
      <c r="I7" s="9"/>
      <c r="J7" s="9"/>
      <c r="K7" s="9"/>
      <c r="L7" s="9"/>
      <c r="M7" s="9"/>
      <c r="N7" s="9">
        <v>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42" t="s">
        <v>88</v>
      </c>
    </row>
    <row r="8" spans="1:35" ht="18" customHeight="1" x14ac:dyDescent="0.35">
      <c r="A8" s="221"/>
      <c r="B8" s="224"/>
      <c r="C8" s="33" t="s">
        <v>4</v>
      </c>
      <c r="D8" s="7">
        <v>10</v>
      </c>
      <c r="E8" s="8">
        <f t="shared" si="0"/>
        <v>15</v>
      </c>
      <c r="F8" s="8">
        <f t="shared" si="1"/>
        <v>5</v>
      </c>
      <c r="G8" s="9"/>
      <c r="H8" s="9"/>
      <c r="I8" s="9"/>
      <c r="J8" s="9"/>
      <c r="K8" s="9"/>
      <c r="L8" s="9"/>
      <c r="M8" s="9">
        <v>2</v>
      </c>
      <c r="N8" s="9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42" t="s">
        <v>88</v>
      </c>
    </row>
    <row r="9" spans="1:35" ht="18" customHeight="1" x14ac:dyDescent="0.35">
      <c r="A9" s="221"/>
      <c r="B9" s="224"/>
      <c r="C9" s="33" t="s">
        <v>5</v>
      </c>
      <c r="D9" s="7">
        <v>10</v>
      </c>
      <c r="E9" s="8">
        <f t="shared" si="0"/>
        <v>10</v>
      </c>
      <c r="F9" s="8">
        <f t="shared" si="1"/>
        <v>0</v>
      </c>
      <c r="G9" s="9"/>
      <c r="H9" s="9"/>
      <c r="I9" s="9"/>
      <c r="J9" s="9"/>
      <c r="K9" s="9"/>
      <c r="L9" s="9"/>
      <c r="M9" s="9"/>
      <c r="N9" s="9">
        <v>2</v>
      </c>
      <c r="O9" s="9"/>
      <c r="P9" s="9">
        <v>8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42" t="s">
        <v>88</v>
      </c>
    </row>
    <row r="10" spans="1:35" ht="18" customHeight="1" x14ac:dyDescent="0.35">
      <c r="A10" s="222"/>
      <c r="B10" s="225"/>
      <c r="C10" s="34" t="s">
        <v>6</v>
      </c>
      <c r="D10" s="12">
        <v>10</v>
      </c>
      <c r="E10" s="10">
        <f t="shared" si="0"/>
        <v>8</v>
      </c>
      <c r="F10" s="10">
        <f t="shared" si="1"/>
        <v>-2</v>
      </c>
      <c r="G10" s="13"/>
      <c r="H10" s="13"/>
      <c r="I10" s="13"/>
      <c r="J10" s="13"/>
      <c r="K10" s="13"/>
      <c r="L10" s="13"/>
      <c r="M10" s="13"/>
      <c r="N10" s="13">
        <v>8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43" t="s">
        <v>88</v>
      </c>
    </row>
    <row r="11" spans="1:35" ht="18" customHeight="1" x14ac:dyDescent="0.35">
      <c r="A11" s="220" t="s">
        <v>87</v>
      </c>
      <c r="B11" s="281" t="s">
        <v>29</v>
      </c>
      <c r="C11" s="31" t="s">
        <v>1</v>
      </c>
      <c r="D11" s="14">
        <v>15</v>
      </c>
      <c r="E11" s="4">
        <f t="shared" ref="E11:E47" si="2">SUM(G11:AH11)</f>
        <v>15</v>
      </c>
      <c r="F11" s="4">
        <f t="shared" si="1"/>
        <v>0</v>
      </c>
      <c r="G11" s="5"/>
      <c r="H11" s="5"/>
      <c r="I11" s="5"/>
      <c r="J11" s="5"/>
      <c r="K11" s="5"/>
      <c r="L11" s="5">
        <v>15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44" t="s">
        <v>57</v>
      </c>
    </row>
    <row r="12" spans="1:35" ht="18" customHeight="1" x14ac:dyDescent="0.35">
      <c r="A12" s="221"/>
      <c r="B12" s="282"/>
      <c r="C12" s="32" t="s">
        <v>2</v>
      </c>
      <c r="D12" s="7">
        <v>15</v>
      </c>
      <c r="E12" s="8">
        <f t="shared" si="2"/>
        <v>15</v>
      </c>
      <c r="F12" s="8">
        <f t="shared" si="1"/>
        <v>0</v>
      </c>
      <c r="G12" s="9"/>
      <c r="H12" s="9"/>
      <c r="I12" s="9"/>
      <c r="J12" s="9"/>
      <c r="K12" s="9"/>
      <c r="L12" s="9">
        <v>1</v>
      </c>
      <c r="M12" s="9">
        <v>14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42" t="s">
        <v>57</v>
      </c>
    </row>
    <row r="13" spans="1:35" ht="18" customHeight="1" x14ac:dyDescent="0.35">
      <c r="A13" s="221"/>
      <c r="B13" s="282"/>
      <c r="C13" s="32" t="s">
        <v>3</v>
      </c>
      <c r="D13" s="7">
        <v>15</v>
      </c>
      <c r="E13" s="8">
        <f t="shared" si="2"/>
        <v>15</v>
      </c>
      <c r="F13" s="8">
        <f t="shared" si="1"/>
        <v>0</v>
      </c>
      <c r="G13" s="9"/>
      <c r="H13" s="9"/>
      <c r="I13" s="9"/>
      <c r="J13" s="9"/>
      <c r="K13" s="9"/>
      <c r="L13" s="9">
        <v>1</v>
      </c>
      <c r="M13" s="9">
        <v>14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42" t="s">
        <v>57</v>
      </c>
    </row>
    <row r="14" spans="1:35" ht="18" customHeight="1" x14ac:dyDescent="0.35">
      <c r="A14" s="221"/>
      <c r="B14" s="282"/>
      <c r="C14" s="33" t="s">
        <v>4</v>
      </c>
      <c r="D14" s="7">
        <v>15</v>
      </c>
      <c r="E14" s="8">
        <f t="shared" si="2"/>
        <v>15</v>
      </c>
      <c r="F14" s="8">
        <f t="shared" si="1"/>
        <v>0</v>
      </c>
      <c r="G14" s="9"/>
      <c r="H14" s="9"/>
      <c r="I14" s="9"/>
      <c r="J14" s="9"/>
      <c r="K14" s="9"/>
      <c r="L14" s="9">
        <v>7</v>
      </c>
      <c r="M14" s="9">
        <v>6</v>
      </c>
      <c r="N14" s="9"/>
      <c r="O14" s="9"/>
      <c r="P14" s="9">
        <v>2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42" t="s">
        <v>88</v>
      </c>
    </row>
    <row r="15" spans="1:35" ht="18" customHeight="1" x14ac:dyDescent="0.35">
      <c r="A15" s="221"/>
      <c r="B15" s="282"/>
      <c r="C15" s="33" t="s">
        <v>5</v>
      </c>
      <c r="D15" s="7">
        <v>15</v>
      </c>
      <c r="E15" s="8">
        <f t="shared" si="2"/>
        <v>16</v>
      </c>
      <c r="F15" s="8">
        <f t="shared" si="1"/>
        <v>1</v>
      </c>
      <c r="G15" s="9"/>
      <c r="H15" s="9"/>
      <c r="I15" s="9"/>
      <c r="J15" s="9"/>
      <c r="K15" s="9"/>
      <c r="L15" s="9">
        <v>6</v>
      </c>
      <c r="M15" s="9">
        <v>10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42" t="s">
        <v>57</v>
      </c>
    </row>
    <row r="16" spans="1:35" ht="18" customHeight="1" x14ac:dyDescent="0.35">
      <c r="A16" s="222"/>
      <c r="B16" s="283"/>
      <c r="C16" s="34" t="s">
        <v>6</v>
      </c>
      <c r="D16" s="16">
        <v>15</v>
      </c>
      <c r="E16" s="10">
        <f t="shared" si="2"/>
        <v>15</v>
      </c>
      <c r="F16" s="10">
        <f t="shared" si="1"/>
        <v>0</v>
      </c>
      <c r="G16" s="13"/>
      <c r="H16" s="13"/>
      <c r="I16" s="13"/>
      <c r="J16" s="13"/>
      <c r="K16" s="13"/>
      <c r="L16" s="13">
        <v>14</v>
      </c>
      <c r="M16" s="13">
        <v>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43" t="s">
        <v>57</v>
      </c>
    </row>
    <row r="17" spans="1:35" ht="18" customHeight="1" x14ac:dyDescent="0.35">
      <c r="A17" s="220" t="s">
        <v>87</v>
      </c>
      <c r="B17" s="284" t="s">
        <v>37</v>
      </c>
      <c r="C17" s="31" t="s">
        <v>1</v>
      </c>
      <c r="D17" s="14">
        <v>10</v>
      </c>
      <c r="E17" s="4">
        <f t="shared" si="2"/>
        <v>10</v>
      </c>
      <c r="F17" s="4">
        <f t="shared" si="1"/>
        <v>0</v>
      </c>
      <c r="G17" s="5"/>
      <c r="H17" s="5"/>
      <c r="I17" s="5"/>
      <c r="J17" s="5"/>
      <c r="K17" s="5"/>
      <c r="L17" s="5">
        <v>10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44" t="s">
        <v>57</v>
      </c>
    </row>
    <row r="18" spans="1:35" ht="18" customHeight="1" x14ac:dyDescent="0.35">
      <c r="A18" s="221"/>
      <c r="B18" s="246"/>
      <c r="C18" s="32" t="s">
        <v>2</v>
      </c>
      <c r="D18" s="7">
        <v>10</v>
      </c>
      <c r="E18" s="8">
        <f t="shared" si="2"/>
        <v>10</v>
      </c>
      <c r="F18" s="8">
        <f t="shared" si="1"/>
        <v>0</v>
      </c>
      <c r="G18" s="9"/>
      <c r="H18" s="9"/>
      <c r="I18" s="9"/>
      <c r="J18" s="9"/>
      <c r="K18" s="9"/>
      <c r="L18" s="9">
        <v>10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42" t="s">
        <v>57</v>
      </c>
    </row>
    <row r="19" spans="1:35" ht="18" customHeight="1" x14ac:dyDescent="0.35">
      <c r="A19" s="221"/>
      <c r="B19" s="246"/>
      <c r="C19" s="32" t="s">
        <v>3</v>
      </c>
      <c r="D19" s="7">
        <v>10</v>
      </c>
      <c r="E19" s="8">
        <f t="shared" si="2"/>
        <v>4</v>
      </c>
      <c r="F19" s="8">
        <f t="shared" si="1"/>
        <v>-6</v>
      </c>
      <c r="G19" s="9"/>
      <c r="H19" s="9"/>
      <c r="I19" s="9"/>
      <c r="J19" s="9"/>
      <c r="K19" s="9"/>
      <c r="L19" s="9"/>
      <c r="M19" s="9"/>
      <c r="N19" s="9">
        <v>4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42" t="s">
        <v>88</v>
      </c>
    </row>
    <row r="20" spans="1:35" ht="18" customHeight="1" x14ac:dyDescent="0.35">
      <c r="A20" s="221"/>
      <c r="B20" s="246"/>
      <c r="C20" s="33" t="s">
        <v>4</v>
      </c>
      <c r="D20" s="7">
        <v>10</v>
      </c>
      <c r="E20" s="8">
        <f t="shared" si="2"/>
        <v>10</v>
      </c>
      <c r="F20" s="8">
        <f t="shared" si="1"/>
        <v>0</v>
      </c>
      <c r="G20" s="9"/>
      <c r="H20" s="9"/>
      <c r="I20" s="9"/>
      <c r="J20" s="9"/>
      <c r="K20" s="9"/>
      <c r="L20" s="9">
        <v>1</v>
      </c>
      <c r="M20" s="9">
        <v>7</v>
      </c>
      <c r="N20" s="9">
        <v>1</v>
      </c>
      <c r="O20" s="9"/>
      <c r="P20" s="9">
        <v>1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42" t="s">
        <v>88</v>
      </c>
    </row>
    <row r="21" spans="1:35" ht="18" customHeight="1" x14ac:dyDescent="0.35">
      <c r="A21" s="221"/>
      <c r="B21" s="246"/>
      <c r="C21" s="33" t="s">
        <v>5</v>
      </c>
      <c r="D21" s="7">
        <v>10</v>
      </c>
      <c r="E21" s="8">
        <f t="shared" si="2"/>
        <v>10</v>
      </c>
      <c r="F21" s="8">
        <f t="shared" si="1"/>
        <v>0</v>
      </c>
      <c r="G21" s="9"/>
      <c r="H21" s="9"/>
      <c r="I21" s="9"/>
      <c r="J21" s="9"/>
      <c r="K21" s="9"/>
      <c r="L21" s="9">
        <v>2</v>
      </c>
      <c r="M21" s="9">
        <v>7</v>
      </c>
      <c r="N21" s="9">
        <v>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42" t="s">
        <v>88</v>
      </c>
    </row>
    <row r="22" spans="1:35" ht="18" customHeight="1" x14ac:dyDescent="0.35">
      <c r="A22" s="222"/>
      <c r="B22" s="246"/>
      <c r="C22" s="34" t="s">
        <v>6</v>
      </c>
      <c r="D22" s="17">
        <v>10</v>
      </c>
      <c r="E22" s="10">
        <f t="shared" si="2"/>
        <v>7</v>
      </c>
      <c r="F22" s="10">
        <f t="shared" si="1"/>
        <v>-3</v>
      </c>
      <c r="G22" s="13"/>
      <c r="H22" s="13"/>
      <c r="I22" s="13"/>
      <c r="J22" s="13"/>
      <c r="K22" s="13"/>
      <c r="L22" s="13"/>
      <c r="M22" s="13">
        <v>3</v>
      </c>
      <c r="N22" s="13">
        <v>4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43" t="s">
        <v>88</v>
      </c>
    </row>
    <row r="23" spans="1:35" ht="18" customHeight="1" x14ac:dyDescent="0.35">
      <c r="A23" s="220" t="s">
        <v>87</v>
      </c>
      <c r="B23" s="223" t="s">
        <v>31</v>
      </c>
      <c r="C23" s="31" t="s">
        <v>1</v>
      </c>
      <c r="D23" s="3">
        <v>15</v>
      </c>
      <c r="E23" s="4">
        <f t="shared" si="2"/>
        <v>15</v>
      </c>
      <c r="F23" s="4">
        <f t="shared" si="1"/>
        <v>0</v>
      </c>
      <c r="G23" s="5"/>
      <c r="H23" s="5"/>
      <c r="I23" s="5"/>
      <c r="J23" s="5"/>
      <c r="K23" s="5"/>
      <c r="L23" s="5">
        <v>15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44" t="s">
        <v>57</v>
      </c>
    </row>
    <row r="24" spans="1:35" ht="18" customHeight="1" x14ac:dyDescent="0.35">
      <c r="A24" s="221"/>
      <c r="B24" s="224"/>
      <c r="C24" s="32" t="s">
        <v>2</v>
      </c>
      <c r="D24" s="7">
        <v>15</v>
      </c>
      <c r="E24" s="8">
        <f t="shared" si="2"/>
        <v>15</v>
      </c>
      <c r="F24" s="8">
        <f t="shared" si="1"/>
        <v>0</v>
      </c>
      <c r="G24" s="9"/>
      <c r="H24" s="9"/>
      <c r="I24" s="9"/>
      <c r="J24" s="9"/>
      <c r="K24" s="9"/>
      <c r="L24" s="9"/>
      <c r="M24" s="9">
        <v>15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42" t="s">
        <v>57</v>
      </c>
    </row>
    <row r="25" spans="1:35" ht="18" customHeight="1" x14ac:dyDescent="0.35">
      <c r="A25" s="221"/>
      <c r="B25" s="224"/>
      <c r="C25" s="32" t="s">
        <v>3</v>
      </c>
      <c r="D25" s="7">
        <v>15</v>
      </c>
      <c r="E25" s="8">
        <f t="shared" si="2"/>
        <v>14</v>
      </c>
      <c r="F25" s="8">
        <f t="shared" si="1"/>
        <v>-1</v>
      </c>
      <c r="G25" s="9"/>
      <c r="H25" s="9"/>
      <c r="I25" s="9"/>
      <c r="J25" s="9"/>
      <c r="K25" s="9"/>
      <c r="L25" s="9">
        <v>13</v>
      </c>
      <c r="M25" s="9">
        <v>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42" t="s">
        <v>88</v>
      </c>
    </row>
    <row r="26" spans="1:35" ht="18" customHeight="1" x14ac:dyDescent="0.35">
      <c r="A26" s="221"/>
      <c r="B26" s="224"/>
      <c r="C26" s="33" t="s">
        <v>4</v>
      </c>
      <c r="D26" s="7">
        <v>15</v>
      </c>
      <c r="E26" s="8">
        <f t="shared" si="2"/>
        <v>15</v>
      </c>
      <c r="F26" s="8">
        <f t="shared" si="1"/>
        <v>0</v>
      </c>
      <c r="G26" s="9"/>
      <c r="H26" s="9"/>
      <c r="I26" s="9"/>
      <c r="J26" s="9"/>
      <c r="K26" s="9"/>
      <c r="L26" s="9">
        <v>6</v>
      </c>
      <c r="M26" s="9">
        <v>8</v>
      </c>
      <c r="N26" s="9"/>
      <c r="O26" s="9"/>
      <c r="P26" s="9">
        <v>1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42" t="s">
        <v>88</v>
      </c>
    </row>
    <row r="27" spans="1:35" ht="18" customHeight="1" x14ac:dyDescent="0.35">
      <c r="A27" s="221"/>
      <c r="B27" s="224"/>
      <c r="C27" s="33" t="s">
        <v>5</v>
      </c>
      <c r="D27" s="7">
        <v>15</v>
      </c>
      <c r="E27" s="8">
        <f t="shared" si="2"/>
        <v>19</v>
      </c>
      <c r="F27" s="8">
        <f t="shared" si="1"/>
        <v>4</v>
      </c>
      <c r="G27" s="9"/>
      <c r="H27" s="9"/>
      <c r="I27" s="9"/>
      <c r="J27" s="9"/>
      <c r="K27" s="9"/>
      <c r="L27" s="9">
        <v>7</v>
      </c>
      <c r="M27" s="9">
        <v>11</v>
      </c>
      <c r="N27" s="9">
        <v>1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42" t="s">
        <v>88</v>
      </c>
    </row>
    <row r="28" spans="1:35" ht="18" customHeight="1" x14ac:dyDescent="0.35">
      <c r="A28" s="222"/>
      <c r="B28" s="225"/>
      <c r="C28" s="34" t="s">
        <v>6</v>
      </c>
      <c r="D28" s="16">
        <v>15</v>
      </c>
      <c r="E28" s="10">
        <f t="shared" si="2"/>
        <v>9</v>
      </c>
      <c r="F28" s="10">
        <f t="shared" si="1"/>
        <v>-6</v>
      </c>
      <c r="G28" s="13"/>
      <c r="H28" s="13"/>
      <c r="I28" s="13"/>
      <c r="J28" s="13"/>
      <c r="K28" s="13"/>
      <c r="L28" s="13">
        <v>3</v>
      </c>
      <c r="M28" s="13">
        <v>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43" t="s">
        <v>88</v>
      </c>
    </row>
    <row r="29" spans="1:35" ht="18" customHeight="1" x14ac:dyDescent="0.35">
      <c r="A29" s="220" t="s">
        <v>87</v>
      </c>
      <c r="B29" s="223" t="s">
        <v>33</v>
      </c>
      <c r="C29" s="31" t="s">
        <v>1</v>
      </c>
      <c r="D29" s="3">
        <v>20</v>
      </c>
      <c r="E29" s="4">
        <f t="shared" si="2"/>
        <v>19</v>
      </c>
      <c r="F29" s="4">
        <f t="shared" si="1"/>
        <v>-1</v>
      </c>
      <c r="G29" s="5"/>
      <c r="H29" s="5"/>
      <c r="I29" s="5"/>
      <c r="J29" s="5"/>
      <c r="K29" s="5"/>
      <c r="L29" s="5">
        <v>16</v>
      </c>
      <c r="M29" s="5">
        <v>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44" t="s">
        <v>88</v>
      </c>
    </row>
    <row r="30" spans="1:35" ht="18" customHeight="1" x14ac:dyDescent="0.35">
      <c r="A30" s="221"/>
      <c r="B30" s="224"/>
      <c r="C30" s="32" t="s">
        <v>2</v>
      </c>
      <c r="D30" s="7">
        <v>20</v>
      </c>
      <c r="E30" s="8">
        <f t="shared" si="2"/>
        <v>19</v>
      </c>
      <c r="F30" s="8">
        <f t="shared" si="1"/>
        <v>-1</v>
      </c>
      <c r="G30" s="9"/>
      <c r="H30" s="9"/>
      <c r="I30" s="9"/>
      <c r="J30" s="9"/>
      <c r="K30" s="9"/>
      <c r="L30" s="9">
        <v>16</v>
      </c>
      <c r="M30" s="9">
        <v>3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42" t="s">
        <v>88</v>
      </c>
    </row>
    <row r="31" spans="1:35" ht="18" customHeight="1" x14ac:dyDescent="0.35">
      <c r="A31" s="221"/>
      <c r="B31" s="224"/>
      <c r="C31" s="32" t="s">
        <v>3</v>
      </c>
      <c r="D31" s="7">
        <v>20</v>
      </c>
      <c r="E31" s="8">
        <f t="shared" si="2"/>
        <v>16</v>
      </c>
      <c r="F31" s="8">
        <f t="shared" si="1"/>
        <v>-4</v>
      </c>
      <c r="G31" s="9"/>
      <c r="H31" s="9"/>
      <c r="I31" s="9"/>
      <c r="J31" s="9"/>
      <c r="K31" s="9"/>
      <c r="L31" s="9"/>
      <c r="M31" s="9"/>
      <c r="N31" s="9">
        <v>16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42" t="s">
        <v>88</v>
      </c>
    </row>
    <row r="32" spans="1:35" ht="18" customHeight="1" x14ac:dyDescent="0.35">
      <c r="A32" s="221"/>
      <c r="B32" s="224"/>
      <c r="C32" s="33" t="s">
        <v>4</v>
      </c>
      <c r="D32" s="7">
        <v>20</v>
      </c>
      <c r="E32" s="8">
        <f t="shared" si="2"/>
        <v>32</v>
      </c>
      <c r="F32" s="8">
        <f t="shared" si="1"/>
        <v>12</v>
      </c>
      <c r="G32" s="9"/>
      <c r="H32" s="9"/>
      <c r="I32" s="9"/>
      <c r="J32" s="9"/>
      <c r="K32" s="9"/>
      <c r="L32" s="9">
        <v>8</v>
      </c>
      <c r="M32" s="9"/>
      <c r="N32" s="9">
        <v>24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42" t="s">
        <v>88</v>
      </c>
    </row>
    <row r="33" spans="1:37" ht="18" customHeight="1" x14ac:dyDescent="0.35">
      <c r="A33" s="221"/>
      <c r="B33" s="224"/>
      <c r="C33" s="33" t="s">
        <v>5</v>
      </c>
      <c r="D33" s="7">
        <v>20</v>
      </c>
      <c r="E33" s="8">
        <f t="shared" si="2"/>
        <v>24</v>
      </c>
      <c r="F33" s="8">
        <f t="shared" si="1"/>
        <v>4</v>
      </c>
      <c r="G33" s="9"/>
      <c r="H33" s="9"/>
      <c r="I33" s="9"/>
      <c r="J33" s="9"/>
      <c r="K33" s="9"/>
      <c r="L33" s="9">
        <v>11</v>
      </c>
      <c r="M33" s="9">
        <v>1</v>
      </c>
      <c r="N33" s="9">
        <v>12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42" t="s">
        <v>88</v>
      </c>
    </row>
    <row r="34" spans="1:37" ht="18" customHeight="1" x14ac:dyDescent="0.35">
      <c r="A34" s="222"/>
      <c r="B34" s="225"/>
      <c r="C34" s="34" t="s">
        <v>6</v>
      </c>
      <c r="D34" s="16">
        <v>20</v>
      </c>
      <c r="E34" s="10">
        <f t="shared" si="2"/>
        <v>15</v>
      </c>
      <c r="F34" s="10">
        <f t="shared" si="1"/>
        <v>-5</v>
      </c>
      <c r="G34" s="13"/>
      <c r="H34" s="13"/>
      <c r="I34" s="13"/>
      <c r="J34" s="13"/>
      <c r="K34" s="13"/>
      <c r="L34" s="13">
        <v>3</v>
      </c>
      <c r="M34" s="13">
        <v>5</v>
      </c>
      <c r="N34" s="13">
        <v>7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43" t="s">
        <v>88</v>
      </c>
    </row>
    <row r="35" spans="1:37" ht="18" customHeight="1" x14ac:dyDescent="0.35">
      <c r="A35" s="220" t="s">
        <v>87</v>
      </c>
      <c r="B35" s="223" t="s">
        <v>35</v>
      </c>
      <c r="C35" s="31" t="s">
        <v>1</v>
      </c>
      <c r="D35" s="3">
        <v>20</v>
      </c>
      <c r="E35" s="4">
        <f t="shared" si="2"/>
        <v>19</v>
      </c>
      <c r="F35" s="4">
        <f t="shared" si="1"/>
        <v>-1</v>
      </c>
      <c r="G35" s="5"/>
      <c r="H35" s="5"/>
      <c r="I35" s="5"/>
      <c r="J35" s="5"/>
      <c r="K35" s="5"/>
      <c r="L35" s="5">
        <v>19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44" t="s">
        <v>88</v>
      </c>
    </row>
    <row r="36" spans="1:37" ht="18" customHeight="1" x14ac:dyDescent="0.35">
      <c r="A36" s="221"/>
      <c r="B36" s="224"/>
      <c r="C36" s="32" t="s">
        <v>2</v>
      </c>
      <c r="D36" s="7">
        <v>20</v>
      </c>
      <c r="E36" s="8">
        <f t="shared" si="2"/>
        <v>16</v>
      </c>
      <c r="F36" s="8">
        <f t="shared" si="1"/>
        <v>-4</v>
      </c>
      <c r="G36" s="9"/>
      <c r="H36" s="9"/>
      <c r="I36" s="9"/>
      <c r="J36" s="9"/>
      <c r="K36" s="9"/>
      <c r="L36" s="9"/>
      <c r="M36" s="9">
        <v>16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42" t="s">
        <v>88</v>
      </c>
    </row>
    <row r="37" spans="1:37" ht="18" customHeight="1" x14ac:dyDescent="0.35">
      <c r="A37" s="221"/>
      <c r="B37" s="224"/>
      <c r="C37" s="32" t="s">
        <v>3</v>
      </c>
      <c r="D37" s="7">
        <v>20</v>
      </c>
      <c r="E37" s="8">
        <f t="shared" si="2"/>
        <v>30</v>
      </c>
      <c r="F37" s="8">
        <f t="shared" si="1"/>
        <v>10</v>
      </c>
      <c r="G37" s="9"/>
      <c r="H37" s="9"/>
      <c r="I37" s="9"/>
      <c r="J37" s="9"/>
      <c r="K37" s="9"/>
      <c r="L37" s="9"/>
      <c r="M37" s="9">
        <v>4</v>
      </c>
      <c r="N37" s="9">
        <v>26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42" t="s">
        <v>88</v>
      </c>
    </row>
    <row r="38" spans="1:37" ht="18" customHeight="1" x14ac:dyDescent="0.35">
      <c r="A38" s="221"/>
      <c r="B38" s="224"/>
      <c r="C38" s="33" t="s">
        <v>4</v>
      </c>
      <c r="D38" s="7">
        <v>20</v>
      </c>
      <c r="E38" s="8">
        <f t="shared" si="2"/>
        <v>20</v>
      </c>
      <c r="F38" s="8">
        <f t="shared" si="1"/>
        <v>0</v>
      </c>
      <c r="G38" s="9"/>
      <c r="H38" s="9"/>
      <c r="I38" s="9"/>
      <c r="J38" s="9"/>
      <c r="K38" s="9"/>
      <c r="L38" s="9"/>
      <c r="M38" s="9">
        <v>4</v>
      </c>
      <c r="N38" s="9">
        <v>5</v>
      </c>
      <c r="O38" s="9"/>
      <c r="P38" s="9">
        <v>11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42" t="s">
        <v>88</v>
      </c>
    </row>
    <row r="39" spans="1:37" ht="18" customHeight="1" x14ac:dyDescent="0.35">
      <c r="A39" s="221"/>
      <c r="B39" s="224"/>
      <c r="C39" s="33" t="s">
        <v>5</v>
      </c>
      <c r="D39" s="7">
        <v>20</v>
      </c>
      <c r="E39" s="8">
        <f t="shared" si="2"/>
        <v>20</v>
      </c>
      <c r="F39" s="8">
        <f t="shared" si="1"/>
        <v>0</v>
      </c>
      <c r="G39" s="9"/>
      <c r="H39" s="9"/>
      <c r="I39" s="9"/>
      <c r="J39" s="9"/>
      <c r="K39" s="9"/>
      <c r="L39" s="9"/>
      <c r="M39" s="9">
        <v>2</v>
      </c>
      <c r="N39" s="9">
        <v>16</v>
      </c>
      <c r="O39" s="9"/>
      <c r="P39" s="9">
        <v>2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42" t="s">
        <v>88</v>
      </c>
    </row>
    <row r="40" spans="1:37" ht="18" customHeight="1" x14ac:dyDescent="0.35">
      <c r="A40" s="222"/>
      <c r="B40" s="225"/>
      <c r="C40" s="34" t="s">
        <v>6</v>
      </c>
      <c r="D40" s="16">
        <v>20</v>
      </c>
      <c r="E40" s="10">
        <f t="shared" si="2"/>
        <v>19</v>
      </c>
      <c r="F40" s="10">
        <f t="shared" si="1"/>
        <v>-1</v>
      </c>
      <c r="G40" s="13"/>
      <c r="H40" s="13"/>
      <c r="I40" s="13"/>
      <c r="J40" s="13"/>
      <c r="K40" s="13"/>
      <c r="L40" s="13"/>
      <c r="M40" s="13"/>
      <c r="N40" s="13">
        <v>19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43" t="s">
        <v>88</v>
      </c>
    </row>
    <row r="41" spans="1:37" ht="18" customHeight="1" x14ac:dyDescent="0.35">
      <c r="A41" s="243"/>
      <c r="B41" s="246"/>
      <c r="C41" s="31" t="s">
        <v>1</v>
      </c>
      <c r="D41" s="7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44"/>
    </row>
    <row r="42" spans="1:37" ht="18" customHeight="1" x14ac:dyDescent="0.35">
      <c r="A42" s="244"/>
      <c r="B42" s="246"/>
      <c r="C42" s="32" t="s">
        <v>2</v>
      </c>
      <c r="D42" s="7"/>
      <c r="E42" s="8">
        <f t="shared" si="2"/>
        <v>0</v>
      </c>
      <c r="F42" s="8">
        <f t="shared" si="1"/>
        <v>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42"/>
    </row>
    <row r="43" spans="1:37" ht="18" customHeight="1" x14ac:dyDescent="0.35">
      <c r="A43" s="244"/>
      <c r="B43" s="246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42"/>
    </row>
    <row r="44" spans="1:37" ht="18" customHeight="1" x14ac:dyDescent="0.35">
      <c r="A44" s="244"/>
      <c r="B44" s="246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42"/>
    </row>
    <row r="45" spans="1:37" ht="18" customHeight="1" x14ac:dyDescent="0.35">
      <c r="A45" s="245"/>
      <c r="B45" s="246"/>
      <c r="C45" s="33" t="s">
        <v>5</v>
      </c>
      <c r="D45" s="7"/>
      <c r="E45" s="8">
        <f t="shared" si="2"/>
        <v>0</v>
      </c>
      <c r="F45" s="8">
        <f t="shared" si="1"/>
        <v>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42"/>
      <c r="AK45" s="20"/>
    </row>
    <row r="46" spans="1:37" ht="18" customHeight="1" x14ac:dyDescent="0.35">
      <c r="A46" s="245"/>
      <c r="B46" s="246"/>
      <c r="C46" s="35" t="s">
        <v>6</v>
      </c>
      <c r="D46" s="17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42"/>
    </row>
    <row r="47" spans="1:37" ht="18" customHeight="1" x14ac:dyDescent="0.35">
      <c r="A47" s="263" t="s">
        <v>87</v>
      </c>
      <c r="B47" s="226" t="s">
        <v>89</v>
      </c>
      <c r="C47" s="227"/>
      <c r="D47" s="218">
        <v>90</v>
      </c>
      <c r="E47" s="218">
        <f t="shared" si="2"/>
        <v>81</v>
      </c>
      <c r="F47" s="218">
        <f t="shared" si="1"/>
        <v>-9</v>
      </c>
      <c r="G47" s="259"/>
      <c r="H47" s="39"/>
      <c r="I47" s="39"/>
      <c r="J47" s="39"/>
      <c r="K47" s="39"/>
      <c r="L47" s="259">
        <v>57</v>
      </c>
      <c r="M47" s="259">
        <v>24</v>
      </c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04" t="s">
        <v>90</v>
      </c>
    </row>
    <row r="48" spans="1:37" ht="18" customHeight="1" x14ac:dyDescent="0.35">
      <c r="A48" s="199"/>
      <c r="B48" s="228"/>
      <c r="C48" s="229"/>
      <c r="D48" s="219"/>
      <c r="E48" s="219"/>
      <c r="F48" s="219"/>
      <c r="G48" s="213"/>
      <c r="H48" s="40"/>
      <c r="I48" s="40"/>
      <c r="J48" s="40"/>
      <c r="K48" s="40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05"/>
    </row>
    <row r="49" spans="1:37" ht="18" customHeight="1" x14ac:dyDescent="0.35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7" ht="18" customHeight="1" x14ac:dyDescent="0.35">
      <c r="A50" s="23" t="s">
        <v>54</v>
      </c>
      <c r="D50" s="2">
        <f>SUBTOTAL(9,D53:D70)</f>
        <v>90</v>
      </c>
      <c r="E50" s="2">
        <f>SUBTOTAL(9,E53:E70)</f>
        <v>90</v>
      </c>
      <c r="F50" s="63">
        <f>SUBTOTAL(9,F53:F70)</f>
        <v>0</v>
      </c>
    </row>
    <row r="51" spans="1:37" ht="18" customHeight="1" x14ac:dyDescent="0.35">
      <c r="A51" s="206" t="s">
        <v>0</v>
      </c>
      <c r="B51" s="206" t="s">
        <v>25</v>
      </c>
      <c r="C51" s="206" t="s">
        <v>47</v>
      </c>
      <c r="D51" s="207" t="s">
        <v>48</v>
      </c>
      <c r="E51" s="207" t="s">
        <v>49</v>
      </c>
      <c r="F51" s="207" t="s">
        <v>50</v>
      </c>
      <c r="G51" s="286" t="s">
        <v>51</v>
      </c>
      <c r="H51" s="287"/>
      <c r="I51" s="287"/>
      <c r="J51" s="287"/>
      <c r="K51" s="287"/>
      <c r="L51" s="287"/>
      <c r="M51" s="287"/>
      <c r="N51" s="287"/>
      <c r="O51" s="288"/>
      <c r="P51" s="289" t="s">
        <v>86</v>
      </c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1"/>
      <c r="AI51" s="263" t="s">
        <v>52</v>
      </c>
    </row>
    <row r="52" spans="1:37" ht="18" customHeight="1" x14ac:dyDescent="0.35">
      <c r="A52" s="206"/>
      <c r="B52" s="206"/>
      <c r="C52" s="206"/>
      <c r="D52" s="207"/>
      <c r="E52" s="207"/>
      <c r="F52" s="207"/>
      <c r="G52" s="36">
        <v>22</v>
      </c>
      <c r="H52" s="36">
        <v>23</v>
      </c>
      <c r="I52" s="37">
        <v>24</v>
      </c>
      <c r="J52" s="37">
        <v>25</v>
      </c>
      <c r="K52" s="37">
        <v>26</v>
      </c>
      <c r="L52" s="37">
        <v>27</v>
      </c>
      <c r="M52" s="37">
        <v>28</v>
      </c>
      <c r="N52" s="36">
        <v>29</v>
      </c>
      <c r="O52" s="36">
        <v>30</v>
      </c>
      <c r="P52" s="37">
        <v>1</v>
      </c>
      <c r="Q52" s="37">
        <v>2</v>
      </c>
      <c r="R52" s="37">
        <v>3</v>
      </c>
      <c r="S52" s="37">
        <v>4</v>
      </c>
      <c r="T52" s="37">
        <v>5</v>
      </c>
      <c r="U52" s="36">
        <v>6</v>
      </c>
      <c r="V52" s="36">
        <v>7</v>
      </c>
      <c r="W52" s="37">
        <v>8</v>
      </c>
      <c r="X52" s="37">
        <v>9</v>
      </c>
      <c r="Y52" s="37">
        <v>10</v>
      </c>
      <c r="Z52" s="37">
        <v>11</v>
      </c>
      <c r="AA52" s="37">
        <v>12</v>
      </c>
      <c r="AB52" s="36">
        <v>13</v>
      </c>
      <c r="AC52" s="36">
        <v>14</v>
      </c>
      <c r="AD52" s="37">
        <v>15</v>
      </c>
      <c r="AE52" s="37">
        <v>16</v>
      </c>
      <c r="AF52" s="37">
        <v>17</v>
      </c>
      <c r="AG52" s="37">
        <v>18</v>
      </c>
      <c r="AH52" s="37">
        <v>19</v>
      </c>
      <c r="AI52" s="263"/>
    </row>
    <row r="53" spans="1:37" ht="18" customHeight="1" x14ac:dyDescent="0.35">
      <c r="A53" s="267" t="s">
        <v>87</v>
      </c>
      <c r="B53" s="292" t="s">
        <v>91</v>
      </c>
      <c r="C53" s="201" t="s">
        <v>54</v>
      </c>
      <c r="D53" s="201">
        <v>15</v>
      </c>
      <c r="E53" s="201">
        <f>SUM(G53:AH54)</f>
        <v>15</v>
      </c>
      <c r="F53" s="201">
        <f>E53-D53</f>
        <v>0</v>
      </c>
      <c r="G53" s="265"/>
      <c r="H53" s="265"/>
      <c r="I53" s="265"/>
      <c r="J53" s="265">
        <v>8</v>
      </c>
      <c r="K53" s="265">
        <v>7</v>
      </c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76" t="s">
        <v>57</v>
      </c>
    </row>
    <row r="54" spans="1:37" ht="18" customHeight="1" x14ac:dyDescent="0.35">
      <c r="A54" s="201"/>
      <c r="B54" s="293"/>
      <c r="C54" s="201"/>
      <c r="D54" s="201"/>
      <c r="E54" s="201"/>
      <c r="F54" s="201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76"/>
    </row>
    <row r="55" spans="1:37" ht="18" customHeight="1" x14ac:dyDescent="0.35">
      <c r="A55" s="267" t="s">
        <v>87</v>
      </c>
      <c r="B55" s="264" t="s">
        <v>92</v>
      </c>
      <c r="C55" s="201" t="s">
        <v>54</v>
      </c>
      <c r="D55" s="201">
        <v>15</v>
      </c>
      <c r="E55" s="201">
        <f t="shared" ref="E55" si="3">SUM(G55:AH56)</f>
        <v>15</v>
      </c>
      <c r="F55" s="201">
        <f t="shared" ref="F55" si="4">E55-D55</f>
        <v>0</v>
      </c>
      <c r="G55" s="265"/>
      <c r="H55" s="265"/>
      <c r="I55" s="265"/>
      <c r="J55" s="265">
        <v>15</v>
      </c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76" t="s">
        <v>57</v>
      </c>
    </row>
    <row r="56" spans="1:37" ht="18" customHeight="1" x14ac:dyDescent="0.35">
      <c r="A56" s="201"/>
      <c r="B56" s="264"/>
      <c r="C56" s="201"/>
      <c r="D56" s="201"/>
      <c r="E56" s="201"/>
      <c r="F56" s="201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76"/>
    </row>
    <row r="57" spans="1:37" ht="18" customHeight="1" x14ac:dyDescent="0.35">
      <c r="A57" s="267" t="s">
        <v>87</v>
      </c>
      <c r="B57" s="294" t="s">
        <v>93</v>
      </c>
      <c r="C57" s="201" t="s">
        <v>54</v>
      </c>
      <c r="D57" s="201">
        <v>20</v>
      </c>
      <c r="E57" s="201">
        <f t="shared" ref="E57" si="5">SUM(G57:AH58)</f>
        <v>20</v>
      </c>
      <c r="F57" s="201">
        <f t="shared" ref="F57" si="6">E57-D57</f>
        <v>0</v>
      </c>
      <c r="G57" s="265"/>
      <c r="H57" s="265"/>
      <c r="I57" s="265"/>
      <c r="J57" s="265"/>
      <c r="K57" s="265">
        <v>19</v>
      </c>
      <c r="L57" s="265">
        <v>1</v>
      </c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76" t="s">
        <v>57</v>
      </c>
    </row>
    <row r="58" spans="1:37" s="2" customFormat="1" ht="18" customHeight="1" x14ac:dyDescent="0.35">
      <c r="A58" s="201"/>
      <c r="B58" s="295"/>
      <c r="C58" s="201"/>
      <c r="D58" s="201"/>
      <c r="E58" s="201"/>
      <c r="F58" s="201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76"/>
      <c r="AJ58"/>
      <c r="AK58"/>
    </row>
    <row r="59" spans="1:37" s="2" customFormat="1" ht="18" customHeight="1" x14ac:dyDescent="0.35">
      <c r="A59" s="267" t="s">
        <v>87</v>
      </c>
      <c r="B59" s="296" t="s">
        <v>94</v>
      </c>
      <c r="C59" s="201" t="s">
        <v>54</v>
      </c>
      <c r="D59" s="201">
        <v>10</v>
      </c>
      <c r="E59" s="201">
        <f t="shared" ref="E59" si="7">SUM(G59:AH60)</f>
        <v>10</v>
      </c>
      <c r="F59" s="201">
        <f t="shared" ref="F59" si="8">E59-D59</f>
        <v>0</v>
      </c>
      <c r="G59" s="265"/>
      <c r="H59" s="265"/>
      <c r="I59" s="265"/>
      <c r="J59" s="265"/>
      <c r="K59" s="265"/>
      <c r="L59" s="265"/>
      <c r="M59" s="265">
        <v>10</v>
      </c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76" t="s">
        <v>57</v>
      </c>
      <c r="AJ59"/>
      <c r="AK59"/>
    </row>
    <row r="60" spans="1:37" s="2" customFormat="1" ht="18" customHeight="1" x14ac:dyDescent="0.35">
      <c r="A60" s="201"/>
      <c r="B60" s="297"/>
      <c r="C60" s="201"/>
      <c r="D60" s="201"/>
      <c r="E60" s="201"/>
      <c r="F60" s="201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76"/>
      <c r="AJ60"/>
      <c r="AK60"/>
    </row>
    <row r="61" spans="1:37" s="2" customFormat="1" ht="18" customHeight="1" x14ac:dyDescent="0.35">
      <c r="A61" s="267" t="s">
        <v>87</v>
      </c>
      <c r="B61" s="298" t="s">
        <v>95</v>
      </c>
      <c r="C61" s="201" t="s">
        <v>54</v>
      </c>
      <c r="D61" s="201">
        <v>20</v>
      </c>
      <c r="E61" s="201">
        <f t="shared" ref="E61" si="9">SUM(G61:AH62)</f>
        <v>20</v>
      </c>
      <c r="F61" s="201">
        <f t="shared" ref="F61" si="10">E61-D61</f>
        <v>0</v>
      </c>
      <c r="G61" s="265"/>
      <c r="H61" s="265"/>
      <c r="I61" s="265"/>
      <c r="J61" s="265"/>
      <c r="K61" s="265"/>
      <c r="L61" s="265">
        <v>5</v>
      </c>
      <c r="M61" s="265">
        <v>15</v>
      </c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76" t="s">
        <v>57</v>
      </c>
      <c r="AJ61"/>
      <c r="AK61"/>
    </row>
    <row r="62" spans="1:37" s="2" customFormat="1" ht="18" customHeight="1" x14ac:dyDescent="0.35">
      <c r="A62" s="201"/>
      <c r="B62" s="299"/>
      <c r="C62" s="201"/>
      <c r="D62" s="201"/>
      <c r="E62" s="201"/>
      <c r="F62" s="201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76"/>
      <c r="AJ62"/>
      <c r="AK62"/>
    </row>
    <row r="63" spans="1:37" s="2" customFormat="1" ht="18" customHeight="1" x14ac:dyDescent="0.35">
      <c r="A63" s="267" t="s">
        <v>87</v>
      </c>
      <c r="B63" s="300" t="s">
        <v>96</v>
      </c>
      <c r="C63" s="201" t="s">
        <v>54</v>
      </c>
      <c r="D63" s="201">
        <v>10</v>
      </c>
      <c r="E63" s="201">
        <f t="shared" ref="E63" si="11">SUM(G63:AH64)</f>
        <v>10</v>
      </c>
      <c r="F63" s="201">
        <f t="shared" ref="F63" si="12">E63-D63</f>
        <v>0</v>
      </c>
      <c r="G63" s="265"/>
      <c r="H63" s="265"/>
      <c r="I63" s="265"/>
      <c r="J63" s="265"/>
      <c r="K63" s="265"/>
      <c r="L63" s="265">
        <v>10</v>
      </c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  <c r="AG63" s="265"/>
      <c r="AH63" s="265"/>
      <c r="AI63" s="276" t="s">
        <v>57</v>
      </c>
      <c r="AJ63"/>
      <c r="AK63"/>
    </row>
    <row r="64" spans="1:37" s="2" customFormat="1" ht="18" customHeight="1" x14ac:dyDescent="0.35">
      <c r="A64" s="201"/>
      <c r="B64" s="301"/>
      <c r="C64" s="201"/>
      <c r="D64" s="201"/>
      <c r="E64" s="201"/>
      <c r="F64" s="201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  <c r="AG64" s="265"/>
      <c r="AH64" s="265"/>
      <c r="AI64" s="276"/>
      <c r="AJ64"/>
      <c r="AK64"/>
    </row>
    <row r="65" spans="1:37" s="2" customFormat="1" ht="18" customHeight="1" x14ac:dyDescent="0.35">
      <c r="A65" s="267"/>
      <c r="B65" s="268"/>
      <c r="C65" s="201" t="s">
        <v>54</v>
      </c>
      <c r="D65" s="201"/>
      <c r="E65" s="201">
        <f t="shared" ref="E65" si="13">SUM(G65:AH66)</f>
        <v>0</v>
      </c>
      <c r="F65" s="201">
        <f t="shared" ref="F65" si="14"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76"/>
      <c r="AJ65"/>
      <c r="AK65"/>
    </row>
    <row r="66" spans="1:37" s="2" customFormat="1" ht="18" customHeight="1" x14ac:dyDescent="0.35">
      <c r="A66" s="201"/>
      <c r="B66" s="268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76"/>
      <c r="AJ66"/>
      <c r="AK66"/>
    </row>
    <row r="67" spans="1:37" s="2" customFormat="1" ht="18" customHeight="1" x14ac:dyDescent="0.35">
      <c r="A67" s="267"/>
      <c r="B67" s="264"/>
      <c r="C67" s="201" t="s">
        <v>54</v>
      </c>
      <c r="D67" s="201"/>
      <c r="E67" s="201">
        <f t="shared" ref="E67" si="15">SUM(G67:AH68)</f>
        <v>0</v>
      </c>
      <c r="F67" s="201">
        <f t="shared" ref="F67" si="16"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76"/>
      <c r="AJ67"/>
      <c r="AK67"/>
    </row>
    <row r="68" spans="1:37" s="2" customFormat="1" ht="18" customHeight="1" x14ac:dyDescent="0.35">
      <c r="A68" s="201"/>
      <c r="B68" s="264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76"/>
      <c r="AJ68"/>
      <c r="AK68"/>
    </row>
    <row r="69" spans="1:37" s="2" customFormat="1" ht="18" customHeight="1" x14ac:dyDescent="0.35">
      <c r="A69" s="267"/>
      <c r="B69" s="264"/>
      <c r="C69" s="201" t="s">
        <v>54</v>
      </c>
      <c r="D69" s="201"/>
      <c r="E69" s="201">
        <f t="shared" ref="E69" si="17">SUM(G69:AH70)</f>
        <v>0</v>
      </c>
      <c r="F69" s="201">
        <f t="shared" ref="F69" si="18"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76"/>
      <c r="AJ69"/>
      <c r="AK69"/>
    </row>
    <row r="70" spans="1:37" s="2" customFormat="1" ht="18" customHeight="1" x14ac:dyDescent="0.35">
      <c r="A70" s="201"/>
      <c r="B70" s="264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76"/>
      <c r="AJ70"/>
      <c r="AK70"/>
    </row>
    <row r="71" spans="1:37" s="2" customFormat="1" ht="15" customHeight="1" x14ac:dyDescent="0.35">
      <c r="A71"/>
      <c r="B71"/>
      <c r="C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22"/>
      <c r="AJ71"/>
      <c r="AK71"/>
    </row>
    <row r="72" spans="1:37" s="2" customFormat="1" ht="15" customHeight="1" x14ac:dyDescent="0.35">
      <c r="A72"/>
      <c r="B72"/>
      <c r="C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22"/>
      <c r="AJ72"/>
      <c r="AK72"/>
    </row>
    <row r="73" spans="1:37" s="2" customFormat="1" ht="15" customHeight="1" x14ac:dyDescent="0.35">
      <c r="A73"/>
      <c r="B73"/>
      <c r="C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22"/>
      <c r="AJ73"/>
      <c r="AK73"/>
    </row>
    <row r="74" spans="1:37" s="2" customFormat="1" ht="15" customHeight="1" x14ac:dyDescent="0.35">
      <c r="A74"/>
      <c r="B74" s="21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22"/>
      <c r="AJ74"/>
      <c r="AK74"/>
    </row>
    <row r="75" spans="1:37" s="2" customFormat="1" ht="15" customHeight="1" x14ac:dyDescent="0.35">
      <c r="A75"/>
      <c r="B75" s="21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22"/>
      <c r="AJ75"/>
      <c r="AK75"/>
    </row>
    <row r="76" spans="1:37" s="2" customFormat="1" ht="15" customHeight="1" x14ac:dyDescent="0.35">
      <c r="A76"/>
      <c r="B76" s="21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J76"/>
      <c r="AK76"/>
    </row>
    <row r="77" spans="1:37" s="2" customFormat="1" ht="15" customHeight="1" x14ac:dyDescent="0.35">
      <c r="A77"/>
      <c r="B77" s="21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J77"/>
      <c r="AK77"/>
    </row>
    <row r="78" spans="1:37" s="2" customFormat="1" ht="15" customHeight="1" x14ac:dyDescent="0.35">
      <c r="A78"/>
      <c r="B78" s="21"/>
      <c r="C78"/>
      <c r="D78"/>
      <c r="E78"/>
      <c r="F7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J78"/>
      <c r="AK78"/>
    </row>
    <row r="79" spans="1:37" s="1" customFormat="1" ht="15" customHeight="1" x14ac:dyDescent="0.35">
      <c r="A79"/>
      <c r="B79" s="21"/>
      <c r="C79"/>
      <c r="D79"/>
      <c r="E79"/>
      <c r="F79"/>
      <c r="AI79" s="2"/>
      <c r="AJ79"/>
      <c r="AK79"/>
    </row>
    <row r="80" spans="1:37" s="1" customFormat="1" ht="15" customHeight="1" x14ac:dyDescent="0.35">
      <c r="A80"/>
      <c r="B80" s="21"/>
      <c r="C80"/>
      <c r="D80"/>
      <c r="E80"/>
      <c r="F80"/>
      <c r="AI80" s="2"/>
      <c r="AJ80"/>
      <c r="AK80"/>
    </row>
    <row r="81" spans="1:37" s="1" customFormat="1" ht="15" customHeight="1" x14ac:dyDescent="0.35">
      <c r="A81"/>
      <c r="B81" s="21"/>
      <c r="C81"/>
      <c r="D81"/>
      <c r="E81"/>
      <c r="F81"/>
      <c r="AI81" s="2"/>
      <c r="AJ81"/>
      <c r="AK81"/>
    </row>
    <row r="82" spans="1:37" s="1" customFormat="1" ht="15" customHeight="1" x14ac:dyDescent="0.35">
      <c r="A82"/>
      <c r="B82" s="21"/>
      <c r="C82"/>
      <c r="D82"/>
      <c r="E82"/>
      <c r="F82"/>
      <c r="AI82" s="2"/>
      <c r="AJ82"/>
      <c r="AK82"/>
    </row>
    <row r="83" spans="1:37" s="1" customFormat="1" ht="15" customHeight="1" x14ac:dyDescent="0.35">
      <c r="A83"/>
      <c r="B83" s="21"/>
      <c r="C83"/>
      <c r="D83"/>
      <c r="E83"/>
      <c r="F83"/>
      <c r="AI83" s="2"/>
      <c r="AJ83"/>
      <c r="AK83"/>
    </row>
    <row r="84" spans="1:37" s="1" customFormat="1" ht="15" customHeight="1" x14ac:dyDescent="0.35">
      <c r="A84"/>
      <c r="B84" s="21"/>
      <c r="C84"/>
      <c r="D84"/>
      <c r="E84"/>
      <c r="F84"/>
      <c r="AI84" s="2"/>
      <c r="AJ84"/>
      <c r="AK84"/>
    </row>
    <row r="85" spans="1:37" s="1" customFormat="1" ht="15" customHeight="1" x14ac:dyDescent="0.35">
      <c r="A85"/>
      <c r="B85" s="21"/>
      <c r="C85"/>
      <c r="D85"/>
      <c r="E85"/>
      <c r="F85"/>
      <c r="AI85" s="2"/>
      <c r="AJ85"/>
      <c r="AK85"/>
    </row>
    <row r="86" spans="1:37" s="1" customFormat="1" ht="15" customHeight="1" x14ac:dyDescent="0.35">
      <c r="A86"/>
      <c r="B86" s="21"/>
      <c r="C86"/>
      <c r="D86"/>
      <c r="E86"/>
      <c r="F86"/>
      <c r="AI86" s="2"/>
      <c r="AJ86"/>
      <c r="AK86"/>
    </row>
    <row r="87" spans="1:37" s="1" customFormat="1" ht="15" customHeight="1" x14ac:dyDescent="0.35">
      <c r="A87"/>
      <c r="B87" s="21"/>
      <c r="C87"/>
      <c r="D87"/>
      <c r="E87"/>
      <c r="F87"/>
      <c r="AI87" s="2"/>
      <c r="AJ87"/>
      <c r="AK87"/>
    </row>
    <row r="88" spans="1:37" s="1" customFormat="1" ht="15" customHeight="1" x14ac:dyDescent="0.35">
      <c r="A88"/>
      <c r="B88" s="21"/>
      <c r="C88"/>
      <c r="D88"/>
      <c r="E88"/>
      <c r="F88"/>
      <c r="AI88" s="2"/>
      <c r="AJ88"/>
      <c r="AK88"/>
    </row>
  </sheetData>
  <mergeCells count="377">
    <mergeCell ref="AI69:AI70"/>
    <mergeCell ref="AC69:AC70"/>
    <mergeCell ref="AD69:AD70"/>
    <mergeCell ref="AE69:AE70"/>
    <mergeCell ref="AF69:AF70"/>
    <mergeCell ref="AG69:AG70"/>
    <mergeCell ref="AH69:AH70"/>
    <mergeCell ref="W69:W70"/>
    <mergeCell ref="X69:X70"/>
    <mergeCell ref="Y69:Y70"/>
    <mergeCell ref="Z69:Z70"/>
    <mergeCell ref="AA69:AA70"/>
    <mergeCell ref="AB69:AB70"/>
    <mergeCell ref="Q69:Q70"/>
    <mergeCell ref="R69:R70"/>
    <mergeCell ref="S69:S70"/>
    <mergeCell ref="T69:T70"/>
    <mergeCell ref="U69:U70"/>
    <mergeCell ref="V69:V70"/>
    <mergeCell ref="F69:F70"/>
    <mergeCell ref="G69:G70"/>
    <mergeCell ref="M69:M70"/>
    <mergeCell ref="N69:N70"/>
    <mergeCell ref="O69:O70"/>
    <mergeCell ref="P69:P70"/>
    <mergeCell ref="AE67:AE68"/>
    <mergeCell ref="AF67:AF68"/>
    <mergeCell ref="AG67:AG68"/>
    <mergeCell ref="AH67:AH68"/>
    <mergeCell ref="AI67:AI68"/>
    <mergeCell ref="A69:A70"/>
    <mergeCell ref="B69:B70"/>
    <mergeCell ref="C69:C70"/>
    <mergeCell ref="D69:D70"/>
    <mergeCell ref="E69:E70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AG65:AG66"/>
    <mergeCell ref="AH65:AH66"/>
    <mergeCell ref="AI65:AI66"/>
    <mergeCell ref="A67:A68"/>
    <mergeCell ref="B67:B68"/>
    <mergeCell ref="C67:C68"/>
    <mergeCell ref="D67:D68"/>
    <mergeCell ref="E67:E68"/>
    <mergeCell ref="F67:F68"/>
    <mergeCell ref="G67:G68"/>
    <mergeCell ref="AA65:AA66"/>
    <mergeCell ref="AB65:AB66"/>
    <mergeCell ref="AC65:AC66"/>
    <mergeCell ref="AD65:AD66"/>
    <mergeCell ref="AE65:AE66"/>
    <mergeCell ref="AF65:AF66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I63:AI64"/>
    <mergeCell ref="AC63:AC64"/>
    <mergeCell ref="AD63:AD64"/>
    <mergeCell ref="AE63:AE64"/>
    <mergeCell ref="AF63:AF64"/>
    <mergeCell ref="AG63:AG64"/>
    <mergeCell ref="AH63:AH64"/>
    <mergeCell ref="W63:W64"/>
    <mergeCell ref="X63:X64"/>
    <mergeCell ref="Y63:Y64"/>
    <mergeCell ref="Z63:Z64"/>
    <mergeCell ref="AA63:AA64"/>
    <mergeCell ref="AB63:AB64"/>
    <mergeCell ref="Q63:Q64"/>
    <mergeCell ref="R63:R64"/>
    <mergeCell ref="S63:S64"/>
    <mergeCell ref="A65:A66"/>
    <mergeCell ref="B65:B66"/>
    <mergeCell ref="C65:C66"/>
    <mergeCell ref="D65:D66"/>
    <mergeCell ref="E65:E66"/>
    <mergeCell ref="F65:F66"/>
    <mergeCell ref="G65:G66"/>
    <mergeCell ref="M65:M66"/>
    <mergeCell ref="N65:N66"/>
    <mergeCell ref="H65:H66"/>
    <mergeCell ref="I65:I66"/>
    <mergeCell ref="J65:J66"/>
    <mergeCell ref="K65:K66"/>
    <mergeCell ref="L65:L66"/>
    <mergeCell ref="T63:T64"/>
    <mergeCell ref="U63:U64"/>
    <mergeCell ref="V63:V64"/>
    <mergeCell ref="F63:F64"/>
    <mergeCell ref="G63:G64"/>
    <mergeCell ref="M63:M64"/>
    <mergeCell ref="N63:N64"/>
    <mergeCell ref="O63:O64"/>
    <mergeCell ref="P63:P64"/>
    <mergeCell ref="AE61:AE62"/>
    <mergeCell ref="AF61:AF62"/>
    <mergeCell ref="AG61:AG62"/>
    <mergeCell ref="AH61:AH62"/>
    <mergeCell ref="AI61:AI62"/>
    <mergeCell ref="A63:A64"/>
    <mergeCell ref="B63:B64"/>
    <mergeCell ref="C63:C64"/>
    <mergeCell ref="D63:D64"/>
    <mergeCell ref="E63:E64"/>
    <mergeCell ref="Y61:Y62"/>
    <mergeCell ref="Z61:Z62"/>
    <mergeCell ref="AA61:AA62"/>
    <mergeCell ref="AB61:AB62"/>
    <mergeCell ref="AC61:AC62"/>
    <mergeCell ref="AD61:AD62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AG59:AG60"/>
    <mergeCell ref="AH59:AH60"/>
    <mergeCell ref="AI59:AI60"/>
    <mergeCell ref="A61:A62"/>
    <mergeCell ref="B61:B62"/>
    <mergeCell ref="C61:C62"/>
    <mergeCell ref="D61:D62"/>
    <mergeCell ref="E61:E62"/>
    <mergeCell ref="F61:F62"/>
    <mergeCell ref="G61:G62"/>
    <mergeCell ref="AA59:AA60"/>
    <mergeCell ref="AB59:AB60"/>
    <mergeCell ref="AC59:AC60"/>
    <mergeCell ref="AD59:AD60"/>
    <mergeCell ref="AE59:AE60"/>
    <mergeCell ref="AF59:AF60"/>
    <mergeCell ref="U59:U60"/>
    <mergeCell ref="V59:V60"/>
    <mergeCell ref="W59:W60"/>
    <mergeCell ref="X59:X60"/>
    <mergeCell ref="Y59:Y60"/>
    <mergeCell ref="Z59:Z60"/>
    <mergeCell ref="O59:O60"/>
    <mergeCell ref="P59:P60"/>
    <mergeCell ref="Q59:Q60"/>
    <mergeCell ref="R59:R60"/>
    <mergeCell ref="S59:S60"/>
    <mergeCell ref="T59:T60"/>
    <mergeCell ref="AI57:AI58"/>
    <mergeCell ref="AC57:AC58"/>
    <mergeCell ref="AD57:AD58"/>
    <mergeCell ref="AE57:AE58"/>
    <mergeCell ref="AF57:AF58"/>
    <mergeCell ref="AG57:AG58"/>
    <mergeCell ref="AH57:AH58"/>
    <mergeCell ref="W57:W58"/>
    <mergeCell ref="X57:X58"/>
    <mergeCell ref="Y57:Y58"/>
    <mergeCell ref="Z57:Z58"/>
    <mergeCell ref="AA57:AA58"/>
    <mergeCell ref="AB57:AB58"/>
    <mergeCell ref="Q57:Q58"/>
    <mergeCell ref="R57:R58"/>
    <mergeCell ref="S57:S58"/>
    <mergeCell ref="A59:A60"/>
    <mergeCell ref="B59:B60"/>
    <mergeCell ref="C59:C60"/>
    <mergeCell ref="D59:D60"/>
    <mergeCell ref="E59:E60"/>
    <mergeCell ref="F59:F60"/>
    <mergeCell ref="G59:G60"/>
    <mergeCell ref="M59:M60"/>
    <mergeCell ref="N59:N60"/>
    <mergeCell ref="H59:H60"/>
    <mergeCell ref="I59:I60"/>
    <mergeCell ref="J59:J60"/>
    <mergeCell ref="K59:K60"/>
    <mergeCell ref="L59:L60"/>
    <mergeCell ref="T57:T58"/>
    <mergeCell ref="U57:U58"/>
    <mergeCell ref="V57:V58"/>
    <mergeCell ref="F57:F58"/>
    <mergeCell ref="G57:G58"/>
    <mergeCell ref="M57:M58"/>
    <mergeCell ref="N57:N58"/>
    <mergeCell ref="O57:O58"/>
    <mergeCell ref="P57:P58"/>
    <mergeCell ref="AE55:AE56"/>
    <mergeCell ref="AF55:AF56"/>
    <mergeCell ref="AG55:AG56"/>
    <mergeCell ref="AH55:AH56"/>
    <mergeCell ref="AI55:AI56"/>
    <mergeCell ref="A57:A58"/>
    <mergeCell ref="B57:B58"/>
    <mergeCell ref="C57:C58"/>
    <mergeCell ref="D57:D58"/>
    <mergeCell ref="E57:E58"/>
    <mergeCell ref="Y55:Y56"/>
    <mergeCell ref="Z55:Z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AG53:AG54"/>
    <mergeCell ref="AH53:AH54"/>
    <mergeCell ref="AI53:AI54"/>
    <mergeCell ref="A55:A56"/>
    <mergeCell ref="B55:B56"/>
    <mergeCell ref="C55:C56"/>
    <mergeCell ref="D55:D56"/>
    <mergeCell ref="E55:E56"/>
    <mergeCell ref="F55:F56"/>
    <mergeCell ref="G55:G56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AI51:AI52"/>
    <mergeCell ref="G51:O51"/>
    <mergeCell ref="P51:AH51"/>
    <mergeCell ref="A53:A54"/>
    <mergeCell ref="B53:B54"/>
    <mergeCell ref="C53:C54"/>
    <mergeCell ref="D53:D54"/>
    <mergeCell ref="E53:E54"/>
    <mergeCell ref="F53:F54"/>
    <mergeCell ref="G53:G54"/>
    <mergeCell ref="M53:M54"/>
    <mergeCell ref="N53:N54"/>
    <mergeCell ref="H53:H54"/>
    <mergeCell ref="I53:I54"/>
    <mergeCell ref="J53:J54"/>
    <mergeCell ref="K53:K54"/>
    <mergeCell ref="L53:L54"/>
    <mergeCell ref="AG47:AG48"/>
    <mergeCell ref="AH47:AH48"/>
    <mergeCell ref="AI47:AI48"/>
    <mergeCell ref="A51:A52"/>
    <mergeCell ref="B51:B52"/>
    <mergeCell ref="C51:C52"/>
    <mergeCell ref="D51:D52"/>
    <mergeCell ref="E51:E52"/>
    <mergeCell ref="F51:F52"/>
    <mergeCell ref="AA47:AA48"/>
    <mergeCell ref="AB47:AB48"/>
    <mergeCell ref="AC47:AC48"/>
    <mergeCell ref="AD47:AD48"/>
    <mergeCell ref="AE47:AE48"/>
    <mergeCell ref="AF47:AF48"/>
    <mergeCell ref="U47:U48"/>
    <mergeCell ref="V47:V48"/>
    <mergeCell ref="W47:W48"/>
    <mergeCell ref="X47:X48"/>
    <mergeCell ref="Y47:Y48"/>
    <mergeCell ref="Z47:Z48"/>
    <mergeCell ref="O47:O48"/>
    <mergeCell ref="P47:P48"/>
    <mergeCell ref="Q47:Q48"/>
    <mergeCell ref="R47:R48"/>
    <mergeCell ref="S47:S48"/>
    <mergeCell ref="T47:T48"/>
    <mergeCell ref="D47:D48"/>
    <mergeCell ref="E47:E48"/>
    <mergeCell ref="F47:F48"/>
    <mergeCell ref="G47:G48"/>
    <mergeCell ref="M47:M48"/>
    <mergeCell ref="N47:N48"/>
    <mergeCell ref="L47:L48"/>
    <mergeCell ref="A35:A40"/>
    <mergeCell ref="B35:B40"/>
    <mergeCell ref="A41:A46"/>
    <mergeCell ref="B41:B46"/>
    <mergeCell ref="A47:A48"/>
    <mergeCell ref="B47:C48"/>
    <mergeCell ref="A17:A22"/>
    <mergeCell ref="B17:B22"/>
    <mergeCell ref="A23:A28"/>
    <mergeCell ref="B23:B28"/>
    <mergeCell ref="A29:A34"/>
    <mergeCell ref="B29:B34"/>
    <mergeCell ref="AI3:AI4"/>
    <mergeCell ref="A5:A10"/>
    <mergeCell ref="B5:B10"/>
    <mergeCell ref="A11:A16"/>
    <mergeCell ref="B11:B16"/>
    <mergeCell ref="A3:A4"/>
    <mergeCell ref="B3:B4"/>
    <mergeCell ref="C3:C4"/>
    <mergeCell ref="D3:D4"/>
    <mergeCell ref="E3:E4"/>
    <mergeCell ref="F3:F4"/>
    <mergeCell ref="G3:O3"/>
    <mergeCell ref="P3:AH3"/>
    <mergeCell ref="H55:H56"/>
    <mergeCell ref="I55:I56"/>
    <mergeCell ref="J55:J56"/>
    <mergeCell ref="K55:K56"/>
    <mergeCell ref="L55:L56"/>
    <mergeCell ref="H57:H58"/>
    <mergeCell ref="I57:I58"/>
    <mergeCell ref="J57:J58"/>
    <mergeCell ref="K57:K58"/>
    <mergeCell ref="L57:L58"/>
    <mergeCell ref="H61:H62"/>
    <mergeCell ref="I61:I62"/>
    <mergeCell ref="J61:J62"/>
    <mergeCell ref="K61:K62"/>
    <mergeCell ref="L61:L62"/>
    <mergeCell ref="H63:H64"/>
    <mergeCell ref="I63:I64"/>
    <mergeCell ref="J63:J64"/>
    <mergeCell ref="K63:K64"/>
    <mergeCell ref="L63:L64"/>
    <mergeCell ref="H67:H68"/>
    <mergeCell ref="I67:I68"/>
    <mergeCell ref="J67:J68"/>
    <mergeCell ref="K67:K68"/>
    <mergeCell ref="L67:L68"/>
    <mergeCell ref="H69:H70"/>
    <mergeCell ref="I69:I70"/>
    <mergeCell ref="J69:J70"/>
    <mergeCell ref="K69:K70"/>
    <mergeCell ref="L69:L70"/>
  </mergeCells>
  <conditionalFormatting sqref="E5:F47">
    <cfRule type="cellIs" dxfId="428" priority="8" operator="lessThan">
      <formula>0</formula>
    </cfRule>
  </conditionalFormatting>
  <conditionalFormatting sqref="F5:F47">
    <cfRule type="cellIs" dxfId="427" priority="7" operator="equal">
      <formula>0</formula>
    </cfRule>
  </conditionalFormatting>
  <conditionalFormatting sqref="F53:F70">
    <cfRule type="cellIs" dxfId="426" priority="5" operator="equal">
      <formula>0</formula>
    </cfRule>
    <cfRule type="cellIs" dxfId="425" priority="6" operator="lessThan">
      <formula>0</formula>
    </cfRule>
  </conditionalFormatting>
  <conditionalFormatting sqref="G5:AH48">
    <cfRule type="cellIs" dxfId="424" priority="4" operator="greaterThan">
      <formula>0</formula>
    </cfRule>
  </conditionalFormatting>
  <conditionalFormatting sqref="G53:AH70">
    <cfRule type="cellIs" dxfId="423" priority="3" operator="greaterThan">
      <formula>0</formula>
    </cfRule>
  </conditionalFormatting>
  <conditionalFormatting sqref="AI5:AI47 AI53 AI55 AI57 AI59 AI61 AI63 AI65 AI67 AI69">
    <cfRule type="containsText" dxfId="422" priority="9" operator="containsText" text="Done">
      <formula>NOT(ISERROR(SEARCH("Done",AI5)))</formula>
    </cfRule>
  </conditionalFormatting>
  <conditionalFormatting sqref="AI5:AI48">
    <cfRule type="containsText" dxfId="421" priority="2" operator="containsText" text="Done">
      <formula>NOT(ISERROR(SEARCH("Done",AI5)))</formula>
    </cfRule>
  </conditionalFormatting>
  <conditionalFormatting sqref="AI53:AI70">
    <cfRule type="containsText" dxfId="420" priority="1" operator="containsText" text="Done">
      <formula>NOT(ISERROR(SEARCH("Done",AI53)))</formula>
    </cfRule>
  </conditionalFormatting>
  <dataValidations count="1">
    <dataValidation allowBlank="1" showInputMessage="1" showErrorMessage="1" sqref="AK5" xr:uid="{7542FFA1-71F9-44A6-83CD-7B14C71A54D9}"/>
  </dataValidations>
  <printOptions horizontalCentered="1" verticalCentered="1"/>
  <pageMargins left="0.7" right="0.7" top="0.75" bottom="0.75" header="0.3" footer="0.3"/>
  <pageSetup paperSize="8"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6605-1FBF-46EE-BFAB-C7DBE8FE9226}">
  <sheetPr>
    <tabColor theme="7" tint="0.39997558519241921"/>
    <pageSetUpPr fitToPage="1"/>
  </sheetPr>
  <dimension ref="A1:AN100"/>
  <sheetViews>
    <sheetView showGridLines="0" zoomScale="60" zoomScaleNormal="60" workbookViewId="0">
      <pane xSplit="6" ySplit="4" topLeftCell="AL56" activePane="bottomRight" state="frozen"/>
      <selection pane="topRight" activeCell="G51" sqref="G51:AH52"/>
      <selection pane="bottomLeft" activeCell="G51" sqref="G51:AH52"/>
      <selection pane="bottomRight" activeCell="AL56" sqref="AL56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97</v>
      </c>
      <c r="E1" s="231"/>
      <c r="F1" s="232"/>
    </row>
    <row r="2" spans="1:38" ht="25" customHeight="1" x14ac:dyDescent="0.35">
      <c r="A2" s="23" t="s">
        <v>46</v>
      </c>
      <c r="D2" s="2">
        <f>SUBTOTAL(9,D5:D58)</f>
        <v>144</v>
      </c>
      <c r="E2" s="2">
        <f>SUBTOTAL(9,E5:E58)</f>
        <v>124</v>
      </c>
      <c r="F2" s="63">
        <f>SUBTOTAL(9,F5:F58)</f>
        <v>-20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99</v>
      </c>
      <c r="B5" s="223" t="s">
        <v>100</v>
      </c>
      <c r="C5" s="32" t="s">
        <v>1</v>
      </c>
      <c r="D5" s="7">
        <v>3</v>
      </c>
      <c r="E5" s="8">
        <f t="shared" ref="E5:E36" si="0">SUM(G5:AK5)</f>
        <v>3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>
        <v>2</v>
      </c>
      <c r="Q5" s="9">
        <v>1</v>
      </c>
      <c r="R5" s="9"/>
      <c r="S5" s="9"/>
      <c r="T5" s="69"/>
      <c r="U5" s="9"/>
      <c r="V5" s="9"/>
      <c r="W5" s="9"/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 t="s">
        <v>101</v>
      </c>
    </row>
    <row r="6" spans="1:38" ht="18" customHeight="1" x14ac:dyDescent="0.35">
      <c r="A6" s="221"/>
      <c r="B6" s="224"/>
      <c r="C6" s="32" t="s">
        <v>2</v>
      </c>
      <c r="D6" s="7">
        <v>3</v>
      </c>
      <c r="E6" s="8">
        <f t="shared" si="0"/>
        <v>3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>
        <v>2</v>
      </c>
      <c r="Q6" s="9">
        <v>1</v>
      </c>
      <c r="R6" s="9"/>
      <c r="S6" s="9"/>
      <c r="T6" s="69"/>
      <c r="U6" s="9"/>
      <c r="V6" s="9"/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 t="s">
        <v>101</v>
      </c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>
        <v>3</v>
      </c>
      <c r="E8" s="8">
        <f t="shared" si="0"/>
        <v>4</v>
      </c>
      <c r="F8" s="8">
        <f t="shared" si="1"/>
        <v>1</v>
      </c>
      <c r="G8" s="9"/>
      <c r="H8" s="9"/>
      <c r="I8" s="9"/>
      <c r="J8" s="9"/>
      <c r="K8" s="9"/>
      <c r="L8" s="9"/>
      <c r="M8" s="69"/>
      <c r="N8" s="9"/>
      <c r="O8" s="9"/>
      <c r="P8" s="9">
        <v>4</v>
      </c>
      <c r="Q8" s="9"/>
      <c r="R8" s="9"/>
      <c r="S8" s="9"/>
      <c r="T8" s="69"/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 t="s">
        <v>101</v>
      </c>
    </row>
    <row r="9" spans="1:38" ht="18" customHeight="1" x14ac:dyDescent="0.35">
      <c r="A9" s="221"/>
      <c r="B9" s="224"/>
      <c r="C9" s="33" t="s">
        <v>5</v>
      </c>
      <c r="D9" s="7">
        <v>3</v>
      </c>
      <c r="E9" s="8">
        <f t="shared" si="0"/>
        <v>3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>
        <v>3</v>
      </c>
      <c r="R9" s="9"/>
      <c r="S9" s="9"/>
      <c r="T9" s="69"/>
      <c r="U9" s="9"/>
      <c r="V9" s="9"/>
      <c r="W9" s="9"/>
      <c r="X9" s="9"/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 t="s">
        <v>101</v>
      </c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customHeight="1" x14ac:dyDescent="0.35">
      <c r="A11" s="220" t="s">
        <v>99</v>
      </c>
      <c r="B11" s="281" t="s">
        <v>102</v>
      </c>
      <c r="C11" s="31" t="s">
        <v>1</v>
      </c>
      <c r="D11" s="14">
        <v>6</v>
      </c>
      <c r="E11" s="4">
        <f t="shared" si="0"/>
        <v>6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>
        <f>3+3</f>
        <v>6</v>
      </c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 t="s">
        <v>101</v>
      </c>
    </row>
    <row r="12" spans="1:38" ht="18" customHeight="1" x14ac:dyDescent="0.35">
      <c r="A12" s="221"/>
      <c r="B12" s="282"/>
      <c r="C12" s="32" t="s">
        <v>2</v>
      </c>
      <c r="D12" s="7">
        <v>6</v>
      </c>
      <c r="E12" s="8">
        <f t="shared" si="0"/>
        <v>6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>
        <f>2+4</f>
        <v>6</v>
      </c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 t="s">
        <v>101</v>
      </c>
    </row>
    <row r="13" spans="1:38" ht="18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customHeight="1" x14ac:dyDescent="0.35">
      <c r="A14" s="221"/>
      <c r="B14" s="282"/>
      <c r="C14" s="33" t="s">
        <v>4</v>
      </c>
      <c r="D14" s="7">
        <v>6</v>
      </c>
      <c r="E14" s="8">
        <f t="shared" si="0"/>
        <v>6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>
        <v>6</v>
      </c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 t="s">
        <v>101</v>
      </c>
    </row>
    <row r="15" spans="1:38" ht="18" customHeight="1" x14ac:dyDescent="0.35">
      <c r="A15" s="221"/>
      <c r="B15" s="282"/>
      <c r="C15" s="33" t="s">
        <v>5</v>
      </c>
      <c r="D15" s="7">
        <v>6</v>
      </c>
      <c r="E15" s="8">
        <f t="shared" si="0"/>
        <v>4</v>
      </c>
      <c r="F15" s="8">
        <f t="shared" si="1"/>
        <v>-2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>
        <v>4</v>
      </c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 t="s">
        <v>101</v>
      </c>
    </row>
    <row r="16" spans="1:38" ht="18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customHeight="1" x14ac:dyDescent="0.35">
      <c r="A17" s="220" t="s">
        <v>99</v>
      </c>
      <c r="B17" s="223" t="s">
        <v>103</v>
      </c>
      <c r="C17" s="31" t="s">
        <v>1</v>
      </c>
      <c r="D17" s="14">
        <v>3</v>
      </c>
      <c r="E17" s="4">
        <f t="shared" si="0"/>
        <v>0</v>
      </c>
      <c r="F17" s="4">
        <f t="shared" si="1"/>
        <v>-3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 t="s">
        <v>101</v>
      </c>
    </row>
    <row r="18" spans="1:38" ht="18" customHeight="1" x14ac:dyDescent="0.35">
      <c r="A18" s="221"/>
      <c r="B18" s="224"/>
      <c r="C18" s="32" t="s">
        <v>2</v>
      </c>
      <c r="D18" s="7">
        <v>3</v>
      </c>
      <c r="E18" s="8">
        <f t="shared" si="0"/>
        <v>0</v>
      </c>
      <c r="F18" s="8">
        <f t="shared" si="1"/>
        <v>-3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 t="s">
        <v>101</v>
      </c>
    </row>
    <row r="19" spans="1:38" ht="18" customHeight="1" x14ac:dyDescent="0.35">
      <c r="A19" s="221"/>
      <c r="B19" s="224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customHeight="1" x14ac:dyDescent="0.35">
      <c r="A20" s="221"/>
      <c r="B20" s="224"/>
      <c r="C20" s="33" t="s">
        <v>4</v>
      </c>
      <c r="D20" s="7">
        <v>3</v>
      </c>
      <c r="E20" s="8">
        <f t="shared" si="0"/>
        <v>3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>
        <v>3</v>
      </c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 t="s">
        <v>101</v>
      </c>
    </row>
    <row r="21" spans="1:38" ht="18" customHeight="1" x14ac:dyDescent="0.35">
      <c r="A21" s="221"/>
      <c r="B21" s="224"/>
      <c r="C21" s="33" t="s">
        <v>5</v>
      </c>
      <c r="D21" s="7">
        <v>3</v>
      </c>
      <c r="E21" s="8">
        <f t="shared" si="0"/>
        <v>3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>
        <v>3</v>
      </c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 t="s">
        <v>101</v>
      </c>
    </row>
    <row r="22" spans="1:38" ht="18" customHeight="1" x14ac:dyDescent="0.35">
      <c r="A22" s="222"/>
      <c r="B22" s="225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customHeight="1" x14ac:dyDescent="0.35">
      <c r="A23" s="220" t="s">
        <v>99</v>
      </c>
      <c r="B23" s="223" t="s">
        <v>104</v>
      </c>
      <c r="C23" s="31" t="s">
        <v>1</v>
      </c>
      <c r="D23" s="3">
        <v>6</v>
      </c>
      <c r="E23" s="4">
        <f t="shared" si="0"/>
        <v>6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>
        <v>3</v>
      </c>
      <c r="Q23" s="5">
        <v>3</v>
      </c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 t="s">
        <v>101</v>
      </c>
    </row>
    <row r="24" spans="1:38" ht="18" customHeight="1" x14ac:dyDescent="0.35">
      <c r="A24" s="221"/>
      <c r="B24" s="224"/>
      <c r="C24" s="32" t="s">
        <v>2</v>
      </c>
      <c r="D24" s="7">
        <v>6</v>
      </c>
      <c r="E24" s="8">
        <f t="shared" si="0"/>
        <v>6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>
        <v>3</v>
      </c>
      <c r="Q24" s="9">
        <v>3</v>
      </c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 t="s">
        <v>101</v>
      </c>
    </row>
    <row r="25" spans="1:38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customHeight="1" x14ac:dyDescent="0.35">
      <c r="A26" s="221"/>
      <c r="B26" s="224"/>
      <c r="C26" s="33" t="s">
        <v>4</v>
      </c>
      <c r="D26" s="7">
        <v>6</v>
      </c>
      <c r="E26" s="8">
        <f t="shared" si="0"/>
        <v>6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>
        <f>3+3</f>
        <v>6</v>
      </c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 t="s">
        <v>101</v>
      </c>
    </row>
    <row r="27" spans="1:38" ht="18" customHeight="1" x14ac:dyDescent="0.35">
      <c r="A27" s="221"/>
      <c r="B27" s="224"/>
      <c r="C27" s="33" t="s">
        <v>5</v>
      </c>
      <c r="D27" s="7">
        <v>6</v>
      </c>
      <c r="E27" s="8">
        <f t="shared" si="0"/>
        <v>3</v>
      </c>
      <c r="F27" s="8">
        <f t="shared" si="1"/>
        <v>-3</v>
      </c>
      <c r="G27" s="9"/>
      <c r="H27" s="9"/>
      <c r="I27" s="9"/>
      <c r="J27" s="9"/>
      <c r="K27" s="9"/>
      <c r="L27" s="9"/>
      <c r="M27" s="69"/>
      <c r="N27" s="9"/>
      <c r="O27" s="9"/>
      <c r="P27" s="9">
        <v>3</v>
      </c>
      <c r="Q27" s="9"/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 t="s">
        <v>101</v>
      </c>
    </row>
    <row r="28" spans="1:38" ht="18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customHeight="1" x14ac:dyDescent="0.35">
      <c r="A29" s="220" t="s">
        <v>99</v>
      </c>
      <c r="B29" s="223" t="s">
        <v>79</v>
      </c>
      <c r="C29" s="31" t="s">
        <v>1</v>
      </c>
      <c r="D29" s="3">
        <v>9</v>
      </c>
      <c r="E29" s="4">
        <f t="shared" si="0"/>
        <v>9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>
        <v>5</v>
      </c>
      <c r="Q29" s="5">
        <v>4</v>
      </c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 t="s">
        <v>101</v>
      </c>
    </row>
    <row r="30" spans="1:38" ht="18" customHeight="1" x14ac:dyDescent="0.35">
      <c r="A30" s="221"/>
      <c r="B30" s="224"/>
      <c r="C30" s="32" t="s">
        <v>2</v>
      </c>
      <c r="D30" s="7">
        <v>9</v>
      </c>
      <c r="E30" s="8">
        <f t="shared" si="0"/>
        <v>9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>
        <v>5</v>
      </c>
      <c r="Q30" s="9">
        <v>4</v>
      </c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 t="s">
        <v>101</v>
      </c>
    </row>
    <row r="31" spans="1:38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 t="shared" si="1"/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customHeight="1" x14ac:dyDescent="0.35">
      <c r="A32" s="221"/>
      <c r="B32" s="224"/>
      <c r="C32" s="33" t="s">
        <v>4</v>
      </c>
      <c r="D32" s="7">
        <v>9</v>
      </c>
      <c r="E32" s="8">
        <f t="shared" si="0"/>
        <v>7</v>
      </c>
      <c r="F32" s="8">
        <f t="shared" si="1"/>
        <v>-2</v>
      </c>
      <c r="G32" s="9"/>
      <c r="H32" s="9"/>
      <c r="I32" s="9"/>
      <c r="J32" s="9"/>
      <c r="K32" s="9"/>
      <c r="L32" s="9"/>
      <c r="M32" s="69"/>
      <c r="N32" s="9"/>
      <c r="O32" s="9"/>
      <c r="P32" s="9">
        <v>7</v>
      </c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 t="s">
        <v>101</v>
      </c>
    </row>
    <row r="33" spans="1:40" ht="18" customHeight="1" x14ac:dyDescent="0.35">
      <c r="A33" s="221"/>
      <c r="B33" s="224"/>
      <c r="C33" s="33" t="s">
        <v>5</v>
      </c>
      <c r="D33" s="7">
        <v>9</v>
      </c>
      <c r="E33" s="8">
        <f t="shared" si="0"/>
        <v>9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>
        <v>7</v>
      </c>
      <c r="Q33" s="9"/>
      <c r="R33" s="9">
        <v>2</v>
      </c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 t="s">
        <v>101</v>
      </c>
    </row>
    <row r="34" spans="1:40" ht="18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 t="s">
        <v>99</v>
      </c>
      <c r="B35" s="223" t="s">
        <v>80</v>
      </c>
      <c r="C35" s="31" t="s">
        <v>1</v>
      </c>
      <c r="D35" s="3">
        <v>6</v>
      </c>
      <c r="E35" s="4">
        <f t="shared" si="0"/>
        <v>6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>
        <v>6</v>
      </c>
      <c r="R35" s="5"/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 t="s">
        <v>101</v>
      </c>
    </row>
    <row r="36" spans="1:40" ht="18" customHeight="1" x14ac:dyDescent="0.35">
      <c r="A36" s="221"/>
      <c r="B36" s="224"/>
      <c r="C36" s="32" t="s">
        <v>2</v>
      </c>
      <c r="D36" s="7">
        <v>6</v>
      </c>
      <c r="E36" s="8">
        <f t="shared" si="0"/>
        <v>6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>
        <v>6</v>
      </c>
      <c r="R36" s="9"/>
      <c r="S36" s="9"/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 t="s">
        <v>101</v>
      </c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>
        <v>6</v>
      </c>
      <c r="E38" s="8">
        <f t="shared" si="2"/>
        <v>7</v>
      </c>
      <c r="F38" s="8">
        <f t="shared" si="1"/>
        <v>1</v>
      </c>
      <c r="G38" s="9"/>
      <c r="H38" s="9"/>
      <c r="I38" s="9"/>
      <c r="J38" s="9"/>
      <c r="K38" s="9"/>
      <c r="L38" s="9"/>
      <c r="M38" s="69"/>
      <c r="N38" s="9"/>
      <c r="O38" s="9"/>
      <c r="P38" s="9">
        <v>7</v>
      </c>
      <c r="Q38" s="9"/>
      <c r="R38" s="9"/>
      <c r="S38" s="9"/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 t="s">
        <v>101</v>
      </c>
    </row>
    <row r="39" spans="1:40" ht="18" customHeight="1" x14ac:dyDescent="0.35">
      <c r="A39" s="221"/>
      <c r="B39" s="224"/>
      <c r="C39" s="33" t="s">
        <v>5</v>
      </c>
      <c r="D39" s="7">
        <v>6</v>
      </c>
      <c r="E39" s="8">
        <f t="shared" si="2"/>
        <v>1</v>
      </c>
      <c r="F39" s="8">
        <f t="shared" si="1"/>
        <v>-5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>
        <v>1</v>
      </c>
      <c r="R39" s="9"/>
      <c r="S39" s="9"/>
      <c r="T39" s="69"/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 t="s">
        <v>101</v>
      </c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/>
    </row>
    <row r="41" spans="1:40" ht="18" customHeight="1" x14ac:dyDescent="0.35">
      <c r="A41" s="220" t="s">
        <v>99</v>
      </c>
      <c r="B41" s="308" t="s">
        <v>72</v>
      </c>
      <c r="C41" s="31" t="s">
        <v>1</v>
      </c>
      <c r="D41" s="3">
        <v>3</v>
      </c>
      <c r="E41" s="4">
        <f t="shared" si="2"/>
        <v>3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>
        <v>3</v>
      </c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 t="s">
        <v>101</v>
      </c>
    </row>
    <row r="42" spans="1:40" ht="18" customHeight="1" x14ac:dyDescent="0.35">
      <c r="A42" s="221"/>
      <c r="B42" s="308"/>
      <c r="C42" s="32" t="s">
        <v>2</v>
      </c>
      <c r="D42" s="7">
        <v>3</v>
      </c>
      <c r="E42" s="8">
        <f t="shared" si="2"/>
        <v>3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>
        <v>3</v>
      </c>
      <c r="Q42" s="9"/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 t="s">
        <v>101</v>
      </c>
    </row>
    <row r="43" spans="1:40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customHeight="1" x14ac:dyDescent="0.35">
      <c r="A44" s="221"/>
      <c r="B44" s="308"/>
      <c r="C44" s="33" t="s">
        <v>4</v>
      </c>
      <c r="D44" s="7">
        <v>3</v>
      </c>
      <c r="E44" s="8">
        <f t="shared" si="2"/>
        <v>0</v>
      </c>
      <c r="F44" s="8">
        <f t="shared" si="1"/>
        <v>-3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 t="s">
        <v>101</v>
      </c>
    </row>
    <row r="45" spans="1:40" ht="18" customHeight="1" x14ac:dyDescent="0.35">
      <c r="A45" s="221"/>
      <c r="B45" s="308"/>
      <c r="C45" s="33" t="s">
        <v>5</v>
      </c>
      <c r="D45" s="7">
        <v>3</v>
      </c>
      <c r="E45" s="8">
        <f t="shared" si="2"/>
        <v>2</v>
      </c>
      <c r="F45" s="8">
        <f t="shared" si="1"/>
        <v>-1</v>
      </c>
      <c r="G45" s="9"/>
      <c r="H45" s="9"/>
      <c r="I45" s="9"/>
      <c r="J45" s="9"/>
      <c r="K45" s="9"/>
      <c r="L45" s="9"/>
      <c r="M45" s="69"/>
      <c r="N45" s="9"/>
      <c r="O45" s="9"/>
      <c r="P45" s="9">
        <v>2</v>
      </c>
      <c r="Q45" s="9"/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 t="s">
        <v>101</v>
      </c>
      <c r="AN45" s="20"/>
    </row>
    <row r="46" spans="1:40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customHeight="1" x14ac:dyDescent="0.35">
      <c r="A47" s="220" t="s">
        <v>99</v>
      </c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 t="s">
        <v>99</v>
      </c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7"/>
      <c r="B59" s="226" t="s">
        <v>73</v>
      </c>
      <c r="C59" s="227"/>
      <c r="D59" s="218">
        <v>36</v>
      </c>
      <c r="E59" s="218">
        <f t="shared" si="2"/>
        <v>35</v>
      </c>
      <c r="F59" s="218">
        <f t="shared" si="1"/>
        <v>-1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>
        <v>8</v>
      </c>
      <c r="Q59" s="259">
        <v>10</v>
      </c>
      <c r="R59" s="259"/>
      <c r="S59" s="259"/>
      <c r="T59" s="306"/>
      <c r="U59" s="259"/>
      <c r="V59" s="259"/>
      <c r="W59" s="259"/>
      <c r="X59" s="259"/>
      <c r="Y59" s="259"/>
      <c r="Z59" s="259"/>
      <c r="AA59" s="306">
        <v>17</v>
      </c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 t="s">
        <v>105</v>
      </c>
    </row>
    <row r="60" spans="1:40" ht="18" customHeight="1" x14ac:dyDescent="0.35">
      <c r="A60" s="201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4"/>
      <c r="B65" s="202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303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4"/>
      <c r="B67" s="28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/>
      <c r="AE67" s="265"/>
      <c r="AF67" s="265"/>
      <c r="AG67" s="265"/>
      <c r="AH67" s="302"/>
      <c r="AI67" s="265"/>
      <c r="AJ67" s="265"/>
      <c r="AK67" s="265"/>
      <c r="AL67" s="276"/>
    </row>
    <row r="68" spans="1:40" ht="18" customHeight="1" x14ac:dyDescent="0.35">
      <c r="A68" s="303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4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4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303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279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279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8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8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8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8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D1:F1"/>
    <mergeCell ref="G3:AK3"/>
    <mergeCell ref="AL3:AL4"/>
    <mergeCell ref="A5:A10"/>
    <mergeCell ref="B5:B10"/>
    <mergeCell ref="A11:A16"/>
    <mergeCell ref="B11:B16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419" priority="7" operator="lessThan">
      <formula>0</formula>
    </cfRule>
  </conditionalFormatting>
  <conditionalFormatting sqref="F5:F59">
    <cfRule type="cellIs" dxfId="418" priority="6" operator="equal">
      <formula>0</formula>
    </cfRule>
  </conditionalFormatting>
  <conditionalFormatting sqref="F65:F82">
    <cfRule type="cellIs" dxfId="417" priority="4" operator="equal">
      <formula>0</formula>
    </cfRule>
    <cfRule type="cellIs" dxfId="416" priority="5" operator="lessThan">
      <formula>0</formula>
    </cfRule>
  </conditionalFormatting>
  <conditionalFormatting sqref="G5:AK60 G65:AK82">
    <cfRule type="cellIs" dxfId="415" priority="3" operator="greaterThan">
      <formula>0</formula>
    </cfRule>
  </conditionalFormatting>
  <conditionalFormatting sqref="AL5:AL59 AL65 AL67 AL69 AL71 AL73 AL75 AL77 AL79 AL81">
    <cfRule type="containsText" dxfId="414" priority="8" operator="containsText" text="Done">
      <formula>NOT(ISERROR(SEARCH("Done",AL5)))</formula>
    </cfRule>
  </conditionalFormatting>
  <conditionalFormatting sqref="AL5:AL60">
    <cfRule type="containsText" dxfId="413" priority="2" operator="containsText" text="Done">
      <formula>NOT(ISERROR(SEARCH("Done",AL5)))</formula>
    </cfRule>
  </conditionalFormatting>
  <conditionalFormatting sqref="AL65:AL82">
    <cfRule type="containsText" dxfId="412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9DDD2F8B-73B1-4C10-8DBE-D415AF4110EC}"/>
  </dataValidations>
  <printOptions horizontalCentered="1" verticalCentered="1"/>
  <pageMargins left="0.7" right="0.7" top="0.75" bottom="0.75" header="0.3" footer="0.3"/>
  <pageSetup paperSize="8" scale="54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A604-9C6C-4813-B3BF-4867AE2620D1}">
  <sheetPr>
    <pageSetUpPr fitToPage="1"/>
  </sheetPr>
  <dimension ref="A1:AK88"/>
  <sheetViews>
    <sheetView showGridLines="0" zoomScale="70" zoomScaleNormal="70" workbookViewId="0">
      <pane xSplit="6" ySplit="4" topLeftCell="G49" activePane="bottomRight" state="frozen"/>
      <selection pane="topRight" activeCell="G51" sqref="G51:AH52"/>
      <selection pane="bottomLeft" activeCell="G51" sqref="G51:AH52"/>
      <selection pane="bottomRight" activeCell="Y20" sqref="Y20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customWidth="1"/>
    <col min="35" max="35" width="35.1796875" style="2" customWidth="1"/>
    <col min="39" max="39" width="11.1796875" customWidth="1"/>
    <col min="40" max="40" width="29.453125" bestFit="1" customWidth="1"/>
    <col min="41" max="41" width="22.1796875" bestFit="1" customWidth="1"/>
    <col min="42" max="42" width="5.26953125" bestFit="1" customWidth="1"/>
    <col min="43" max="44" width="11.453125" bestFit="1" customWidth="1"/>
    <col min="45" max="47" width="2.26953125" bestFit="1" customWidth="1"/>
    <col min="48" max="50" width="3.26953125" bestFit="1" customWidth="1"/>
    <col min="51" max="51" width="11" bestFit="1" customWidth="1"/>
    <col min="52" max="52" width="9" bestFit="1" customWidth="1"/>
    <col min="53" max="58" width="2.26953125" bestFit="1" customWidth="1"/>
    <col min="59" max="59" width="3.26953125" bestFit="1" customWidth="1"/>
    <col min="60" max="60" width="12" bestFit="1" customWidth="1"/>
    <col min="61" max="61" width="7.1796875" bestFit="1" customWidth="1"/>
    <col min="62" max="68" width="2.26953125" bestFit="1" customWidth="1"/>
    <col min="69" max="71" width="3.26953125" bestFit="1" customWidth="1"/>
    <col min="72" max="72" width="10" bestFit="1" customWidth="1"/>
    <col min="73" max="73" width="11.453125" bestFit="1" customWidth="1"/>
  </cols>
  <sheetData>
    <row r="1" spans="1:35" ht="34.5" customHeight="1" thickBot="1" x14ac:dyDescent="0.4">
      <c r="A1" s="27" t="s">
        <v>45</v>
      </c>
      <c r="D1" s="230" t="s">
        <v>106</v>
      </c>
      <c r="E1" s="231"/>
      <c r="F1" s="232"/>
    </row>
    <row r="2" spans="1:35" ht="25" customHeight="1" x14ac:dyDescent="0.35">
      <c r="A2" s="23" t="s">
        <v>46</v>
      </c>
      <c r="D2" s="2">
        <f>SUBTOTAL(9,D5:D46)</f>
        <v>540</v>
      </c>
      <c r="E2" s="2">
        <f>SUBTOTAL(9,E5:E46)</f>
        <v>494</v>
      </c>
      <c r="F2" s="63">
        <f>SUBTOTAL(9,F5:F46)</f>
        <v>-46</v>
      </c>
    </row>
    <row r="3" spans="1:35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71" t="s">
        <v>107</v>
      </c>
      <c r="H3" s="272"/>
      <c r="I3" s="272"/>
      <c r="J3" s="272"/>
      <c r="K3" s="272"/>
      <c r="L3" s="272"/>
      <c r="M3" s="272"/>
      <c r="N3" s="208" t="s">
        <v>98</v>
      </c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263" t="s">
        <v>52</v>
      </c>
    </row>
    <row r="4" spans="1:35" ht="18" customHeight="1" x14ac:dyDescent="0.35">
      <c r="A4" s="206"/>
      <c r="B4" s="206"/>
      <c r="C4" s="206"/>
      <c r="D4" s="207"/>
      <c r="E4" s="207"/>
      <c r="F4" s="207"/>
      <c r="G4" s="37">
        <v>24</v>
      </c>
      <c r="H4" s="37">
        <v>25</v>
      </c>
      <c r="I4" s="37">
        <v>26</v>
      </c>
      <c r="J4" s="37">
        <v>27</v>
      </c>
      <c r="K4" s="37">
        <v>28</v>
      </c>
      <c r="L4" s="36">
        <v>29</v>
      </c>
      <c r="M4" s="36">
        <v>30</v>
      </c>
      <c r="N4" s="37">
        <v>1</v>
      </c>
      <c r="O4" s="37">
        <v>2</v>
      </c>
      <c r="P4" s="37">
        <v>3</v>
      </c>
      <c r="Q4" s="37">
        <v>4</v>
      </c>
      <c r="R4" s="37">
        <v>5</v>
      </c>
      <c r="S4" s="36">
        <v>6</v>
      </c>
      <c r="T4" s="36">
        <v>7</v>
      </c>
      <c r="U4" s="37">
        <v>8</v>
      </c>
      <c r="V4" s="37">
        <v>9</v>
      </c>
      <c r="W4" s="37">
        <v>10</v>
      </c>
      <c r="X4" s="37">
        <v>11</v>
      </c>
      <c r="Y4" s="37">
        <v>12</v>
      </c>
      <c r="Z4" s="36">
        <v>13</v>
      </c>
      <c r="AA4" s="36">
        <v>14</v>
      </c>
      <c r="AB4" s="37">
        <v>15</v>
      </c>
      <c r="AC4" s="37">
        <v>16</v>
      </c>
      <c r="AD4" s="37">
        <v>17</v>
      </c>
      <c r="AE4" s="37">
        <v>18</v>
      </c>
      <c r="AF4" s="37">
        <v>19</v>
      </c>
      <c r="AG4" s="36">
        <v>20</v>
      </c>
      <c r="AH4" s="36">
        <v>21</v>
      </c>
      <c r="AI4" s="263"/>
    </row>
    <row r="5" spans="1:35" ht="18" customHeight="1" x14ac:dyDescent="0.35">
      <c r="A5" s="220" t="s">
        <v>108</v>
      </c>
      <c r="B5" s="223" t="s">
        <v>109</v>
      </c>
      <c r="C5" s="32" t="s">
        <v>1</v>
      </c>
      <c r="D5" s="7">
        <v>10</v>
      </c>
      <c r="E5" s="8">
        <f>SUM(N5:AA5)</f>
        <v>6</v>
      </c>
      <c r="F5" s="8">
        <f>E5-D5</f>
        <v>-4</v>
      </c>
      <c r="G5" s="9"/>
      <c r="H5" s="9"/>
      <c r="I5" s="9"/>
      <c r="J5" s="9"/>
      <c r="K5" s="9"/>
      <c r="L5" s="9"/>
      <c r="M5" s="9"/>
      <c r="N5" s="9">
        <v>6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41" t="s">
        <v>110</v>
      </c>
    </row>
    <row r="6" spans="1:35" ht="18" customHeight="1" x14ac:dyDescent="0.35">
      <c r="A6" s="221"/>
      <c r="B6" s="224"/>
      <c r="C6" s="32" t="s">
        <v>2</v>
      </c>
      <c r="D6" s="7">
        <v>10</v>
      </c>
      <c r="E6" s="8">
        <f t="shared" ref="E6:E34" si="0">SUM(N6:AA6)</f>
        <v>9</v>
      </c>
      <c r="F6" s="8">
        <f t="shared" ref="F6:F47" si="1">E6-D6</f>
        <v>-1</v>
      </c>
      <c r="G6" s="9"/>
      <c r="H6" s="9"/>
      <c r="I6" s="9"/>
      <c r="J6" s="9"/>
      <c r="K6" s="9"/>
      <c r="L6" s="9"/>
      <c r="M6" s="9"/>
      <c r="N6" s="9">
        <v>9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42" t="s">
        <v>111</v>
      </c>
    </row>
    <row r="7" spans="1:35" ht="18" customHeight="1" x14ac:dyDescent="0.35">
      <c r="A7" s="221"/>
      <c r="B7" s="224"/>
      <c r="C7" s="32" t="s">
        <v>3</v>
      </c>
      <c r="D7" s="7">
        <v>10</v>
      </c>
      <c r="E7" s="8">
        <f t="shared" si="0"/>
        <v>10</v>
      </c>
      <c r="F7" s="8">
        <f t="shared" si="1"/>
        <v>0</v>
      </c>
      <c r="G7" s="9"/>
      <c r="H7" s="9"/>
      <c r="I7" s="9"/>
      <c r="J7" s="9"/>
      <c r="K7" s="9"/>
      <c r="L7" s="9"/>
      <c r="M7" s="9"/>
      <c r="N7" s="9">
        <v>10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42" t="s">
        <v>111</v>
      </c>
    </row>
    <row r="8" spans="1:35" ht="18" customHeight="1" x14ac:dyDescent="0.35">
      <c r="A8" s="221"/>
      <c r="B8" s="224"/>
      <c r="C8" s="33" t="s">
        <v>4</v>
      </c>
      <c r="D8" s="7">
        <v>10</v>
      </c>
      <c r="E8" s="8">
        <f t="shared" si="0"/>
        <v>9</v>
      </c>
      <c r="F8" s="8">
        <f t="shared" si="1"/>
        <v>-1</v>
      </c>
      <c r="G8" s="9"/>
      <c r="H8" s="9"/>
      <c r="I8" s="9"/>
      <c r="J8" s="9"/>
      <c r="K8" s="9"/>
      <c r="L8" s="9"/>
      <c r="M8" s="9"/>
      <c r="N8" s="9">
        <v>6</v>
      </c>
      <c r="O8" s="9">
        <v>3</v>
      </c>
      <c r="P8" s="9"/>
      <c r="Q8" s="9">
        <v>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42" t="s">
        <v>111</v>
      </c>
    </row>
    <row r="9" spans="1:35" ht="18" customHeight="1" x14ac:dyDescent="0.35">
      <c r="A9" s="221"/>
      <c r="B9" s="224"/>
      <c r="C9" s="33" t="s">
        <v>5</v>
      </c>
      <c r="D9" s="7">
        <v>10</v>
      </c>
      <c r="E9" s="8">
        <f t="shared" si="0"/>
        <v>7</v>
      </c>
      <c r="F9" s="8">
        <f t="shared" si="1"/>
        <v>-3</v>
      </c>
      <c r="G9" s="9"/>
      <c r="H9" s="9"/>
      <c r="I9" s="9"/>
      <c r="J9" s="9"/>
      <c r="K9" s="9"/>
      <c r="L9" s="9"/>
      <c r="M9" s="9"/>
      <c r="N9" s="9">
        <v>5</v>
      </c>
      <c r="O9" s="9">
        <v>2</v>
      </c>
      <c r="P9" s="9"/>
      <c r="Q9" s="9">
        <v>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42" t="s">
        <v>111</v>
      </c>
    </row>
    <row r="10" spans="1:35" ht="18" customHeight="1" x14ac:dyDescent="0.35">
      <c r="A10" s="222"/>
      <c r="B10" s="225"/>
      <c r="C10" s="34" t="s">
        <v>6</v>
      </c>
      <c r="D10" s="12">
        <v>10</v>
      </c>
      <c r="E10" s="10">
        <f t="shared" si="0"/>
        <v>10</v>
      </c>
      <c r="F10" s="10">
        <f t="shared" si="1"/>
        <v>0</v>
      </c>
      <c r="G10" s="13"/>
      <c r="H10" s="13"/>
      <c r="I10" s="13"/>
      <c r="J10" s="13"/>
      <c r="K10" s="13"/>
      <c r="L10" s="13"/>
      <c r="M10" s="13"/>
      <c r="N10" s="13">
        <v>10</v>
      </c>
      <c r="O10" s="13"/>
      <c r="P10" s="13"/>
      <c r="Q10" s="13">
        <v>0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43" t="s">
        <v>111</v>
      </c>
    </row>
    <row r="11" spans="1:35" ht="18" customHeight="1" x14ac:dyDescent="0.35">
      <c r="A11" s="220" t="s">
        <v>108</v>
      </c>
      <c r="B11" s="281" t="s">
        <v>60</v>
      </c>
      <c r="C11" s="31" t="s">
        <v>1</v>
      </c>
      <c r="D11" s="14">
        <v>20</v>
      </c>
      <c r="E11" s="4">
        <f t="shared" si="0"/>
        <v>18</v>
      </c>
      <c r="F11" s="4">
        <f t="shared" si="1"/>
        <v>-2</v>
      </c>
      <c r="G11" s="5"/>
      <c r="H11" s="5"/>
      <c r="I11" s="5"/>
      <c r="J11" s="5"/>
      <c r="K11" s="5"/>
      <c r="L11" s="5"/>
      <c r="M11" s="5"/>
      <c r="N11" s="5">
        <v>3</v>
      </c>
      <c r="O11" s="5"/>
      <c r="P11" s="5"/>
      <c r="Q11" s="5">
        <v>15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44" t="s">
        <v>111</v>
      </c>
    </row>
    <row r="12" spans="1:35" ht="18" customHeight="1" x14ac:dyDescent="0.35">
      <c r="A12" s="221"/>
      <c r="B12" s="282"/>
      <c r="C12" s="32" t="s">
        <v>2</v>
      </c>
      <c r="D12" s="7">
        <v>20</v>
      </c>
      <c r="E12" s="8">
        <f t="shared" si="0"/>
        <v>16</v>
      </c>
      <c r="F12" s="8">
        <f t="shared" si="1"/>
        <v>-4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v>16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42" t="s">
        <v>111</v>
      </c>
    </row>
    <row r="13" spans="1:35" ht="18" customHeight="1" x14ac:dyDescent="0.35">
      <c r="A13" s="221"/>
      <c r="B13" s="282"/>
      <c r="C13" s="32" t="s">
        <v>3</v>
      </c>
      <c r="D13" s="7">
        <v>20</v>
      </c>
      <c r="E13" s="8">
        <f t="shared" si="0"/>
        <v>20</v>
      </c>
      <c r="F13" s="8">
        <f t="shared" si="1"/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v>20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42" t="s">
        <v>111</v>
      </c>
    </row>
    <row r="14" spans="1:35" ht="18" customHeight="1" x14ac:dyDescent="0.35">
      <c r="A14" s="221"/>
      <c r="B14" s="282"/>
      <c r="C14" s="33" t="s">
        <v>4</v>
      </c>
      <c r="D14" s="7">
        <v>20</v>
      </c>
      <c r="E14" s="8">
        <f t="shared" si="0"/>
        <v>14</v>
      </c>
      <c r="F14" s="8">
        <f t="shared" si="1"/>
        <v>-6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v>7</v>
      </c>
      <c r="S14" s="9">
        <v>7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42" t="s">
        <v>111</v>
      </c>
    </row>
    <row r="15" spans="1:35" ht="18" customHeight="1" x14ac:dyDescent="0.35">
      <c r="A15" s="221"/>
      <c r="B15" s="282"/>
      <c r="C15" s="33" t="s">
        <v>5</v>
      </c>
      <c r="D15" s="7">
        <v>20</v>
      </c>
      <c r="E15" s="8">
        <f t="shared" si="0"/>
        <v>21</v>
      </c>
      <c r="F15" s="8">
        <f t="shared" si="1"/>
        <v>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>
        <v>1</v>
      </c>
      <c r="R15" s="9">
        <v>10</v>
      </c>
      <c r="S15" s="9">
        <v>10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42" t="s">
        <v>111</v>
      </c>
    </row>
    <row r="16" spans="1:35" ht="18" customHeight="1" x14ac:dyDescent="0.35">
      <c r="A16" s="222"/>
      <c r="B16" s="283"/>
      <c r="C16" s="34" t="s">
        <v>6</v>
      </c>
      <c r="D16" s="16">
        <v>20</v>
      </c>
      <c r="E16" s="10">
        <f t="shared" si="0"/>
        <v>21</v>
      </c>
      <c r="F16" s="10">
        <f t="shared" si="1"/>
        <v>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>
        <v>7</v>
      </c>
      <c r="R16" s="13">
        <v>14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43" t="s">
        <v>111</v>
      </c>
    </row>
    <row r="17" spans="1:35" ht="18" customHeight="1" x14ac:dyDescent="0.35">
      <c r="A17" s="220" t="s">
        <v>108</v>
      </c>
      <c r="B17" s="284" t="s">
        <v>63</v>
      </c>
      <c r="C17" s="31" t="s">
        <v>1</v>
      </c>
      <c r="D17" s="14">
        <v>30</v>
      </c>
      <c r="E17" s="4">
        <f t="shared" si="0"/>
        <v>30</v>
      </c>
      <c r="F17" s="4">
        <f t="shared" si="1"/>
        <v>0</v>
      </c>
      <c r="G17" s="5"/>
      <c r="H17" s="5"/>
      <c r="I17" s="5"/>
      <c r="J17" s="5"/>
      <c r="K17" s="5"/>
      <c r="L17" s="5"/>
      <c r="M17" s="5"/>
      <c r="N17" s="5">
        <v>30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44" t="s">
        <v>111</v>
      </c>
    </row>
    <row r="18" spans="1:35" ht="18" customHeight="1" x14ac:dyDescent="0.35">
      <c r="A18" s="221"/>
      <c r="B18" s="246"/>
      <c r="C18" s="32" t="s">
        <v>2</v>
      </c>
      <c r="D18" s="7">
        <v>30</v>
      </c>
      <c r="E18" s="8">
        <f t="shared" si="0"/>
        <v>29</v>
      </c>
      <c r="F18" s="8">
        <f t="shared" si="1"/>
        <v>-1</v>
      </c>
      <c r="G18" s="9"/>
      <c r="H18" s="9"/>
      <c r="I18" s="9"/>
      <c r="J18" s="9"/>
      <c r="K18" s="9"/>
      <c r="L18" s="9"/>
      <c r="M18" s="9"/>
      <c r="N18" s="9">
        <v>19</v>
      </c>
      <c r="O18" s="9"/>
      <c r="P18" s="9"/>
      <c r="Q18" s="9">
        <v>10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42" t="s">
        <v>111</v>
      </c>
    </row>
    <row r="19" spans="1:35" ht="18" customHeight="1" x14ac:dyDescent="0.35">
      <c r="A19" s="221"/>
      <c r="B19" s="246"/>
      <c r="C19" s="32" t="s">
        <v>3</v>
      </c>
      <c r="D19" s="7">
        <v>30</v>
      </c>
      <c r="E19" s="8">
        <f t="shared" si="0"/>
        <v>30</v>
      </c>
      <c r="F19" s="8">
        <f t="shared" si="1"/>
        <v>0</v>
      </c>
      <c r="G19" s="9"/>
      <c r="H19" s="9"/>
      <c r="I19" s="9"/>
      <c r="J19" s="9"/>
      <c r="K19" s="9"/>
      <c r="L19" s="9"/>
      <c r="M19" s="9"/>
      <c r="N19" s="9">
        <v>6</v>
      </c>
      <c r="O19" s="9"/>
      <c r="P19" s="9"/>
      <c r="Q19" s="9">
        <v>24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42" t="s">
        <v>111</v>
      </c>
    </row>
    <row r="20" spans="1:35" ht="18" customHeight="1" x14ac:dyDescent="0.35">
      <c r="A20" s="221"/>
      <c r="B20" s="246"/>
      <c r="C20" s="33" t="s">
        <v>4</v>
      </c>
      <c r="D20" s="7">
        <v>30</v>
      </c>
      <c r="E20" s="8">
        <f t="shared" si="0"/>
        <v>26</v>
      </c>
      <c r="F20" s="8">
        <f t="shared" si="1"/>
        <v>-4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>
        <v>19</v>
      </c>
      <c r="R20" s="9"/>
      <c r="S20" s="9">
        <v>7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42" t="s">
        <v>111</v>
      </c>
    </row>
    <row r="21" spans="1:35" ht="18" customHeight="1" x14ac:dyDescent="0.35">
      <c r="A21" s="221"/>
      <c r="B21" s="246"/>
      <c r="C21" s="33" t="s">
        <v>5</v>
      </c>
      <c r="D21" s="7">
        <v>30</v>
      </c>
      <c r="E21" s="8">
        <f t="shared" si="0"/>
        <v>28</v>
      </c>
      <c r="F21" s="8">
        <f t="shared" si="1"/>
        <v>-2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>
        <v>18</v>
      </c>
      <c r="R21" s="9"/>
      <c r="S21" s="9">
        <v>10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42" t="s">
        <v>111</v>
      </c>
    </row>
    <row r="22" spans="1:35" ht="18" customHeight="1" x14ac:dyDescent="0.35">
      <c r="A22" s="222"/>
      <c r="B22" s="246"/>
      <c r="C22" s="34" t="s">
        <v>6</v>
      </c>
      <c r="D22" s="17">
        <v>30</v>
      </c>
      <c r="E22" s="10">
        <f t="shared" si="0"/>
        <v>31</v>
      </c>
      <c r="F22" s="10">
        <f t="shared" si="1"/>
        <v>1</v>
      </c>
      <c r="G22" s="13"/>
      <c r="H22" s="13"/>
      <c r="I22" s="13"/>
      <c r="J22" s="13"/>
      <c r="K22" s="13"/>
      <c r="L22" s="13"/>
      <c r="M22" s="13"/>
      <c r="N22" s="13">
        <v>14</v>
      </c>
      <c r="O22" s="13"/>
      <c r="P22" s="13"/>
      <c r="Q22" s="13">
        <v>15</v>
      </c>
      <c r="R22" s="13"/>
      <c r="S22" s="13">
        <v>2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43" t="s">
        <v>111</v>
      </c>
    </row>
    <row r="23" spans="1:35" ht="18" customHeight="1" x14ac:dyDescent="0.35">
      <c r="A23" s="220" t="s">
        <v>108</v>
      </c>
      <c r="B23" s="223" t="s">
        <v>112</v>
      </c>
      <c r="C23" s="31" t="s">
        <v>1</v>
      </c>
      <c r="D23" s="3">
        <v>20</v>
      </c>
      <c r="E23" s="4">
        <f t="shared" si="0"/>
        <v>20</v>
      </c>
      <c r="F23" s="4">
        <f t="shared" si="1"/>
        <v>0</v>
      </c>
      <c r="G23" s="5"/>
      <c r="H23" s="5"/>
      <c r="I23" s="5"/>
      <c r="J23" s="5"/>
      <c r="K23" s="5"/>
      <c r="L23" s="5"/>
      <c r="M23" s="5"/>
      <c r="N23" s="5">
        <v>20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44" t="s">
        <v>111</v>
      </c>
    </row>
    <row r="24" spans="1:35" ht="18" customHeight="1" x14ac:dyDescent="0.35">
      <c r="A24" s="221"/>
      <c r="B24" s="224"/>
      <c r="C24" s="32" t="s">
        <v>2</v>
      </c>
      <c r="D24" s="7">
        <v>20</v>
      </c>
      <c r="E24" s="8">
        <f t="shared" si="0"/>
        <v>14</v>
      </c>
      <c r="F24" s="8">
        <f t="shared" si="1"/>
        <v>-6</v>
      </c>
      <c r="G24" s="9"/>
      <c r="H24" s="9"/>
      <c r="I24" s="9"/>
      <c r="J24" s="9"/>
      <c r="K24" s="9"/>
      <c r="L24" s="9"/>
      <c r="M24" s="9"/>
      <c r="N24" s="9">
        <v>14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42" t="s">
        <v>111</v>
      </c>
    </row>
    <row r="25" spans="1:35" ht="18" customHeight="1" x14ac:dyDescent="0.35">
      <c r="A25" s="221"/>
      <c r="B25" s="224"/>
      <c r="C25" s="32" t="s">
        <v>3</v>
      </c>
      <c r="D25" s="7">
        <v>20</v>
      </c>
      <c r="E25" s="8">
        <f t="shared" si="0"/>
        <v>20</v>
      </c>
      <c r="F25" s="8">
        <f t="shared" si="1"/>
        <v>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v>1</v>
      </c>
      <c r="S25" s="9">
        <v>19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42" t="s">
        <v>111</v>
      </c>
    </row>
    <row r="26" spans="1:35" ht="18" customHeight="1" x14ac:dyDescent="0.35">
      <c r="A26" s="221"/>
      <c r="B26" s="224"/>
      <c r="C26" s="33" t="s">
        <v>4</v>
      </c>
      <c r="D26" s="7">
        <v>20</v>
      </c>
      <c r="E26" s="8">
        <f t="shared" si="0"/>
        <v>16</v>
      </c>
      <c r="F26" s="8">
        <f t="shared" si="1"/>
        <v>-4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>
        <v>4</v>
      </c>
      <c r="R26" s="9">
        <v>7</v>
      </c>
      <c r="S26" s="9">
        <v>5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42" t="s">
        <v>111</v>
      </c>
    </row>
    <row r="27" spans="1:35" ht="18" customHeight="1" x14ac:dyDescent="0.35">
      <c r="A27" s="221"/>
      <c r="B27" s="224"/>
      <c r="C27" s="33" t="s">
        <v>5</v>
      </c>
      <c r="D27" s="7">
        <v>20</v>
      </c>
      <c r="E27" s="8">
        <f t="shared" si="0"/>
        <v>16</v>
      </c>
      <c r="F27" s="8">
        <f t="shared" si="1"/>
        <v>-4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>
        <v>3</v>
      </c>
      <c r="R27" s="9">
        <v>7</v>
      </c>
      <c r="S27" s="9">
        <v>6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42" t="s">
        <v>111</v>
      </c>
    </row>
    <row r="28" spans="1:35" ht="18" customHeight="1" x14ac:dyDescent="0.35">
      <c r="A28" s="222"/>
      <c r="B28" s="225"/>
      <c r="C28" s="34" t="s">
        <v>6</v>
      </c>
      <c r="D28" s="16">
        <v>20</v>
      </c>
      <c r="E28" s="10">
        <f t="shared" si="0"/>
        <v>19</v>
      </c>
      <c r="F28" s="10">
        <f t="shared" si="1"/>
        <v>-1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>
        <v>9</v>
      </c>
      <c r="R28" s="13">
        <v>10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43" t="s">
        <v>111</v>
      </c>
    </row>
    <row r="29" spans="1:35" ht="18" customHeight="1" x14ac:dyDescent="0.35">
      <c r="A29" s="220" t="s">
        <v>108</v>
      </c>
      <c r="B29" s="223" t="s">
        <v>113</v>
      </c>
      <c r="C29" s="31" t="s">
        <v>1</v>
      </c>
      <c r="D29" s="3">
        <v>10</v>
      </c>
      <c r="E29" s="4">
        <f t="shared" si="0"/>
        <v>7</v>
      </c>
      <c r="F29" s="4">
        <f t="shared" si="1"/>
        <v>-3</v>
      </c>
      <c r="G29" s="5"/>
      <c r="H29" s="5"/>
      <c r="I29" s="5"/>
      <c r="J29" s="5"/>
      <c r="K29" s="5"/>
      <c r="L29" s="5"/>
      <c r="M29" s="5"/>
      <c r="N29" s="5">
        <v>7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44" t="s">
        <v>111</v>
      </c>
    </row>
    <row r="30" spans="1:35" ht="18" customHeight="1" x14ac:dyDescent="0.35">
      <c r="A30" s="221"/>
      <c r="B30" s="224"/>
      <c r="C30" s="32" t="s">
        <v>2</v>
      </c>
      <c r="D30" s="7">
        <v>10</v>
      </c>
      <c r="E30" s="8">
        <f t="shared" si="0"/>
        <v>10</v>
      </c>
      <c r="F30" s="8">
        <f t="shared" si="1"/>
        <v>0</v>
      </c>
      <c r="G30" s="9"/>
      <c r="H30" s="9"/>
      <c r="I30" s="9"/>
      <c r="J30" s="9"/>
      <c r="K30" s="9"/>
      <c r="L30" s="9"/>
      <c r="M30" s="9"/>
      <c r="N30" s="9">
        <v>10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42" t="s">
        <v>111</v>
      </c>
    </row>
    <row r="31" spans="1:35" ht="18" customHeight="1" x14ac:dyDescent="0.35">
      <c r="A31" s="221"/>
      <c r="B31" s="224"/>
      <c r="C31" s="32" t="s">
        <v>3</v>
      </c>
      <c r="D31" s="7">
        <v>10</v>
      </c>
      <c r="E31" s="8">
        <f t="shared" si="0"/>
        <v>10</v>
      </c>
      <c r="F31" s="8">
        <f t="shared" si="1"/>
        <v>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>
        <v>7</v>
      </c>
      <c r="S31" s="9">
        <v>3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42" t="s">
        <v>111</v>
      </c>
    </row>
    <row r="32" spans="1:35" ht="18" customHeight="1" x14ac:dyDescent="0.35">
      <c r="A32" s="221"/>
      <c r="B32" s="224"/>
      <c r="C32" s="33" t="s">
        <v>4</v>
      </c>
      <c r="D32" s="7">
        <v>10</v>
      </c>
      <c r="E32" s="8">
        <f t="shared" si="0"/>
        <v>16</v>
      </c>
      <c r="F32" s="8">
        <f t="shared" si="1"/>
        <v>6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>
        <v>7</v>
      </c>
      <c r="S32" s="9">
        <v>9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42" t="s">
        <v>111</v>
      </c>
    </row>
    <row r="33" spans="1:37" ht="18" customHeight="1" x14ac:dyDescent="0.35">
      <c r="A33" s="221"/>
      <c r="B33" s="224"/>
      <c r="C33" s="33" t="s">
        <v>5</v>
      </c>
      <c r="D33" s="7">
        <v>10</v>
      </c>
      <c r="E33" s="8">
        <f t="shared" si="0"/>
        <v>9</v>
      </c>
      <c r="F33" s="8">
        <f t="shared" si="1"/>
        <v>-1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>
        <v>6</v>
      </c>
      <c r="S33" s="9">
        <v>3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42" t="s">
        <v>111</v>
      </c>
    </row>
    <row r="34" spans="1:37" ht="18" customHeight="1" x14ac:dyDescent="0.35">
      <c r="A34" s="222"/>
      <c r="B34" s="225"/>
      <c r="C34" s="34" t="s">
        <v>6</v>
      </c>
      <c r="D34" s="16">
        <v>10</v>
      </c>
      <c r="E34" s="10">
        <f t="shared" si="0"/>
        <v>2</v>
      </c>
      <c r="F34" s="10">
        <f t="shared" si="1"/>
        <v>-8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>
        <v>2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43" t="s">
        <v>111</v>
      </c>
    </row>
    <row r="35" spans="1:37" ht="18" customHeight="1" x14ac:dyDescent="0.35">
      <c r="A35" s="220"/>
      <c r="B35" s="223"/>
      <c r="C35" s="31" t="s">
        <v>1</v>
      </c>
      <c r="D35" s="3"/>
      <c r="E35" s="4">
        <f t="shared" ref="E35:E45" si="2">SUM(G35:M35)</f>
        <v>0</v>
      </c>
      <c r="F35" s="4">
        <f t="shared" si="1"/>
        <v>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44"/>
    </row>
    <row r="36" spans="1:37" ht="18" customHeight="1" x14ac:dyDescent="0.35">
      <c r="A36" s="221"/>
      <c r="B36" s="224"/>
      <c r="C36" s="32" t="s">
        <v>2</v>
      </c>
      <c r="D36" s="7"/>
      <c r="E36" s="8">
        <f t="shared" si="2"/>
        <v>0</v>
      </c>
      <c r="F36" s="8">
        <f t="shared" si="1"/>
        <v>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42"/>
    </row>
    <row r="37" spans="1:37" ht="18" customHeight="1" x14ac:dyDescent="0.35">
      <c r="A37" s="221"/>
      <c r="B37" s="224"/>
      <c r="C37" s="32" t="s">
        <v>3</v>
      </c>
      <c r="D37" s="7"/>
      <c r="E37" s="8">
        <f t="shared" si="2"/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42"/>
    </row>
    <row r="38" spans="1:37" ht="18" customHeight="1" x14ac:dyDescent="0.35">
      <c r="A38" s="221"/>
      <c r="B38" s="224"/>
      <c r="C38" s="33" t="s">
        <v>4</v>
      </c>
      <c r="D38" s="7"/>
      <c r="E38" s="8">
        <f t="shared" si="2"/>
        <v>0</v>
      </c>
      <c r="F38" s="8">
        <f t="shared" si="1"/>
        <v>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42"/>
    </row>
    <row r="39" spans="1:37" ht="18" customHeight="1" x14ac:dyDescent="0.35">
      <c r="A39" s="221"/>
      <c r="B39" s="224"/>
      <c r="C39" s="33" t="s">
        <v>5</v>
      </c>
      <c r="D39" s="7"/>
      <c r="E39" s="8">
        <f t="shared" si="2"/>
        <v>0</v>
      </c>
      <c r="F39" s="8">
        <f t="shared" si="1"/>
        <v>0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42"/>
    </row>
    <row r="40" spans="1:37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43"/>
    </row>
    <row r="41" spans="1:37" ht="18" customHeight="1" x14ac:dyDescent="0.35">
      <c r="A41" s="243"/>
      <c r="B41" s="246"/>
      <c r="C41" s="31" t="s">
        <v>1</v>
      </c>
      <c r="D41" s="7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44"/>
    </row>
    <row r="42" spans="1:37" ht="18" customHeight="1" x14ac:dyDescent="0.35">
      <c r="A42" s="244"/>
      <c r="B42" s="246"/>
      <c r="C42" s="32" t="s">
        <v>2</v>
      </c>
      <c r="D42" s="7"/>
      <c r="E42" s="8">
        <f t="shared" si="2"/>
        <v>0</v>
      </c>
      <c r="F42" s="8">
        <f t="shared" si="1"/>
        <v>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42"/>
    </row>
    <row r="43" spans="1:37" ht="18" customHeight="1" x14ac:dyDescent="0.35">
      <c r="A43" s="244"/>
      <c r="B43" s="246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42"/>
    </row>
    <row r="44" spans="1:37" ht="18" customHeight="1" x14ac:dyDescent="0.35">
      <c r="A44" s="244"/>
      <c r="B44" s="246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42"/>
    </row>
    <row r="45" spans="1:37" ht="18" customHeight="1" x14ac:dyDescent="0.35">
      <c r="A45" s="245"/>
      <c r="B45" s="246"/>
      <c r="C45" s="33" t="s">
        <v>5</v>
      </c>
      <c r="D45" s="7"/>
      <c r="E45" s="8">
        <f t="shared" si="2"/>
        <v>0</v>
      </c>
      <c r="F45" s="8">
        <f t="shared" si="1"/>
        <v>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42"/>
      <c r="AK45" s="20"/>
    </row>
    <row r="46" spans="1:37" ht="18" customHeight="1" x14ac:dyDescent="0.35">
      <c r="A46" s="245"/>
      <c r="B46" s="246"/>
      <c r="C46" s="35" t="s">
        <v>6</v>
      </c>
      <c r="D46" s="17"/>
      <c r="E46" s="18">
        <f>SUM(G46:M46)</f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42"/>
    </row>
    <row r="47" spans="1:37" ht="18" customHeight="1" x14ac:dyDescent="0.35">
      <c r="A47" s="267"/>
      <c r="B47" s="226" t="s">
        <v>89</v>
      </c>
      <c r="C47" s="227"/>
      <c r="D47" s="218">
        <v>90</v>
      </c>
      <c r="E47" s="218">
        <f>SUM(N47:S48)</f>
        <v>94</v>
      </c>
      <c r="F47" s="218">
        <f t="shared" si="1"/>
        <v>4</v>
      </c>
      <c r="G47" s="259"/>
      <c r="H47" s="259"/>
      <c r="I47" s="259"/>
      <c r="J47" s="259"/>
      <c r="K47" s="259"/>
      <c r="L47" s="259"/>
      <c r="M47" s="259"/>
      <c r="N47" s="259">
        <v>45</v>
      </c>
      <c r="O47" s="259"/>
      <c r="P47" s="259"/>
      <c r="Q47" s="259"/>
      <c r="R47" s="259">
        <v>27</v>
      </c>
      <c r="S47" s="259">
        <v>22</v>
      </c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04"/>
    </row>
    <row r="48" spans="1:37" ht="18" customHeight="1" x14ac:dyDescent="0.35">
      <c r="A48" s="201"/>
      <c r="B48" s="228"/>
      <c r="C48" s="229"/>
      <c r="D48" s="219"/>
      <c r="E48" s="219"/>
      <c r="F48" s="219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05"/>
    </row>
    <row r="49" spans="1:37" ht="18" customHeight="1" x14ac:dyDescent="0.35"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7" ht="18" customHeight="1" x14ac:dyDescent="0.35">
      <c r="A50" s="23" t="s">
        <v>54</v>
      </c>
      <c r="D50" s="2">
        <f>SUBTOTAL(9,D53:D70)</f>
        <v>90</v>
      </c>
      <c r="E50" s="2">
        <f>SUBTOTAL(9,E53:E70)</f>
        <v>90</v>
      </c>
      <c r="F50" s="63">
        <f>SUBTOTAL(9,F53:F70)</f>
        <v>0</v>
      </c>
    </row>
    <row r="51" spans="1:37" ht="18" customHeight="1" x14ac:dyDescent="0.35">
      <c r="A51" s="206" t="s">
        <v>0</v>
      </c>
      <c r="B51" s="206" t="s">
        <v>25</v>
      </c>
      <c r="C51" s="206" t="s">
        <v>47</v>
      </c>
      <c r="D51" s="207" t="s">
        <v>48</v>
      </c>
      <c r="E51" s="207" t="s">
        <v>49</v>
      </c>
      <c r="F51" s="207" t="s">
        <v>50</v>
      </c>
      <c r="G51" s="271" t="s">
        <v>107</v>
      </c>
      <c r="H51" s="272"/>
      <c r="I51" s="272"/>
      <c r="J51" s="272"/>
      <c r="K51" s="272"/>
      <c r="L51" s="272"/>
      <c r="M51" s="272"/>
      <c r="N51" s="208" t="s">
        <v>98</v>
      </c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  <c r="AB51" s="309"/>
      <c r="AC51" s="309"/>
      <c r="AD51" s="309"/>
      <c r="AE51" s="309"/>
      <c r="AF51" s="309"/>
      <c r="AG51" s="309"/>
      <c r="AH51" s="310"/>
      <c r="AI51" s="263" t="s">
        <v>52</v>
      </c>
    </row>
    <row r="52" spans="1:37" ht="18" customHeight="1" x14ac:dyDescent="0.35">
      <c r="A52" s="206"/>
      <c r="B52" s="206"/>
      <c r="C52" s="206"/>
      <c r="D52" s="207"/>
      <c r="E52" s="207"/>
      <c r="F52" s="207"/>
      <c r="G52" s="37">
        <v>24</v>
      </c>
      <c r="H52" s="37">
        <v>25</v>
      </c>
      <c r="I52" s="37">
        <v>26</v>
      </c>
      <c r="J52" s="37">
        <v>27</v>
      </c>
      <c r="K52" s="37">
        <v>28</v>
      </c>
      <c r="L52" s="36">
        <v>29</v>
      </c>
      <c r="M52" s="36">
        <v>30</v>
      </c>
      <c r="N52" s="37">
        <v>1</v>
      </c>
      <c r="O52" s="37">
        <v>2</v>
      </c>
      <c r="P52" s="37">
        <v>3</v>
      </c>
      <c r="Q52" s="37">
        <v>4</v>
      </c>
      <c r="R52" s="37">
        <v>5</v>
      </c>
      <c r="S52" s="36">
        <v>6</v>
      </c>
      <c r="T52" s="36">
        <v>7</v>
      </c>
      <c r="U52" s="37">
        <v>8</v>
      </c>
      <c r="V52" s="37">
        <v>9</v>
      </c>
      <c r="W52" s="37">
        <v>10</v>
      </c>
      <c r="X52" s="37">
        <v>11</v>
      </c>
      <c r="Y52" s="37">
        <v>12</v>
      </c>
      <c r="Z52" s="36">
        <v>13</v>
      </c>
      <c r="AA52" s="36">
        <v>14</v>
      </c>
      <c r="AB52" s="37">
        <v>15</v>
      </c>
      <c r="AC52" s="37">
        <v>16</v>
      </c>
      <c r="AD52" s="37">
        <v>17</v>
      </c>
      <c r="AE52" s="37">
        <v>18</v>
      </c>
      <c r="AF52" s="37">
        <v>19</v>
      </c>
      <c r="AG52" s="36">
        <v>20</v>
      </c>
      <c r="AH52" s="36">
        <v>21</v>
      </c>
      <c r="AI52" s="263"/>
    </row>
    <row r="53" spans="1:37" ht="18" customHeight="1" x14ac:dyDescent="0.35">
      <c r="A53" s="264" t="s">
        <v>108</v>
      </c>
      <c r="B53" s="202" t="s">
        <v>91</v>
      </c>
      <c r="C53" s="201" t="s">
        <v>54</v>
      </c>
      <c r="D53" s="201">
        <v>30</v>
      </c>
      <c r="E53" s="201">
        <f>SUM(G53:AH54)</f>
        <v>30</v>
      </c>
      <c r="F53" s="201">
        <f>E53-D53</f>
        <v>0</v>
      </c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>
        <v>30</v>
      </c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76" t="s">
        <v>114</v>
      </c>
    </row>
    <row r="54" spans="1:37" ht="18" customHeight="1" x14ac:dyDescent="0.35">
      <c r="A54" s="303"/>
      <c r="B54" s="203"/>
      <c r="C54" s="201"/>
      <c r="D54" s="201"/>
      <c r="E54" s="201"/>
      <c r="F54" s="201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76"/>
    </row>
    <row r="55" spans="1:37" ht="18" customHeight="1" x14ac:dyDescent="0.35">
      <c r="A55" s="264" t="s">
        <v>108</v>
      </c>
      <c r="B55" s="280" t="s">
        <v>92</v>
      </c>
      <c r="C55" s="201" t="s">
        <v>54</v>
      </c>
      <c r="D55" s="201">
        <v>20</v>
      </c>
      <c r="E55" s="201">
        <f t="shared" ref="E55" si="3">SUM(G55:AH56)</f>
        <v>20</v>
      </c>
      <c r="F55" s="201">
        <f t="shared" ref="F55" si="4">E55-D55</f>
        <v>0</v>
      </c>
      <c r="G55" s="265"/>
      <c r="H55" s="265"/>
      <c r="I55" s="265"/>
      <c r="J55" s="265"/>
      <c r="K55" s="265"/>
      <c r="L55" s="265"/>
      <c r="M55" s="265"/>
      <c r="N55" s="265">
        <v>9</v>
      </c>
      <c r="O55" s="265">
        <v>6</v>
      </c>
      <c r="P55" s="265"/>
      <c r="Q55" s="265">
        <v>5</v>
      </c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76" t="s">
        <v>115</v>
      </c>
    </row>
    <row r="56" spans="1:37" ht="18" customHeight="1" x14ac:dyDescent="0.35">
      <c r="A56" s="303"/>
      <c r="B56" s="280"/>
      <c r="C56" s="201"/>
      <c r="D56" s="201"/>
      <c r="E56" s="201"/>
      <c r="F56" s="201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76"/>
    </row>
    <row r="57" spans="1:37" ht="18" customHeight="1" x14ac:dyDescent="0.35">
      <c r="A57" s="264" t="s">
        <v>108</v>
      </c>
      <c r="B57" s="202" t="s">
        <v>93</v>
      </c>
      <c r="C57" s="201" t="s">
        <v>54</v>
      </c>
      <c r="D57" s="201">
        <v>20</v>
      </c>
      <c r="E57" s="201">
        <f t="shared" ref="E57" si="5">SUM(G57:AH58)</f>
        <v>20</v>
      </c>
      <c r="F57" s="201">
        <f t="shared" ref="F57" si="6">E57-D57</f>
        <v>0</v>
      </c>
      <c r="G57" s="265"/>
      <c r="H57" s="265"/>
      <c r="I57" s="265"/>
      <c r="J57" s="265"/>
      <c r="K57" s="265"/>
      <c r="L57" s="265"/>
      <c r="M57" s="265"/>
      <c r="N57" s="265">
        <v>2</v>
      </c>
      <c r="O57" s="265"/>
      <c r="P57" s="265"/>
      <c r="Q57" s="265"/>
      <c r="R57" s="265">
        <v>4</v>
      </c>
      <c r="S57" s="265">
        <v>14</v>
      </c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76" t="s">
        <v>115</v>
      </c>
    </row>
    <row r="58" spans="1:37" s="2" customFormat="1" ht="18" customHeight="1" x14ac:dyDescent="0.35">
      <c r="A58" s="303"/>
      <c r="B58" s="203"/>
      <c r="C58" s="201"/>
      <c r="D58" s="201"/>
      <c r="E58" s="201"/>
      <c r="F58" s="201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76"/>
      <c r="AJ58"/>
      <c r="AK58"/>
    </row>
    <row r="59" spans="1:37" s="2" customFormat="1" ht="18" customHeight="1" x14ac:dyDescent="0.35">
      <c r="A59" s="264" t="s">
        <v>108</v>
      </c>
      <c r="B59" s="202" t="s">
        <v>95</v>
      </c>
      <c r="C59" s="201" t="s">
        <v>54</v>
      </c>
      <c r="D59" s="201">
        <v>10</v>
      </c>
      <c r="E59" s="201">
        <f t="shared" ref="E59" si="7">SUM(G59:AH60)</f>
        <v>10</v>
      </c>
      <c r="F59" s="201">
        <f t="shared" ref="F59" si="8">E59-D59</f>
        <v>0</v>
      </c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>
        <v>10</v>
      </c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76" t="s">
        <v>115</v>
      </c>
      <c r="AJ59"/>
      <c r="AK59"/>
    </row>
    <row r="60" spans="1:37" s="2" customFormat="1" ht="18" customHeight="1" x14ac:dyDescent="0.35">
      <c r="A60" s="303"/>
      <c r="B60" s="203"/>
      <c r="C60" s="201"/>
      <c r="D60" s="201"/>
      <c r="E60" s="201"/>
      <c r="F60" s="201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76"/>
      <c r="AJ60"/>
      <c r="AK60"/>
    </row>
    <row r="61" spans="1:37" s="2" customFormat="1" ht="18" customHeight="1" x14ac:dyDescent="0.35">
      <c r="A61" s="264" t="s">
        <v>108</v>
      </c>
      <c r="B61" s="202" t="s">
        <v>96</v>
      </c>
      <c r="C61" s="201" t="s">
        <v>54</v>
      </c>
      <c r="D61" s="201">
        <v>10</v>
      </c>
      <c r="E61" s="201">
        <f t="shared" ref="E61" si="9">SUM(G61:AH62)</f>
        <v>10</v>
      </c>
      <c r="F61" s="201">
        <f t="shared" ref="F61" si="10">E61-D61</f>
        <v>0</v>
      </c>
      <c r="G61" s="265"/>
      <c r="H61" s="265"/>
      <c r="I61" s="265"/>
      <c r="J61" s="265"/>
      <c r="K61" s="265"/>
      <c r="L61" s="265"/>
      <c r="M61" s="265"/>
      <c r="N61" s="265">
        <v>1</v>
      </c>
      <c r="O61" s="265"/>
      <c r="P61" s="265"/>
      <c r="Q61" s="265"/>
      <c r="R61" s="265"/>
      <c r="S61" s="265">
        <v>9</v>
      </c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76" t="s">
        <v>115</v>
      </c>
      <c r="AJ61"/>
      <c r="AK61"/>
    </row>
    <row r="62" spans="1:37" s="2" customFormat="1" ht="18" customHeight="1" x14ac:dyDescent="0.35">
      <c r="A62" s="303"/>
      <c r="B62" s="203"/>
      <c r="C62" s="201"/>
      <c r="D62" s="201"/>
      <c r="E62" s="201"/>
      <c r="F62" s="201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76"/>
      <c r="AJ62"/>
      <c r="AK62"/>
    </row>
    <row r="63" spans="1:37" s="2" customFormat="1" ht="18" customHeight="1" x14ac:dyDescent="0.35">
      <c r="A63" s="264"/>
      <c r="B63" s="202"/>
      <c r="C63" s="201" t="s">
        <v>54</v>
      </c>
      <c r="D63" s="201"/>
      <c r="E63" s="201">
        <f t="shared" ref="E63" si="11">SUM(G63:AH64)</f>
        <v>0</v>
      </c>
      <c r="F63" s="201">
        <f t="shared" ref="F63" si="12">E63-D63</f>
        <v>0</v>
      </c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  <c r="AG63" s="265"/>
      <c r="AH63" s="265"/>
      <c r="AI63" s="276"/>
      <c r="AJ63"/>
      <c r="AK63"/>
    </row>
    <row r="64" spans="1:37" s="2" customFormat="1" ht="18" customHeight="1" x14ac:dyDescent="0.35">
      <c r="A64" s="303"/>
      <c r="B64" s="203"/>
      <c r="C64" s="201"/>
      <c r="D64" s="201"/>
      <c r="E64" s="201"/>
      <c r="F64" s="201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  <c r="AG64" s="265"/>
      <c r="AH64" s="265"/>
      <c r="AI64" s="276"/>
      <c r="AJ64"/>
      <c r="AK64"/>
    </row>
    <row r="65" spans="1:37" s="2" customFormat="1" ht="18" customHeight="1" x14ac:dyDescent="0.35">
      <c r="A65" s="264"/>
      <c r="B65" s="279"/>
      <c r="C65" s="201" t="s">
        <v>54</v>
      </c>
      <c r="D65" s="201"/>
      <c r="E65" s="201">
        <f t="shared" ref="E65" si="13">SUM(G65:AH66)</f>
        <v>0</v>
      </c>
      <c r="F65" s="201">
        <f t="shared" ref="F65" si="14"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76"/>
      <c r="AJ65"/>
      <c r="AK65"/>
    </row>
    <row r="66" spans="1:37" s="2" customFormat="1" ht="18" customHeight="1" x14ac:dyDescent="0.35">
      <c r="A66" s="303"/>
      <c r="B66" s="279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76"/>
      <c r="AJ66"/>
      <c r="AK66"/>
    </row>
    <row r="67" spans="1:37" s="2" customFormat="1" ht="18" customHeight="1" x14ac:dyDescent="0.35">
      <c r="A67" s="264"/>
      <c r="B67" s="280"/>
      <c r="C67" s="201" t="s">
        <v>54</v>
      </c>
      <c r="D67" s="201"/>
      <c r="E67" s="201">
        <f t="shared" ref="E67" si="15">SUM(G67:AH68)</f>
        <v>0</v>
      </c>
      <c r="F67" s="201">
        <f t="shared" ref="F67" si="16"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76"/>
      <c r="AJ67"/>
      <c r="AK67"/>
    </row>
    <row r="68" spans="1:37" s="2" customFormat="1" ht="18" customHeight="1" x14ac:dyDescent="0.35">
      <c r="A68" s="303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76"/>
      <c r="AJ68"/>
      <c r="AK68"/>
    </row>
    <row r="69" spans="1:37" s="2" customFormat="1" ht="18" customHeight="1" x14ac:dyDescent="0.35">
      <c r="A69" s="264"/>
      <c r="B69" s="280"/>
      <c r="C69" s="201" t="s">
        <v>54</v>
      </c>
      <c r="D69" s="201"/>
      <c r="E69" s="201">
        <f t="shared" ref="E69" si="17">SUM(G69:AH70)</f>
        <v>0</v>
      </c>
      <c r="F69" s="201">
        <f t="shared" ref="F69" si="18"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76"/>
      <c r="AJ69"/>
      <c r="AK69"/>
    </row>
    <row r="70" spans="1:37" s="2" customFormat="1" ht="18" customHeight="1" x14ac:dyDescent="0.35">
      <c r="A70" s="303"/>
      <c r="B70" s="280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76"/>
      <c r="AJ70"/>
      <c r="AK70"/>
    </row>
    <row r="71" spans="1:37" s="2" customFormat="1" ht="15" customHeight="1" x14ac:dyDescent="0.35">
      <c r="A71"/>
      <c r="B71"/>
      <c r="C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22"/>
      <c r="AJ71"/>
      <c r="AK71"/>
    </row>
    <row r="72" spans="1:37" s="2" customFormat="1" ht="15" customHeight="1" x14ac:dyDescent="0.35">
      <c r="A72"/>
      <c r="B72"/>
      <c r="C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22"/>
      <c r="AJ72"/>
      <c r="AK72"/>
    </row>
    <row r="73" spans="1:37" s="2" customFormat="1" ht="15" customHeight="1" x14ac:dyDescent="0.35">
      <c r="A73"/>
      <c r="B73"/>
      <c r="C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22"/>
      <c r="AJ73"/>
      <c r="AK73"/>
    </row>
    <row r="74" spans="1:37" s="2" customFormat="1" ht="15" customHeight="1" x14ac:dyDescent="0.35">
      <c r="A74"/>
      <c r="B74" s="21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22"/>
      <c r="AJ74"/>
      <c r="AK74"/>
    </row>
    <row r="75" spans="1:37" s="2" customFormat="1" ht="15" customHeight="1" x14ac:dyDescent="0.35">
      <c r="A75"/>
      <c r="B75" s="21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22"/>
      <c r="AJ75"/>
      <c r="AK75"/>
    </row>
    <row r="76" spans="1:37" s="2" customFormat="1" ht="15" customHeight="1" x14ac:dyDescent="0.35">
      <c r="A76"/>
      <c r="B76" s="21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J76"/>
      <c r="AK76"/>
    </row>
    <row r="77" spans="1:37" s="2" customFormat="1" ht="15" customHeight="1" x14ac:dyDescent="0.35">
      <c r="A77"/>
      <c r="B77" s="21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J77"/>
      <c r="AK77"/>
    </row>
    <row r="78" spans="1:37" s="2" customFormat="1" ht="15" customHeight="1" x14ac:dyDescent="0.35">
      <c r="A78"/>
      <c r="B78" s="21"/>
      <c r="C78"/>
      <c r="D78"/>
      <c r="E78"/>
      <c r="F7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J78"/>
      <c r="AK78"/>
    </row>
    <row r="79" spans="1:37" s="1" customFormat="1" ht="15" customHeight="1" x14ac:dyDescent="0.35">
      <c r="A79"/>
      <c r="B79" s="21"/>
      <c r="C79"/>
      <c r="D79"/>
      <c r="E79"/>
      <c r="F79"/>
      <c r="AI79" s="2"/>
      <c r="AJ79"/>
      <c r="AK79"/>
    </row>
    <row r="80" spans="1:37" s="1" customFormat="1" ht="15" customHeight="1" x14ac:dyDescent="0.35">
      <c r="A80"/>
      <c r="B80" s="21"/>
      <c r="C80"/>
      <c r="D80"/>
      <c r="E80"/>
      <c r="F80"/>
      <c r="AI80" s="2"/>
      <c r="AJ80"/>
      <c r="AK80"/>
    </row>
    <row r="81" spans="1:37" s="1" customFormat="1" ht="15" customHeight="1" x14ac:dyDescent="0.35">
      <c r="A81"/>
      <c r="B81" s="21"/>
      <c r="C81"/>
      <c r="D81"/>
      <c r="E81"/>
      <c r="F81"/>
      <c r="AI81" s="2"/>
      <c r="AJ81"/>
      <c r="AK81"/>
    </row>
    <row r="82" spans="1:37" s="1" customFormat="1" ht="15" customHeight="1" x14ac:dyDescent="0.35">
      <c r="A82"/>
      <c r="B82" s="21"/>
      <c r="C82"/>
      <c r="D82"/>
      <c r="E82"/>
      <c r="F82"/>
      <c r="AI82" s="2"/>
      <c r="AJ82"/>
      <c r="AK82"/>
    </row>
    <row r="83" spans="1:37" s="1" customFormat="1" ht="15" customHeight="1" x14ac:dyDescent="0.35">
      <c r="A83"/>
      <c r="B83" s="21"/>
      <c r="C83"/>
      <c r="D83"/>
      <c r="E83"/>
      <c r="F83"/>
      <c r="AI83" s="2"/>
      <c r="AJ83"/>
      <c r="AK83"/>
    </row>
    <row r="84" spans="1:37" s="1" customFormat="1" ht="15" customHeight="1" x14ac:dyDescent="0.35">
      <c r="A84"/>
      <c r="B84" s="21"/>
      <c r="C84"/>
      <c r="D84"/>
      <c r="E84"/>
      <c r="F84"/>
      <c r="AI84" s="2"/>
      <c r="AJ84"/>
      <c r="AK84"/>
    </row>
    <row r="85" spans="1:37" s="1" customFormat="1" ht="15" customHeight="1" x14ac:dyDescent="0.35">
      <c r="A85"/>
      <c r="B85" s="21"/>
      <c r="C85"/>
      <c r="D85"/>
      <c r="E85"/>
      <c r="F85"/>
      <c r="AI85" s="2"/>
      <c r="AJ85"/>
      <c r="AK85"/>
    </row>
    <row r="86" spans="1:37" s="1" customFormat="1" ht="15" customHeight="1" x14ac:dyDescent="0.35">
      <c r="A86"/>
      <c r="B86" s="21"/>
      <c r="C86"/>
      <c r="D86"/>
      <c r="E86"/>
      <c r="F86"/>
      <c r="AI86" s="2"/>
      <c r="AJ86"/>
      <c r="AK86"/>
    </row>
    <row r="87" spans="1:37" s="1" customFormat="1" ht="15" customHeight="1" x14ac:dyDescent="0.35">
      <c r="A87"/>
      <c r="B87" s="21"/>
      <c r="C87"/>
      <c r="D87"/>
      <c r="E87"/>
      <c r="F87"/>
      <c r="AI87" s="2"/>
      <c r="AJ87"/>
      <c r="AK87"/>
    </row>
    <row r="88" spans="1:37" s="1" customFormat="1" ht="15" customHeight="1" x14ac:dyDescent="0.35">
      <c r="A88"/>
      <c r="B88" s="21"/>
      <c r="C88"/>
      <c r="D88"/>
      <c r="E88"/>
      <c r="F88"/>
      <c r="AI88" s="2"/>
      <c r="AJ88"/>
      <c r="AK88"/>
    </row>
  </sheetData>
  <mergeCells count="382">
    <mergeCell ref="D1:F1"/>
    <mergeCell ref="A17:A22"/>
    <mergeCell ref="B17:B22"/>
    <mergeCell ref="A23:A28"/>
    <mergeCell ref="B23:B28"/>
    <mergeCell ref="A29:A34"/>
    <mergeCell ref="B29:B34"/>
    <mergeCell ref="G3:M3"/>
    <mergeCell ref="N3:AH3"/>
    <mergeCell ref="AI3:AI4"/>
    <mergeCell ref="A5:A10"/>
    <mergeCell ref="B5:B10"/>
    <mergeCell ref="A11:A16"/>
    <mergeCell ref="B11:B16"/>
    <mergeCell ref="A3:A4"/>
    <mergeCell ref="B3:B4"/>
    <mergeCell ref="C3:C4"/>
    <mergeCell ref="D3:D4"/>
    <mergeCell ref="E3:E4"/>
    <mergeCell ref="F3:F4"/>
    <mergeCell ref="D47:D48"/>
    <mergeCell ref="E47:E48"/>
    <mergeCell ref="F47:F48"/>
    <mergeCell ref="G47:G48"/>
    <mergeCell ref="H47:H48"/>
    <mergeCell ref="I47:I48"/>
    <mergeCell ref="A35:A40"/>
    <mergeCell ref="B35:B40"/>
    <mergeCell ref="A41:A46"/>
    <mergeCell ref="B41:B46"/>
    <mergeCell ref="A47:A48"/>
    <mergeCell ref="B47:C48"/>
    <mergeCell ref="R47:R48"/>
    <mergeCell ref="S47:S48"/>
    <mergeCell ref="T47:T48"/>
    <mergeCell ref="U47:U48"/>
    <mergeCell ref="J47:J48"/>
    <mergeCell ref="K47:K48"/>
    <mergeCell ref="L47:L48"/>
    <mergeCell ref="M47:M48"/>
    <mergeCell ref="N47:N48"/>
    <mergeCell ref="O47:O48"/>
    <mergeCell ref="AH47:AH48"/>
    <mergeCell ref="AI47:AI48"/>
    <mergeCell ref="A51:A52"/>
    <mergeCell ref="B51:B52"/>
    <mergeCell ref="C51:C52"/>
    <mergeCell ref="D51:D52"/>
    <mergeCell ref="E51:E52"/>
    <mergeCell ref="F51:F52"/>
    <mergeCell ref="G51:M51"/>
    <mergeCell ref="N51:AH51"/>
    <mergeCell ref="AB47:AB48"/>
    <mergeCell ref="AC47:AC48"/>
    <mergeCell ref="AD47:AD48"/>
    <mergeCell ref="AE47:AE48"/>
    <mergeCell ref="AF47:AF48"/>
    <mergeCell ref="AG47:AG48"/>
    <mergeCell ref="V47:V48"/>
    <mergeCell ref="W47:W48"/>
    <mergeCell ref="X47:X48"/>
    <mergeCell ref="Y47:Y48"/>
    <mergeCell ref="Z47:Z48"/>
    <mergeCell ref="AA47:AA48"/>
    <mergeCell ref="P47:P48"/>
    <mergeCell ref="Q47:Q48"/>
    <mergeCell ref="AI51:AI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R53:R54"/>
    <mergeCell ref="S53:S54"/>
    <mergeCell ref="T53:T54"/>
    <mergeCell ref="U53:U54"/>
    <mergeCell ref="J53:J54"/>
    <mergeCell ref="K53:K54"/>
    <mergeCell ref="L53:L54"/>
    <mergeCell ref="M53:M54"/>
    <mergeCell ref="N53:N54"/>
    <mergeCell ref="O53:O54"/>
    <mergeCell ref="AH53:AH54"/>
    <mergeCell ref="AI53:AI54"/>
    <mergeCell ref="AC53:AC54"/>
    <mergeCell ref="AD53:AD54"/>
    <mergeCell ref="A55:A56"/>
    <mergeCell ref="B55:B56"/>
    <mergeCell ref="C55:C56"/>
    <mergeCell ref="D55:D56"/>
    <mergeCell ref="E55:E56"/>
    <mergeCell ref="F55:F56"/>
    <mergeCell ref="G55:G56"/>
    <mergeCell ref="H55:H56"/>
    <mergeCell ref="AB53:AB54"/>
    <mergeCell ref="P53:P54"/>
    <mergeCell ref="Q53:Q54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AE53:AE54"/>
    <mergeCell ref="AF53:AF54"/>
    <mergeCell ref="AG53:AG54"/>
    <mergeCell ref="V53:V54"/>
    <mergeCell ref="W53:W54"/>
    <mergeCell ref="X53:X54"/>
    <mergeCell ref="Y53:Y54"/>
    <mergeCell ref="Z53:Z54"/>
    <mergeCell ref="AA53:AA54"/>
    <mergeCell ref="AG55:AG56"/>
    <mergeCell ref="AH55:AH56"/>
    <mergeCell ref="AI55:AI56"/>
    <mergeCell ref="A57:A58"/>
    <mergeCell ref="B57:B58"/>
    <mergeCell ref="C57:C58"/>
    <mergeCell ref="D57:D58"/>
    <mergeCell ref="E57:E58"/>
    <mergeCell ref="F57:F58"/>
    <mergeCell ref="G57:G58"/>
    <mergeCell ref="AA55:AA56"/>
    <mergeCell ref="AB55:AB56"/>
    <mergeCell ref="AC55:AC56"/>
    <mergeCell ref="AD55:AD56"/>
    <mergeCell ref="AE55:AE56"/>
    <mergeCell ref="AF55:AF56"/>
    <mergeCell ref="U55:U56"/>
    <mergeCell ref="V55:V56"/>
    <mergeCell ref="W55:W56"/>
    <mergeCell ref="X55:X56"/>
    <mergeCell ref="Y55:Y56"/>
    <mergeCell ref="Z55:Z56"/>
    <mergeCell ref="O55:O56"/>
    <mergeCell ref="P55:P56"/>
    <mergeCell ref="P57:P58"/>
    <mergeCell ref="Q57:Q58"/>
    <mergeCell ref="R57:R58"/>
    <mergeCell ref="S57:S58"/>
    <mergeCell ref="H57:H58"/>
    <mergeCell ref="I57:I58"/>
    <mergeCell ref="J57:J58"/>
    <mergeCell ref="K57:K58"/>
    <mergeCell ref="L57:L58"/>
    <mergeCell ref="M57:M58"/>
    <mergeCell ref="AF57:AF58"/>
    <mergeCell ref="AG57:AG58"/>
    <mergeCell ref="AH57:AH58"/>
    <mergeCell ref="AI57:AI58"/>
    <mergeCell ref="A59:A60"/>
    <mergeCell ref="B59:B60"/>
    <mergeCell ref="C59:C60"/>
    <mergeCell ref="D59:D60"/>
    <mergeCell ref="E59:E60"/>
    <mergeCell ref="F59:F60"/>
    <mergeCell ref="Z57:Z58"/>
    <mergeCell ref="AA57:AA58"/>
    <mergeCell ref="AB57:AB58"/>
    <mergeCell ref="AC57:AC58"/>
    <mergeCell ref="AD57:AD58"/>
    <mergeCell ref="AE57:AE58"/>
    <mergeCell ref="T57:T58"/>
    <mergeCell ref="U57:U58"/>
    <mergeCell ref="V57:V58"/>
    <mergeCell ref="W57:W58"/>
    <mergeCell ref="X57:X58"/>
    <mergeCell ref="Y57:Y58"/>
    <mergeCell ref="N57:N58"/>
    <mergeCell ref="O57:O58"/>
    <mergeCell ref="X59:X60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I61:I62"/>
    <mergeCell ref="J61:J62"/>
    <mergeCell ref="K61:K62"/>
    <mergeCell ref="AE59:AE60"/>
    <mergeCell ref="AF59:AF60"/>
    <mergeCell ref="AG59:AG60"/>
    <mergeCell ref="AH59:AH60"/>
    <mergeCell ref="AI59:AI60"/>
    <mergeCell ref="A61:A62"/>
    <mergeCell ref="B61:B62"/>
    <mergeCell ref="C61:C62"/>
    <mergeCell ref="D61:D62"/>
    <mergeCell ref="E61:E62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AG61:AG62"/>
    <mergeCell ref="AH61:AH62"/>
    <mergeCell ref="AI61:AI62"/>
    <mergeCell ref="X61:X62"/>
    <mergeCell ref="Y61:Y62"/>
    <mergeCell ref="Z61:Z62"/>
    <mergeCell ref="AA61:AA62"/>
    <mergeCell ref="AB61:AB62"/>
    <mergeCell ref="AC61:AC62"/>
    <mergeCell ref="A63:A64"/>
    <mergeCell ref="B63:B64"/>
    <mergeCell ref="C63:C64"/>
    <mergeCell ref="D63:D64"/>
    <mergeCell ref="E63:E64"/>
    <mergeCell ref="F63:F64"/>
    <mergeCell ref="AD61:AD62"/>
    <mergeCell ref="AE61:AE62"/>
    <mergeCell ref="AF61:AF62"/>
    <mergeCell ref="R61:R62"/>
    <mergeCell ref="S61:S62"/>
    <mergeCell ref="T61:T62"/>
    <mergeCell ref="U61:U62"/>
    <mergeCell ref="V61:V62"/>
    <mergeCell ref="W61:W62"/>
    <mergeCell ref="L61:L62"/>
    <mergeCell ref="M61:M62"/>
    <mergeCell ref="N61:N62"/>
    <mergeCell ref="O61:O62"/>
    <mergeCell ref="P61:P62"/>
    <mergeCell ref="Q61:Q62"/>
    <mergeCell ref="F61:F62"/>
    <mergeCell ref="G61:G62"/>
    <mergeCell ref="H61:H62"/>
    <mergeCell ref="X63:X64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I65:I66"/>
    <mergeCell ref="J65:J66"/>
    <mergeCell ref="K65:K66"/>
    <mergeCell ref="AE63:AE64"/>
    <mergeCell ref="AF63:AF64"/>
    <mergeCell ref="AG63:AG64"/>
    <mergeCell ref="AH63:AH64"/>
    <mergeCell ref="AI63:AI64"/>
    <mergeCell ref="A65:A66"/>
    <mergeCell ref="B65:B66"/>
    <mergeCell ref="C65:C66"/>
    <mergeCell ref="D65:D66"/>
    <mergeCell ref="E65:E66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AG65:AG66"/>
    <mergeCell ref="AH65:AH66"/>
    <mergeCell ref="AI65:AI66"/>
    <mergeCell ref="X65:X66"/>
    <mergeCell ref="Y65:Y66"/>
    <mergeCell ref="Z65:Z66"/>
    <mergeCell ref="AA65:AA66"/>
    <mergeCell ref="AB65:AB66"/>
    <mergeCell ref="AC65:AC66"/>
    <mergeCell ref="A67:A68"/>
    <mergeCell ref="B67:B68"/>
    <mergeCell ref="C67:C68"/>
    <mergeCell ref="D67:D68"/>
    <mergeCell ref="E67:E68"/>
    <mergeCell ref="F67:F68"/>
    <mergeCell ref="AD65:AD66"/>
    <mergeCell ref="AE65:AE66"/>
    <mergeCell ref="AF65:AF66"/>
    <mergeCell ref="R65:R66"/>
    <mergeCell ref="S65:S66"/>
    <mergeCell ref="T65:T66"/>
    <mergeCell ref="U65:U66"/>
    <mergeCell ref="V65:V66"/>
    <mergeCell ref="W65:W66"/>
    <mergeCell ref="L65:L66"/>
    <mergeCell ref="M65:M66"/>
    <mergeCell ref="N65:N66"/>
    <mergeCell ref="O65:O66"/>
    <mergeCell ref="P65:P66"/>
    <mergeCell ref="Q65:Q66"/>
    <mergeCell ref="F65:F66"/>
    <mergeCell ref="G65:G66"/>
    <mergeCell ref="H65:H66"/>
    <mergeCell ref="AH67:AH68"/>
    <mergeCell ref="AI67:AI68"/>
    <mergeCell ref="A69:A70"/>
    <mergeCell ref="B69:B70"/>
    <mergeCell ref="C69:C70"/>
    <mergeCell ref="D69:D70"/>
    <mergeCell ref="E69:E70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F69:F70"/>
    <mergeCell ref="G69:G70"/>
    <mergeCell ref="H69:H70"/>
    <mergeCell ref="I69:I70"/>
    <mergeCell ref="J69:J70"/>
    <mergeCell ref="K69:K70"/>
    <mergeCell ref="AE67:AE68"/>
    <mergeCell ref="AF67:AF68"/>
    <mergeCell ref="AG67:AG68"/>
    <mergeCell ref="R67:R68"/>
    <mergeCell ref="G67:G68"/>
    <mergeCell ref="H67:H68"/>
    <mergeCell ref="I67:I68"/>
    <mergeCell ref="J67:J68"/>
    <mergeCell ref="K67:K68"/>
    <mergeCell ref="L67:L68"/>
    <mergeCell ref="R69:R70"/>
    <mergeCell ref="S69:S70"/>
    <mergeCell ref="T69:T70"/>
    <mergeCell ref="U69:U70"/>
    <mergeCell ref="V69:V70"/>
    <mergeCell ref="W69:W70"/>
    <mergeCell ref="L69:L70"/>
    <mergeCell ref="M69:M70"/>
    <mergeCell ref="AI69:AI70"/>
    <mergeCell ref="X69:X70"/>
    <mergeCell ref="Y69:Y70"/>
    <mergeCell ref="Z69:Z70"/>
    <mergeCell ref="AA69:AA70"/>
    <mergeCell ref="AB69:AB70"/>
    <mergeCell ref="AC69:AC70"/>
    <mergeCell ref="N69:N70"/>
    <mergeCell ref="O69:O70"/>
    <mergeCell ref="P69:P70"/>
    <mergeCell ref="Q69:Q70"/>
    <mergeCell ref="AD69:AD70"/>
    <mergeCell ref="AE69:AE70"/>
    <mergeCell ref="AF69:AF70"/>
    <mergeCell ref="AG69:AG70"/>
    <mergeCell ref="AH69:AH70"/>
  </mergeCells>
  <conditionalFormatting sqref="E5:F47">
    <cfRule type="cellIs" dxfId="411" priority="7" operator="lessThan">
      <formula>0</formula>
    </cfRule>
  </conditionalFormatting>
  <conditionalFormatting sqref="F5:F47">
    <cfRule type="cellIs" dxfId="410" priority="6" operator="equal">
      <formula>0</formula>
    </cfRule>
  </conditionalFormatting>
  <conditionalFormatting sqref="F53:F70">
    <cfRule type="cellIs" dxfId="409" priority="4" operator="equal">
      <formula>0</formula>
    </cfRule>
    <cfRule type="cellIs" dxfId="408" priority="5" operator="lessThan">
      <formula>0</formula>
    </cfRule>
  </conditionalFormatting>
  <conditionalFormatting sqref="G5:AH48 G53:AH70">
    <cfRule type="cellIs" dxfId="407" priority="3" operator="greaterThan">
      <formula>0</formula>
    </cfRule>
  </conditionalFormatting>
  <conditionalFormatting sqref="AI5:AI47 AI53 AI55 AI57 AI59 AI61 AI63 AI65 AI67 AI69">
    <cfRule type="containsText" dxfId="406" priority="8" operator="containsText" text="Done">
      <formula>NOT(ISERROR(SEARCH("Done",AI5)))</formula>
    </cfRule>
  </conditionalFormatting>
  <conditionalFormatting sqref="AI5:AI48">
    <cfRule type="containsText" dxfId="405" priority="2" operator="containsText" text="Done">
      <formula>NOT(ISERROR(SEARCH("Done",AI5)))</formula>
    </cfRule>
  </conditionalFormatting>
  <conditionalFormatting sqref="AI53:AI70">
    <cfRule type="containsText" dxfId="404" priority="1" operator="containsText" text="Done">
      <formula>NOT(ISERROR(SEARCH("Done",AI53)))</formula>
    </cfRule>
  </conditionalFormatting>
  <dataValidations count="1">
    <dataValidation allowBlank="1" showInputMessage="1" showErrorMessage="1" sqref="AK5" xr:uid="{DBC962CC-1AD0-42E1-9C86-587B05ED534C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B4C9-2A43-44F2-A62C-8836951EBFAD}">
  <sheetPr>
    <tabColor theme="7" tint="0.39997558519241921"/>
    <pageSetUpPr fitToPage="1"/>
  </sheetPr>
  <dimension ref="A1:AN100"/>
  <sheetViews>
    <sheetView showGridLines="0" zoomScale="60" zoomScaleNormal="60" workbookViewId="0">
      <pane xSplit="6" ySplit="4" topLeftCell="G5" activePane="bottomRight" state="frozen"/>
      <selection pane="topRight" activeCell="G51" sqref="G51:AH52"/>
      <selection pane="bottomLeft" activeCell="G51" sqref="G51:AH52"/>
      <selection pane="bottomRight" activeCell="K55" sqref="K55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C1" s="230" t="s">
        <v>116</v>
      </c>
      <c r="D1" s="231"/>
      <c r="E1" s="232"/>
    </row>
    <row r="2" spans="1:38" ht="25" customHeight="1" x14ac:dyDescent="0.35">
      <c r="A2" s="23" t="s">
        <v>46</v>
      </c>
      <c r="D2" s="2">
        <f>SUBTOTAL(9,D5:D58)</f>
        <v>288</v>
      </c>
      <c r="E2" s="2">
        <f>SUBTOTAL(9,E5:E58)</f>
        <v>289</v>
      </c>
      <c r="F2" s="63">
        <f>SUBTOTAL(9,F5:F58)</f>
        <v>1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117</v>
      </c>
      <c r="B5" s="223" t="s">
        <v>100</v>
      </c>
      <c r="C5" s="32" t="s">
        <v>1</v>
      </c>
      <c r="D5" s="7">
        <v>6</v>
      </c>
      <c r="E5" s="8">
        <f t="shared" ref="E5:E36" si="0">SUM(G5:AK5)</f>
        <v>6</v>
      </c>
      <c r="F5" s="8">
        <f>E5-D5</f>
        <v>0</v>
      </c>
      <c r="G5" s="9"/>
      <c r="H5" s="9"/>
      <c r="I5" s="9">
        <v>6</v>
      </c>
      <c r="J5" s="9"/>
      <c r="K5" s="9"/>
      <c r="L5" s="9"/>
      <c r="M5" s="69"/>
      <c r="N5" s="9"/>
      <c r="O5" s="9"/>
      <c r="P5" s="9"/>
      <c r="Q5" s="9"/>
      <c r="R5" s="9"/>
      <c r="S5" s="9"/>
      <c r="T5" s="69"/>
      <c r="U5" s="9"/>
      <c r="V5" s="9"/>
      <c r="W5" s="9"/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 t="s">
        <v>118</v>
      </c>
    </row>
    <row r="6" spans="1:38" ht="18" customHeight="1" x14ac:dyDescent="0.35">
      <c r="A6" s="221"/>
      <c r="B6" s="224"/>
      <c r="C6" s="32" t="s">
        <v>2</v>
      </c>
      <c r="D6" s="7">
        <v>6</v>
      </c>
      <c r="E6" s="8">
        <f t="shared" si="0"/>
        <v>6</v>
      </c>
      <c r="F6" s="8">
        <f t="shared" ref="F6:F59" si="1">E6-D6</f>
        <v>0</v>
      </c>
      <c r="G6" s="9"/>
      <c r="H6" s="9"/>
      <c r="I6" s="9">
        <v>6</v>
      </c>
      <c r="J6" s="9"/>
      <c r="K6" s="9"/>
      <c r="L6" s="9"/>
      <c r="M6" s="69"/>
      <c r="N6" s="9"/>
      <c r="O6" s="9"/>
      <c r="P6" s="9"/>
      <c r="Q6" s="9"/>
      <c r="R6" s="9"/>
      <c r="S6" s="9"/>
      <c r="T6" s="69"/>
      <c r="U6" s="9"/>
      <c r="V6" s="9"/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 t="s">
        <v>118</v>
      </c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 t="s">
        <v>118</v>
      </c>
    </row>
    <row r="8" spans="1:38" ht="18" customHeight="1" x14ac:dyDescent="0.35">
      <c r="A8" s="221"/>
      <c r="B8" s="224"/>
      <c r="C8" s="33" t="s">
        <v>4</v>
      </c>
      <c r="D8" s="7">
        <v>6</v>
      </c>
      <c r="E8" s="8">
        <f t="shared" si="0"/>
        <v>6</v>
      </c>
      <c r="F8" s="8">
        <f t="shared" si="1"/>
        <v>0</v>
      </c>
      <c r="G8" s="9"/>
      <c r="H8" s="9">
        <v>2</v>
      </c>
      <c r="I8" s="9">
        <v>4</v>
      </c>
      <c r="J8" s="9"/>
      <c r="K8" s="9"/>
      <c r="L8" s="9"/>
      <c r="M8" s="69"/>
      <c r="N8" s="9"/>
      <c r="O8" s="9"/>
      <c r="P8" s="9"/>
      <c r="Q8" s="9"/>
      <c r="R8" s="9"/>
      <c r="S8" s="9"/>
      <c r="T8" s="69"/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 t="s">
        <v>118</v>
      </c>
    </row>
    <row r="9" spans="1:38" ht="18" customHeight="1" x14ac:dyDescent="0.35">
      <c r="A9" s="221"/>
      <c r="B9" s="224"/>
      <c r="C9" s="33" t="s">
        <v>5</v>
      </c>
      <c r="D9" s="7">
        <v>6</v>
      </c>
      <c r="E9" s="8">
        <f t="shared" si="0"/>
        <v>6</v>
      </c>
      <c r="F9" s="8">
        <f t="shared" si="1"/>
        <v>0</v>
      </c>
      <c r="G9" s="9"/>
      <c r="H9" s="9">
        <v>5</v>
      </c>
      <c r="I9" s="9">
        <v>1</v>
      </c>
      <c r="J9" s="9"/>
      <c r="K9" s="9"/>
      <c r="L9" s="9"/>
      <c r="M9" s="69"/>
      <c r="N9" s="9"/>
      <c r="O9" s="9"/>
      <c r="P9" s="9"/>
      <c r="Q9" s="9"/>
      <c r="R9" s="9"/>
      <c r="S9" s="9"/>
      <c r="T9" s="69"/>
      <c r="U9" s="9"/>
      <c r="V9" s="9"/>
      <c r="W9" s="9"/>
      <c r="X9" s="9"/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 t="s">
        <v>118</v>
      </c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 t="s">
        <v>118</v>
      </c>
    </row>
    <row r="11" spans="1:38" ht="18" customHeight="1" x14ac:dyDescent="0.35">
      <c r="A11" s="311" t="s">
        <v>117</v>
      </c>
      <c r="B11" s="281" t="s">
        <v>102</v>
      </c>
      <c r="C11" s="31" t="s">
        <v>1</v>
      </c>
      <c r="D11" s="14">
        <v>6</v>
      </c>
      <c r="E11" s="4">
        <f t="shared" si="0"/>
        <v>6</v>
      </c>
      <c r="F11" s="4">
        <f t="shared" si="1"/>
        <v>0</v>
      </c>
      <c r="G11" s="5"/>
      <c r="H11" s="5">
        <v>2</v>
      </c>
      <c r="I11" s="5">
        <v>4</v>
      </c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4" t="s">
        <v>118</v>
      </c>
    </row>
    <row r="12" spans="1:38" ht="18" customHeight="1" x14ac:dyDescent="0.35">
      <c r="A12" s="312"/>
      <c r="B12" s="282"/>
      <c r="C12" s="32" t="s">
        <v>2</v>
      </c>
      <c r="D12" s="7">
        <v>6</v>
      </c>
      <c r="E12" s="8">
        <f t="shared" si="0"/>
        <v>6</v>
      </c>
      <c r="F12" s="8">
        <f t="shared" si="1"/>
        <v>0</v>
      </c>
      <c r="G12" s="9"/>
      <c r="H12" s="9"/>
      <c r="I12" s="9">
        <v>6</v>
      </c>
      <c r="J12" s="9"/>
      <c r="K12" s="9"/>
      <c r="L12" s="9"/>
      <c r="M12" s="69"/>
      <c r="N12" s="9"/>
      <c r="O12" s="9"/>
      <c r="P12" s="9"/>
      <c r="Q12" s="9"/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 t="s">
        <v>118</v>
      </c>
    </row>
    <row r="13" spans="1:38" ht="18" customHeight="1" x14ac:dyDescent="0.35">
      <c r="A13" s="312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 t="s">
        <v>118</v>
      </c>
    </row>
    <row r="14" spans="1:38" ht="18" customHeight="1" x14ac:dyDescent="0.35">
      <c r="A14" s="312"/>
      <c r="B14" s="282"/>
      <c r="C14" s="33" t="s">
        <v>4</v>
      </c>
      <c r="D14" s="7">
        <v>6</v>
      </c>
      <c r="E14" s="8">
        <f t="shared" si="0"/>
        <v>6</v>
      </c>
      <c r="F14" s="8">
        <f t="shared" si="1"/>
        <v>0</v>
      </c>
      <c r="G14" s="9"/>
      <c r="H14" s="9">
        <v>1</v>
      </c>
      <c r="I14" s="9">
        <v>5</v>
      </c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 t="s">
        <v>118</v>
      </c>
    </row>
    <row r="15" spans="1:38" ht="18" customHeight="1" x14ac:dyDescent="0.35">
      <c r="A15" s="312"/>
      <c r="B15" s="282"/>
      <c r="C15" s="33" t="s">
        <v>5</v>
      </c>
      <c r="D15" s="7">
        <v>6</v>
      </c>
      <c r="E15" s="8">
        <f t="shared" si="0"/>
        <v>6</v>
      </c>
      <c r="F15" s="8">
        <f t="shared" si="1"/>
        <v>0</v>
      </c>
      <c r="G15" s="9"/>
      <c r="H15" s="9">
        <v>6</v>
      </c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 t="s">
        <v>118</v>
      </c>
    </row>
    <row r="16" spans="1:38" ht="18" customHeight="1" x14ac:dyDescent="0.35">
      <c r="A16" s="313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 t="s">
        <v>118</v>
      </c>
    </row>
    <row r="17" spans="1:38" ht="18" customHeight="1" x14ac:dyDescent="0.35">
      <c r="A17" s="311" t="s">
        <v>117</v>
      </c>
      <c r="B17" s="284" t="s">
        <v>119</v>
      </c>
      <c r="C17" s="31" t="s">
        <v>1</v>
      </c>
      <c r="D17" s="14">
        <v>3</v>
      </c>
      <c r="E17" s="4">
        <f t="shared" si="0"/>
        <v>3</v>
      </c>
      <c r="F17" s="4">
        <f t="shared" si="1"/>
        <v>0</v>
      </c>
      <c r="G17" s="5"/>
      <c r="H17" s="5"/>
      <c r="I17" s="5">
        <v>3</v>
      </c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4" t="s">
        <v>118</v>
      </c>
    </row>
    <row r="18" spans="1:38" ht="18" customHeight="1" x14ac:dyDescent="0.35">
      <c r="A18" s="312"/>
      <c r="B18" s="246"/>
      <c r="C18" s="32" t="s">
        <v>2</v>
      </c>
      <c r="D18" s="7">
        <v>3</v>
      </c>
      <c r="E18" s="8">
        <f t="shared" si="0"/>
        <v>3</v>
      </c>
      <c r="F18" s="8">
        <f t="shared" si="1"/>
        <v>0</v>
      </c>
      <c r="G18" s="9"/>
      <c r="H18" s="9"/>
      <c r="I18" s="9">
        <v>3</v>
      </c>
      <c r="J18" s="9"/>
      <c r="K18" s="9"/>
      <c r="L18" s="9"/>
      <c r="M18" s="69"/>
      <c r="N18" s="9"/>
      <c r="O18" s="9"/>
      <c r="P18" s="9"/>
      <c r="Q18" s="9"/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 t="s">
        <v>118</v>
      </c>
    </row>
    <row r="19" spans="1:38" ht="18" customHeight="1" x14ac:dyDescent="0.35">
      <c r="A19" s="312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 t="s">
        <v>118</v>
      </c>
    </row>
    <row r="20" spans="1:38" ht="18" customHeight="1" x14ac:dyDescent="0.35">
      <c r="A20" s="312"/>
      <c r="B20" s="246"/>
      <c r="C20" s="33" t="s">
        <v>4</v>
      </c>
      <c r="D20" s="7">
        <v>3</v>
      </c>
      <c r="E20" s="8">
        <f t="shared" si="0"/>
        <v>3</v>
      </c>
      <c r="F20" s="8">
        <f t="shared" si="1"/>
        <v>0</v>
      </c>
      <c r="G20" s="9"/>
      <c r="H20" s="9"/>
      <c r="I20" s="9">
        <v>3</v>
      </c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 t="s">
        <v>118</v>
      </c>
    </row>
    <row r="21" spans="1:38" ht="18" customHeight="1" x14ac:dyDescent="0.35">
      <c r="A21" s="312"/>
      <c r="B21" s="246"/>
      <c r="C21" s="33" t="s">
        <v>5</v>
      </c>
      <c r="D21" s="7">
        <v>3</v>
      </c>
      <c r="E21" s="8">
        <f t="shared" si="0"/>
        <v>3</v>
      </c>
      <c r="F21" s="8">
        <f t="shared" si="1"/>
        <v>0</v>
      </c>
      <c r="G21" s="9"/>
      <c r="H21" s="9"/>
      <c r="I21" s="9">
        <v>3</v>
      </c>
      <c r="J21" s="9"/>
      <c r="K21" s="9"/>
      <c r="L21" s="9"/>
      <c r="M21" s="69"/>
      <c r="N21" s="9"/>
      <c r="O21" s="9"/>
      <c r="P21" s="9"/>
      <c r="Q21" s="9"/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 t="s">
        <v>118</v>
      </c>
    </row>
    <row r="22" spans="1:38" ht="18" customHeight="1" x14ac:dyDescent="0.35">
      <c r="A22" s="313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 t="s">
        <v>118</v>
      </c>
    </row>
    <row r="23" spans="1:38" ht="18" customHeight="1" x14ac:dyDescent="0.35">
      <c r="A23" s="311" t="s">
        <v>117</v>
      </c>
      <c r="B23" s="223" t="s">
        <v>120</v>
      </c>
      <c r="C23" s="31" t="s">
        <v>1</v>
      </c>
      <c r="D23" s="3">
        <v>3</v>
      </c>
      <c r="E23" s="4">
        <f t="shared" si="0"/>
        <v>3</v>
      </c>
      <c r="F23" s="4">
        <f t="shared" si="1"/>
        <v>0</v>
      </c>
      <c r="G23" s="5"/>
      <c r="H23" s="5">
        <v>3</v>
      </c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4" t="s">
        <v>118</v>
      </c>
    </row>
    <row r="24" spans="1:38" ht="18" customHeight="1" x14ac:dyDescent="0.35">
      <c r="A24" s="312"/>
      <c r="B24" s="224"/>
      <c r="C24" s="32" t="s">
        <v>2</v>
      </c>
      <c r="D24" s="7">
        <v>3</v>
      </c>
      <c r="E24" s="8">
        <f t="shared" si="0"/>
        <v>3</v>
      </c>
      <c r="F24" s="8">
        <f t="shared" si="1"/>
        <v>0</v>
      </c>
      <c r="G24" s="9"/>
      <c r="H24" s="9">
        <v>3</v>
      </c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 t="s">
        <v>118</v>
      </c>
    </row>
    <row r="25" spans="1:38" ht="18" customHeight="1" x14ac:dyDescent="0.35">
      <c r="A25" s="312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 t="s">
        <v>118</v>
      </c>
    </row>
    <row r="26" spans="1:38" ht="18" customHeight="1" x14ac:dyDescent="0.35">
      <c r="A26" s="312"/>
      <c r="B26" s="224"/>
      <c r="C26" s="33" t="s">
        <v>4</v>
      </c>
      <c r="D26" s="7">
        <v>3</v>
      </c>
      <c r="E26" s="8">
        <f t="shared" si="0"/>
        <v>3</v>
      </c>
      <c r="F26" s="8">
        <f t="shared" si="1"/>
        <v>0</v>
      </c>
      <c r="G26" s="9"/>
      <c r="H26" s="9"/>
      <c r="I26" s="9">
        <v>3</v>
      </c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 t="s">
        <v>118</v>
      </c>
    </row>
    <row r="27" spans="1:38" ht="18" customHeight="1" x14ac:dyDescent="0.35">
      <c r="A27" s="312"/>
      <c r="B27" s="224"/>
      <c r="C27" s="33" t="s">
        <v>5</v>
      </c>
      <c r="D27" s="7">
        <v>3</v>
      </c>
      <c r="E27" s="8">
        <f t="shared" si="0"/>
        <v>3</v>
      </c>
      <c r="F27" s="8">
        <f t="shared" si="1"/>
        <v>0</v>
      </c>
      <c r="G27" s="9"/>
      <c r="H27" s="9"/>
      <c r="I27" s="9">
        <v>3</v>
      </c>
      <c r="J27" s="9"/>
      <c r="K27" s="9"/>
      <c r="L27" s="9"/>
      <c r="M27" s="69"/>
      <c r="N27" s="9"/>
      <c r="O27" s="9"/>
      <c r="P27" s="9"/>
      <c r="Q27" s="9"/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 t="s">
        <v>118</v>
      </c>
    </row>
    <row r="28" spans="1:38" ht="18" customHeight="1" x14ac:dyDescent="0.35">
      <c r="A28" s="313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 t="s">
        <v>118</v>
      </c>
    </row>
    <row r="29" spans="1:38" ht="18" customHeight="1" x14ac:dyDescent="0.35">
      <c r="A29" s="311" t="s">
        <v>117</v>
      </c>
      <c r="B29" s="223" t="s">
        <v>103</v>
      </c>
      <c r="C29" s="31" t="s">
        <v>1</v>
      </c>
      <c r="D29" s="3">
        <v>6</v>
      </c>
      <c r="E29" s="4">
        <f t="shared" si="0"/>
        <v>6</v>
      </c>
      <c r="F29" s="4">
        <f t="shared" si="1"/>
        <v>0</v>
      </c>
      <c r="G29" s="5"/>
      <c r="H29" s="5">
        <v>6</v>
      </c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4" t="s">
        <v>118</v>
      </c>
    </row>
    <row r="30" spans="1:38" ht="18" customHeight="1" x14ac:dyDescent="0.35">
      <c r="A30" s="312"/>
      <c r="B30" s="224"/>
      <c r="C30" s="32" t="s">
        <v>2</v>
      </c>
      <c r="D30" s="7">
        <v>6</v>
      </c>
      <c r="E30" s="8">
        <f t="shared" si="0"/>
        <v>6</v>
      </c>
      <c r="F30" s="8">
        <f t="shared" si="1"/>
        <v>0</v>
      </c>
      <c r="G30" s="9"/>
      <c r="H30" s="9">
        <v>6</v>
      </c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 t="s">
        <v>118</v>
      </c>
    </row>
    <row r="31" spans="1:38" ht="18" customHeight="1" x14ac:dyDescent="0.35">
      <c r="A31" s="312"/>
      <c r="B31" s="224"/>
      <c r="C31" s="32" t="s">
        <v>3</v>
      </c>
      <c r="D31" s="7"/>
      <c r="E31" s="8">
        <f t="shared" si="0"/>
        <v>0</v>
      </c>
      <c r="F31" s="8">
        <f t="shared" si="1"/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 t="s">
        <v>118</v>
      </c>
    </row>
    <row r="32" spans="1:38" ht="18" customHeight="1" x14ac:dyDescent="0.35">
      <c r="A32" s="312"/>
      <c r="B32" s="224"/>
      <c r="C32" s="33" t="s">
        <v>4</v>
      </c>
      <c r="D32" s="7">
        <v>6</v>
      </c>
      <c r="E32" s="8">
        <f t="shared" si="0"/>
        <v>6</v>
      </c>
      <c r="F32" s="8">
        <f t="shared" si="1"/>
        <v>0</v>
      </c>
      <c r="G32" s="9"/>
      <c r="H32" s="9">
        <v>5</v>
      </c>
      <c r="I32" s="9">
        <v>1</v>
      </c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 t="s">
        <v>118</v>
      </c>
    </row>
    <row r="33" spans="1:40" ht="18" customHeight="1" x14ac:dyDescent="0.35">
      <c r="A33" s="312"/>
      <c r="B33" s="224"/>
      <c r="C33" s="33" t="s">
        <v>5</v>
      </c>
      <c r="D33" s="7">
        <v>6</v>
      </c>
      <c r="E33" s="8">
        <f t="shared" si="0"/>
        <v>6</v>
      </c>
      <c r="F33" s="8">
        <f t="shared" si="1"/>
        <v>0</v>
      </c>
      <c r="G33" s="9"/>
      <c r="H33" s="9">
        <v>2</v>
      </c>
      <c r="I33" s="9">
        <v>4</v>
      </c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 t="s">
        <v>118</v>
      </c>
    </row>
    <row r="34" spans="1:40" ht="18" customHeight="1" x14ac:dyDescent="0.35">
      <c r="A34" s="313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 t="s">
        <v>118</v>
      </c>
    </row>
    <row r="35" spans="1:40" ht="18" customHeight="1" x14ac:dyDescent="0.35">
      <c r="A35" s="311" t="s">
        <v>117</v>
      </c>
      <c r="B35" s="223" t="s">
        <v>104</v>
      </c>
      <c r="C35" s="31" t="s">
        <v>1</v>
      </c>
      <c r="D35" s="3">
        <v>6</v>
      </c>
      <c r="E35" s="4">
        <f t="shared" si="0"/>
        <v>6</v>
      </c>
      <c r="F35" s="4">
        <f t="shared" si="1"/>
        <v>0</v>
      </c>
      <c r="G35" s="5"/>
      <c r="H35" s="5"/>
      <c r="I35" s="5">
        <v>6</v>
      </c>
      <c r="J35" s="5"/>
      <c r="K35" s="5"/>
      <c r="L35" s="5"/>
      <c r="M35" s="71"/>
      <c r="N35" s="5"/>
      <c r="O35" s="5"/>
      <c r="P35" s="5"/>
      <c r="Q35" s="5"/>
      <c r="R35" s="5"/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4" t="s">
        <v>118</v>
      </c>
    </row>
    <row r="36" spans="1:40" ht="18" customHeight="1" x14ac:dyDescent="0.35">
      <c r="A36" s="312"/>
      <c r="B36" s="224"/>
      <c r="C36" s="32" t="s">
        <v>2</v>
      </c>
      <c r="D36" s="7">
        <v>6</v>
      </c>
      <c r="E36" s="8">
        <f t="shared" si="0"/>
        <v>6</v>
      </c>
      <c r="F36" s="8">
        <f t="shared" si="1"/>
        <v>0</v>
      </c>
      <c r="G36" s="9"/>
      <c r="H36" s="9"/>
      <c r="I36" s="9">
        <v>6</v>
      </c>
      <c r="J36" s="9"/>
      <c r="K36" s="9"/>
      <c r="L36" s="9"/>
      <c r="M36" s="69"/>
      <c r="N36" s="9"/>
      <c r="O36" s="9"/>
      <c r="P36" s="9"/>
      <c r="Q36" s="9"/>
      <c r="R36" s="9"/>
      <c r="S36" s="9"/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 t="s">
        <v>118</v>
      </c>
    </row>
    <row r="37" spans="1:40" ht="18" customHeight="1" x14ac:dyDescent="0.35">
      <c r="A37" s="312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 t="s">
        <v>118</v>
      </c>
    </row>
    <row r="38" spans="1:40" ht="18" customHeight="1" x14ac:dyDescent="0.35">
      <c r="A38" s="312"/>
      <c r="B38" s="224"/>
      <c r="C38" s="33" t="s">
        <v>4</v>
      </c>
      <c r="D38" s="7">
        <v>6</v>
      </c>
      <c r="E38" s="8">
        <f t="shared" si="2"/>
        <v>6</v>
      </c>
      <c r="F38" s="8">
        <f t="shared" si="1"/>
        <v>0</v>
      </c>
      <c r="G38" s="9"/>
      <c r="H38" s="9"/>
      <c r="I38" s="9">
        <v>6</v>
      </c>
      <c r="J38" s="9"/>
      <c r="K38" s="9"/>
      <c r="L38" s="9"/>
      <c r="M38" s="69"/>
      <c r="N38" s="9"/>
      <c r="O38" s="9"/>
      <c r="P38" s="9"/>
      <c r="Q38" s="9"/>
      <c r="R38" s="9"/>
      <c r="S38" s="9"/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 t="s">
        <v>118</v>
      </c>
    </row>
    <row r="39" spans="1:40" ht="18" customHeight="1" x14ac:dyDescent="0.35">
      <c r="A39" s="312"/>
      <c r="B39" s="224"/>
      <c r="C39" s="33" t="s">
        <v>5</v>
      </c>
      <c r="D39" s="7">
        <v>6</v>
      </c>
      <c r="E39" s="8">
        <f t="shared" si="2"/>
        <v>6</v>
      </c>
      <c r="F39" s="8">
        <f t="shared" si="1"/>
        <v>0</v>
      </c>
      <c r="G39" s="9"/>
      <c r="H39" s="9">
        <v>1</v>
      </c>
      <c r="I39" s="9">
        <v>5</v>
      </c>
      <c r="J39" s="9"/>
      <c r="K39" s="9"/>
      <c r="L39" s="9"/>
      <c r="M39" s="69"/>
      <c r="N39" s="9"/>
      <c r="O39" s="9"/>
      <c r="P39" s="9"/>
      <c r="Q39" s="9"/>
      <c r="R39" s="9"/>
      <c r="S39" s="9"/>
      <c r="T39" s="69"/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 t="s">
        <v>118</v>
      </c>
    </row>
    <row r="40" spans="1:40" ht="18" customHeight="1" x14ac:dyDescent="0.35">
      <c r="A40" s="313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 t="s">
        <v>118</v>
      </c>
    </row>
    <row r="41" spans="1:40" ht="18" customHeight="1" x14ac:dyDescent="0.35">
      <c r="A41" s="311" t="s">
        <v>117</v>
      </c>
      <c r="B41" s="308" t="s">
        <v>66</v>
      </c>
      <c r="C41" s="31" t="s">
        <v>1</v>
      </c>
      <c r="D41" s="3">
        <v>24</v>
      </c>
      <c r="E41" s="4">
        <f t="shared" si="2"/>
        <v>25</v>
      </c>
      <c r="F41" s="4">
        <f t="shared" si="1"/>
        <v>1</v>
      </c>
      <c r="G41" s="5"/>
      <c r="H41" s="5">
        <v>8</v>
      </c>
      <c r="I41" s="5">
        <v>16</v>
      </c>
      <c r="J41" s="5"/>
      <c r="K41" s="5"/>
      <c r="L41" s="5">
        <v>1</v>
      </c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4" t="s">
        <v>118</v>
      </c>
    </row>
    <row r="42" spans="1:40" ht="18" customHeight="1" x14ac:dyDescent="0.35">
      <c r="A42" s="312"/>
      <c r="B42" s="308"/>
      <c r="C42" s="32" t="s">
        <v>2</v>
      </c>
      <c r="D42" s="7">
        <v>24</v>
      </c>
      <c r="E42" s="8">
        <f t="shared" si="2"/>
        <v>25</v>
      </c>
      <c r="F42" s="8">
        <f t="shared" si="1"/>
        <v>1</v>
      </c>
      <c r="G42" s="9"/>
      <c r="H42" s="9">
        <v>7</v>
      </c>
      <c r="I42" s="9">
        <v>5</v>
      </c>
      <c r="J42" s="9">
        <v>12</v>
      </c>
      <c r="K42" s="9"/>
      <c r="L42" s="9">
        <v>1</v>
      </c>
      <c r="M42" s="69"/>
      <c r="N42" s="9"/>
      <c r="O42" s="9"/>
      <c r="P42" s="9"/>
      <c r="Q42" s="9"/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 t="s">
        <v>118</v>
      </c>
    </row>
    <row r="43" spans="1:40" ht="18" customHeight="1" x14ac:dyDescent="0.35">
      <c r="A43" s="312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 t="s">
        <v>118</v>
      </c>
    </row>
    <row r="44" spans="1:40" ht="18" customHeight="1" x14ac:dyDescent="0.35">
      <c r="A44" s="312"/>
      <c r="B44" s="308"/>
      <c r="C44" s="33" t="s">
        <v>4</v>
      </c>
      <c r="D44" s="7">
        <v>24</v>
      </c>
      <c r="E44" s="8">
        <f t="shared" si="2"/>
        <v>24</v>
      </c>
      <c r="F44" s="8">
        <f t="shared" si="1"/>
        <v>0</v>
      </c>
      <c r="G44" s="9"/>
      <c r="H44" s="9">
        <v>15</v>
      </c>
      <c r="I44" s="9">
        <v>9</v>
      </c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 t="s">
        <v>118</v>
      </c>
    </row>
    <row r="45" spans="1:40" ht="18" customHeight="1" x14ac:dyDescent="0.35">
      <c r="A45" s="312"/>
      <c r="B45" s="308"/>
      <c r="C45" s="33" t="s">
        <v>5</v>
      </c>
      <c r="D45" s="7">
        <v>24</v>
      </c>
      <c r="E45" s="8">
        <f t="shared" si="2"/>
        <v>24</v>
      </c>
      <c r="F45" s="8">
        <f t="shared" si="1"/>
        <v>0</v>
      </c>
      <c r="G45" s="9"/>
      <c r="H45" s="9">
        <v>21</v>
      </c>
      <c r="I45" s="9">
        <v>3</v>
      </c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 t="s">
        <v>118</v>
      </c>
      <c r="AN45" s="20"/>
    </row>
    <row r="46" spans="1:40" ht="18" customHeight="1" x14ac:dyDescent="0.35">
      <c r="A46" s="313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2" t="s">
        <v>118</v>
      </c>
    </row>
    <row r="47" spans="1:40" ht="18" customHeight="1" x14ac:dyDescent="0.35">
      <c r="A47" s="311" t="s">
        <v>117</v>
      </c>
      <c r="B47" s="308" t="s">
        <v>70</v>
      </c>
      <c r="C47" s="31" t="s">
        <v>1</v>
      </c>
      <c r="D47" s="3">
        <v>12</v>
      </c>
      <c r="E47" s="4">
        <f t="shared" si="2"/>
        <v>12</v>
      </c>
      <c r="F47" s="4">
        <f t="shared" si="1"/>
        <v>0</v>
      </c>
      <c r="G47" s="5"/>
      <c r="H47" s="5">
        <v>7</v>
      </c>
      <c r="I47" s="5">
        <v>5</v>
      </c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 t="s">
        <v>118</v>
      </c>
    </row>
    <row r="48" spans="1:40" ht="18" customHeight="1" x14ac:dyDescent="0.35">
      <c r="A48" s="312"/>
      <c r="B48" s="308"/>
      <c r="C48" s="32" t="s">
        <v>2</v>
      </c>
      <c r="D48" s="7">
        <v>12</v>
      </c>
      <c r="E48" s="8">
        <f t="shared" si="2"/>
        <v>11</v>
      </c>
      <c r="F48" s="8">
        <f t="shared" si="1"/>
        <v>-1</v>
      </c>
      <c r="G48" s="9"/>
      <c r="H48" s="9">
        <v>6</v>
      </c>
      <c r="I48" s="9">
        <v>5</v>
      </c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 t="s">
        <v>118</v>
      </c>
    </row>
    <row r="49" spans="1:40" ht="18" customHeight="1" x14ac:dyDescent="0.35">
      <c r="A49" s="312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 t="s">
        <v>118</v>
      </c>
    </row>
    <row r="50" spans="1:40" ht="18" customHeight="1" x14ac:dyDescent="0.35">
      <c r="A50" s="312"/>
      <c r="B50" s="308"/>
      <c r="C50" s="33" t="s">
        <v>4</v>
      </c>
      <c r="D50" s="7">
        <v>12</v>
      </c>
      <c r="E50" s="8">
        <f t="shared" si="2"/>
        <v>12</v>
      </c>
      <c r="F50" s="8">
        <f t="shared" si="1"/>
        <v>0</v>
      </c>
      <c r="G50" s="9"/>
      <c r="H50" s="9">
        <v>8</v>
      </c>
      <c r="I50" s="9">
        <v>4</v>
      </c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 t="s">
        <v>118</v>
      </c>
    </row>
    <row r="51" spans="1:40" ht="18" customHeight="1" x14ac:dyDescent="0.35">
      <c r="A51" s="312"/>
      <c r="B51" s="308"/>
      <c r="C51" s="33" t="s">
        <v>5</v>
      </c>
      <c r="D51" s="7">
        <v>12</v>
      </c>
      <c r="E51" s="8">
        <f t="shared" si="2"/>
        <v>12</v>
      </c>
      <c r="F51" s="8">
        <f t="shared" si="1"/>
        <v>0</v>
      </c>
      <c r="G51" s="9"/>
      <c r="H51" s="9">
        <v>9</v>
      </c>
      <c r="I51" s="9">
        <v>3</v>
      </c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 t="s">
        <v>118</v>
      </c>
      <c r="AN51" s="20"/>
    </row>
    <row r="52" spans="1:40" ht="18" customHeight="1" x14ac:dyDescent="0.35">
      <c r="A52" s="313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 t="s">
        <v>118</v>
      </c>
    </row>
    <row r="53" spans="1:40" ht="18" customHeight="1" x14ac:dyDescent="0.35">
      <c r="A53" s="311" t="s">
        <v>117</v>
      </c>
      <c r="B53" s="308" t="s">
        <v>72</v>
      </c>
      <c r="C53" s="31" t="s">
        <v>1</v>
      </c>
      <c r="D53" s="3">
        <v>6</v>
      </c>
      <c r="E53" s="4">
        <f t="shared" si="2"/>
        <v>6</v>
      </c>
      <c r="F53" s="4">
        <f t="shared" si="1"/>
        <v>0</v>
      </c>
      <c r="G53" s="5"/>
      <c r="H53" s="5">
        <v>3</v>
      </c>
      <c r="I53" s="5">
        <v>3</v>
      </c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 t="s">
        <v>118</v>
      </c>
    </row>
    <row r="54" spans="1:40" ht="18" customHeight="1" x14ac:dyDescent="0.35">
      <c r="A54" s="312"/>
      <c r="B54" s="308"/>
      <c r="C54" s="32" t="s">
        <v>2</v>
      </c>
      <c r="D54" s="7">
        <v>6</v>
      </c>
      <c r="E54" s="8">
        <f t="shared" si="2"/>
        <v>6</v>
      </c>
      <c r="F54" s="8">
        <f t="shared" si="1"/>
        <v>0</v>
      </c>
      <c r="G54" s="9"/>
      <c r="H54" s="9"/>
      <c r="I54" s="9">
        <v>6</v>
      </c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 t="s">
        <v>118</v>
      </c>
    </row>
    <row r="55" spans="1:40" ht="18" customHeight="1" x14ac:dyDescent="0.35">
      <c r="A55" s="312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 t="s">
        <v>118</v>
      </c>
    </row>
    <row r="56" spans="1:40" ht="18" customHeight="1" x14ac:dyDescent="0.35">
      <c r="A56" s="312"/>
      <c r="B56" s="308"/>
      <c r="C56" s="33" t="s">
        <v>4</v>
      </c>
      <c r="D56" s="7">
        <v>6</v>
      </c>
      <c r="E56" s="8">
        <f t="shared" si="2"/>
        <v>6</v>
      </c>
      <c r="F56" s="8">
        <f t="shared" si="1"/>
        <v>0</v>
      </c>
      <c r="G56" s="9"/>
      <c r="H56" s="9">
        <v>5</v>
      </c>
      <c r="I56" s="9">
        <v>1</v>
      </c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 t="s">
        <v>118</v>
      </c>
    </row>
    <row r="57" spans="1:40" ht="18" customHeight="1" x14ac:dyDescent="0.35">
      <c r="A57" s="312"/>
      <c r="B57" s="308"/>
      <c r="C57" s="33" t="s">
        <v>5</v>
      </c>
      <c r="D57" s="7">
        <v>6</v>
      </c>
      <c r="E57" s="8">
        <f t="shared" si="2"/>
        <v>6</v>
      </c>
      <c r="F57" s="8">
        <f t="shared" si="1"/>
        <v>0</v>
      </c>
      <c r="G57" s="9"/>
      <c r="H57" s="9"/>
      <c r="I57" s="9">
        <v>6</v>
      </c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 t="s">
        <v>118</v>
      </c>
      <c r="AN57" s="20"/>
    </row>
    <row r="58" spans="1:40" ht="18" customHeight="1" x14ac:dyDescent="0.35">
      <c r="A58" s="313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 t="s">
        <v>118</v>
      </c>
    </row>
    <row r="59" spans="1:40" ht="18" customHeight="1" x14ac:dyDescent="0.35">
      <c r="A59" s="267"/>
      <c r="B59" s="226" t="s">
        <v>73</v>
      </c>
      <c r="C59" s="227"/>
      <c r="D59" s="218">
        <v>72</v>
      </c>
      <c r="E59" s="218">
        <f t="shared" si="2"/>
        <v>72</v>
      </c>
      <c r="F59" s="218">
        <f t="shared" si="1"/>
        <v>0</v>
      </c>
      <c r="G59" s="259"/>
      <c r="H59" s="259">
        <v>18</v>
      </c>
      <c r="I59" s="259">
        <v>22</v>
      </c>
      <c r="J59" s="259">
        <v>32</v>
      </c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/>
      <c r="W59" s="259"/>
      <c r="X59" s="259"/>
      <c r="Y59" s="259"/>
      <c r="Z59" s="259"/>
      <c r="AA59" s="306"/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 t="s">
        <v>118</v>
      </c>
    </row>
    <row r="60" spans="1:40" ht="18" customHeight="1" x14ac:dyDescent="0.35">
      <c r="A60" s="201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4"/>
      <c r="B65" s="202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303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4"/>
      <c r="B67" s="28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/>
      <c r="AE67" s="265"/>
      <c r="AF67" s="265"/>
      <c r="AG67" s="265"/>
      <c r="AH67" s="302"/>
      <c r="AI67" s="265"/>
      <c r="AJ67" s="265"/>
      <c r="AK67" s="265"/>
      <c r="AL67" s="276"/>
    </row>
    <row r="68" spans="1:40" ht="18" customHeight="1" x14ac:dyDescent="0.35">
      <c r="A68" s="303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4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4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303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279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279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8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8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8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8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C1:E1"/>
    <mergeCell ref="G3:AK3"/>
    <mergeCell ref="AL3:AL4"/>
    <mergeCell ref="A5:A10"/>
    <mergeCell ref="B5:B10"/>
    <mergeCell ref="A11:A16"/>
    <mergeCell ref="B11:B16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403" priority="7" operator="lessThan">
      <formula>0</formula>
    </cfRule>
  </conditionalFormatting>
  <conditionalFormatting sqref="F5:F59">
    <cfRule type="cellIs" dxfId="402" priority="6" operator="equal">
      <formula>0</formula>
    </cfRule>
  </conditionalFormatting>
  <conditionalFormatting sqref="F65:F82">
    <cfRule type="cellIs" dxfId="401" priority="4" operator="equal">
      <formula>0</formula>
    </cfRule>
    <cfRule type="cellIs" dxfId="400" priority="5" operator="lessThan">
      <formula>0</formula>
    </cfRule>
  </conditionalFormatting>
  <conditionalFormatting sqref="G5:AK60 G65:AK82">
    <cfRule type="cellIs" dxfId="399" priority="3" operator="greaterThan">
      <formula>0</formula>
    </cfRule>
  </conditionalFormatting>
  <conditionalFormatting sqref="AL5:AL59 AL65 AL67 AL69 AL71 AL73 AL75 AL77 AL79 AL81">
    <cfRule type="containsText" dxfId="398" priority="8" operator="containsText" text="Done">
      <formula>NOT(ISERROR(SEARCH("Done",AL5)))</formula>
    </cfRule>
  </conditionalFormatting>
  <conditionalFormatting sqref="AL5:AL60">
    <cfRule type="containsText" dxfId="397" priority="2" operator="containsText" text="Done">
      <formula>NOT(ISERROR(SEARCH("Done",AL5)))</formula>
    </cfRule>
  </conditionalFormatting>
  <conditionalFormatting sqref="AL65:AL82">
    <cfRule type="containsText" dxfId="396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3ACA66C4-CE6C-41C6-AE57-0D7F5BF7D5FB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A92-2D6E-4246-96BB-0D4F58C53171}">
  <sheetPr>
    <tabColor rgb="FFFFC000"/>
    <pageSetUpPr fitToPage="1"/>
  </sheetPr>
  <dimension ref="A1:AN64"/>
  <sheetViews>
    <sheetView showGridLines="0" zoomScale="60" zoomScaleNormal="60" workbookViewId="0">
      <pane xSplit="6" ySplit="4" topLeftCell="L5" activePane="bottomRight" state="frozen"/>
      <selection pane="topRight" activeCell="G1" sqref="G1"/>
      <selection pane="bottomLeft" activeCell="A5" sqref="A5"/>
      <selection pane="bottomRight" activeCell="Z10" sqref="Z10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121</v>
      </c>
      <c r="E1" s="231"/>
      <c r="F1" s="232"/>
    </row>
    <row r="2" spans="1:38" ht="25" customHeight="1" x14ac:dyDescent="0.35">
      <c r="A2" s="23" t="s">
        <v>46</v>
      </c>
      <c r="D2" s="2">
        <f>SUBTOTAL(9,D5:D22)</f>
        <v>600</v>
      </c>
      <c r="E2" s="2">
        <f>SUBTOTAL(9,E5:E22)</f>
        <v>598</v>
      </c>
      <c r="F2" s="63">
        <f>SUBTOTAL(9,F5:F22)</f>
        <v>-2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71" t="s">
        <v>122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45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45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45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45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123</v>
      </c>
      <c r="B5" s="223" t="s">
        <v>79</v>
      </c>
      <c r="C5" s="32" t="s">
        <v>1</v>
      </c>
      <c r="D5" s="7">
        <v>100</v>
      </c>
      <c r="E5" s="8">
        <f t="shared" ref="E5:E23" si="0">SUM(G5:AK5)</f>
        <v>100</v>
      </c>
      <c r="F5" s="8">
        <f>E5-D5</f>
        <v>0</v>
      </c>
      <c r="G5" s="9"/>
      <c r="H5" s="9"/>
      <c r="I5" s="9"/>
      <c r="J5" s="9"/>
      <c r="K5" s="9"/>
      <c r="L5" s="9">
        <v>40</v>
      </c>
      <c r="M5" s="46"/>
      <c r="N5" s="9">
        <v>60</v>
      </c>
      <c r="O5" s="9"/>
      <c r="P5" s="9"/>
      <c r="Q5" s="9"/>
      <c r="R5" s="9"/>
      <c r="S5" s="9"/>
      <c r="T5" s="46"/>
      <c r="U5" s="9"/>
      <c r="V5" s="9"/>
      <c r="W5" s="9"/>
      <c r="X5" s="9"/>
      <c r="Y5" s="9"/>
      <c r="Z5" s="9"/>
      <c r="AA5" s="46"/>
      <c r="AB5" s="9"/>
      <c r="AC5" s="9"/>
      <c r="AD5" s="9"/>
      <c r="AE5" s="9"/>
      <c r="AF5" s="9"/>
      <c r="AG5" s="9"/>
      <c r="AH5" s="46"/>
      <c r="AI5" s="9"/>
      <c r="AJ5" s="9"/>
      <c r="AK5" s="9"/>
      <c r="AL5" s="41" t="s">
        <v>124</v>
      </c>
    </row>
    <row r="6" spans="1:38" ht="18" customHeight="1" x14ac:dyDescent="0.35">
      <c r="A6" s="221"/>
      <c r="B6" s="224"/>
      <c r="C6" s="32" t="s">
        <v>2</v>
      </c>
      <c r="D6" s="7">
        <v>100</v>
      </c>
      <c r="E6" s="8">
        <f t="shared" si="0"/>
        <v>100</v>
      </c>
      <c r="F6" s="8">
        <f t="shared" ref="F6:F23" si="1">E6-D6</f>
        <v>0</v>
      </c>
      <c r="G6" s="9"/>
      <c r="H6" s="9"/>
      <c r="I6" s="9"/>
      <c r="J6" s="9"/>
      <c r="K6" s="9"/>
      <c r="L6" s="9"/>
      <c r="M6" s="46"/>
      <c r="N6" s="9">
        <v>99</v>
      </c>
      <c r="O6" s="9">
        <v>1</v>
      </c>
      <c r="P6" s="9"/>
      <c r="Q6" s="9"/>
      <c r="R6" s="9"/>
      <c r="S6" s="9"/>
      <c r="T6" s="46"/>
      <c r="U6" s="9"/>
      <c r="V6" s="9"/>
      <c r="W6" s="9"/>
      <c r="X6" s="9"/>
      <c r="Y6" s="9"/>
      <c r="Z6" s="9"/>
      <c r="AA6" s="46"/>
      <c r="AB6" s="9"/>
      <c r="AC6" s="9"/>
      <c r="AD6" s="9"/>
      <c r="AE6" s="9"/>
      <c r="AF6" s="9"/>
      <c r="AG6" s="9"/>
      <c r="AH6" s="46"/>
      <c r="AI6" s="9"/>
      <c r="AJ6" s="9"/>
      <c r="AK6" s="9"/>
      <c r="AL6" s="42" t="s">
        <v>124</v>
      </c>
    </row>
    <row r="7" spans="1:38" ht="18" customHeight="1" x14ac:dyDescent="0.35">
      <c r="A7" s="221"/>
      <c r="B7" s="224"/>
      <c r="C7" s="32" t="s">
        <v>3</v>
      </c>
      <c r="D7" s="7">
        <v>100</v>
      </c>
      <c r="E7" s="8">
        <f t="shared" si="0"/>
        <v>100</v>
      </c>
      <c r="F7" s="8">
        <f t="shared" si="1"/>
        <v>0</v>
      </c>
      <c r="G7" s="9"/>
      <c r="H7" s="9"/>
      <c r="I7" s="9"/>
      <c r="J7" s="9"/>
      <c r="K7" s="9"/>
      <c r="L7" s="9"/>
      <c r="M7" s="46"/>
      <c r="N7" s="9">
        <v>24</v>
      </c>
      <c r="O7" s="9">
        <f>40</f>
        <v>40</v>
      </c>
      <c r="P7" s="9">
        <v>36</v>
      </c>
      <c r="Q7" s="9"/>
      <c r="R7" s="9"/>
      <c r="S7" s="9"/>
      <c r="T7" s="46"/>
      <c r="U7" s="9"/>
      <c r="V7" s="9"/>
      <c r="W7" s="9"/>
      <c r="X7" s="9"/>
      <c r="Y7" s="9"/>
      <c r="Z7" s="9"/>
      <c r="AA7" s="46"/>
      <c r="AB7" s="9"/>
      <c r="AC7" s="9"/>
      <c r="AD7" s="9"/>
      <c r="AE7" s="9"/>
      <c r="AF7" s="9"/>
      <c r="AG7" s="9"/>
      <c r="AH7" s="46"/>
      <c r="AI7" s="9"/>
      <c r="AJ7" s="9"/>
      <c r="AK7" s="9"/>
      <c r="AL7" s="42" t="s">
        <v>124</v>
      </c>
    </row>
    <row r="8" spans="1:38" ht="18" customHeight="1" x14ac:dyDescent="0.35">
      <c r="A8" s="221"/>
      <c r="B8" s="224"/>
      <c r="C8" s="33" t="s">
        <v>4</v>
      </c>
      <c r="D8" s="7">
        <v>100</v>
      </c>
      <c r="E8" s="8">
        <f t="shared" si="0"/>
        <v>100</v>
      </c>
      <c r="F8" s="8">
        <f t="shared" si="1"/>
        <v>0</v>
      </c>
      <c r="G8" s="9"/>
      <c r="H8" s="9"/>
      <c r="I8" s="9"/>
      <c r="J8" s="9"/>
      <c r="K8" s="9"/>
      <c r="L8" s="9"/>
      <c r="M8" s="46"/>
      <c r="N8" s="9">
        <v>38</v>
      </c>
      <c r="O8" s="9">
        <v>39</v>
      </c>
      <c r="P8" s="9">
        <v>23</v>
      </c>
      <c r="Q8" s="9"/>
      <c r="R8" s="9"/>
      <c r="S8" s="9"/>
      <c r="T8" s="46"/>
      <c r="U8" s="9"/>
      <c r="V8" s="9"/>
      <c r="W8" s="9"/>
      <c r="X8" s="9"/>
      <c r="Y8" s="9"/>
      <c r="Z8" s="9"/>
      <c r="AA8" s="46"/>
      <c r="AB8" s="9"/>
      <c r="AC8" s="9"/>
      <c r="AD8" s="9"/>
      <c r="AE8" s="9"/>
      <c r="AF8" s="9"/>
      <c r="AG8" s="9"/>
      <c r="AH8" s="46"/>
      <c r="AI8" s="9"/>
      <c r="AJ8" s="9"/>
      <c r="AK8" s="9"/>
      <c r="AL8" s="42" t="s">
        <v>124</v>
      </c>
    </row>
    <row r="9" spans="1:38" ht="18" customHeight="1" x14ac:dyDescent="0.35">
      <c r="A9" s="221"/>
      <c r="B9" s="224"/>
      <c r="C9" s="33" t="s">
        <v>5</v>
      </c>
      <c r="D9" s="7">
        <v>100</v>
      </c>
      <c r="E9" s="8">
        <f t="shared" si="0"/>
        <v>100</v>
      </c>
      <c r="F9" s="8">
        <f t="shared" si="1"/>
        <v>0</v>
      </c>
      <c r="G9" s="9"/>
      <c r="H9" s="9"/>
      <c r="I9" s="9"/>
      <c r="J9" s="9"/>
      <c r="K9" s="9"/>
      <c r="L9" s="9"/>
      <c r="M9" s="46"/>
      <c r="N9" s="9">
        <v>30</v>
      </c>
      <c r="O9" s="9">
        <v>50</v>
      </c>
      <c r="P9" s="9">
        <v>20</v>
      </c>
      <c r="Q9" s="9"/>
      <c r="R9" s="9"/>
      <c r="S9" s="9"/>
      <c r="T9" s="46"/>
      <c r="U9" s="9"/>
      <c r="V9" s="9"/>
      <c r="W9" s="9"/>
      <c r="X9" s="9"/>
      <c r="Y9" s="9"/>
      <c r="Z9" s="9"/>
      <c r="AA9" s="46"/>
      <c r="AB9" s="9"/>
      <c r="AC9" s="9"/>
      <c r="AD9" s="9"/>
      <c r="AE9" s="9"/>
      <c r="AF9" s="9"/>
      <c r="AG9" s="9"/>
      <c r="AH9" s="46"/>
      <c r="AI9" s="9"/>
      <c r="AJ9" s="9"/>
      <c r="AK9" s="9"/>
      <c r="AL9" s="42" t="s">
        <v>124</v>
      </c>
    </row>
    <row r="10" spans="1:38" ht="18" customHeight="1" x14ac:dyDescent="0.35">
      <c r="A10" s="222"/>
      <c r="B10" s="225"/>
      <c r="C10" s="34" t="s">
        <v>6</v>
      </c>
      <c r="D10" s="12">
        <v>100</v>
      </c>
      <c r="E10" s="10">
        <f t="shared" si="0"/>
        <v>98</v>
      </c>
      <c r="F10" s="10">
        <f t="shared" si="1"/>
        <v>-2</v>
      </c>
      <c r="G10" s="13"/>
      <c r="H10" s="13"/>
      <c r="I10" s="13"/>
      <c r="J10" s="13"/>
      <c r="K10" s="13"/>
      <c r="L10" s="13"/>
      <c r="M10" s="47"/>
      <c r="N10" s="13">
        <v>20</v>
      </c>
      <c r="O10" s="13">
        <f>25+44</f>
        <v>69</v>
      </c>
      <c r="P10" s="13">
        <v>9</v>
      </c>
      <c r="Q10" s="13"/>
      <c r="R10" s="13"/>
      <c r="S10" s="13"/>
      <c r="T10" s="47"/>
      <c r="U10" s="13"/>
      <c r="V10" s="13"/>
      <c r="W10" s="13"/>
      <c r="X10" s="13"/>
      <c r="Y10" s="13"/>
      <c r="Z10" s="13"/>
      <c r="AA10" s="47"/>
      <c r="AB10" s="13"/>
      <c r="AC10" s="13"/>
      <c r="AD10" s="13"/>
      <c r="AE10" s="13"/>
      <c r="AF10" s="13"/>
      <c r="AG10" s="13"/>
      <c r="AH10" s="47"/>
      <c r="AI10" s="13"/>
      <c r="AJ10" s="13"/>
      <c r="AK10" s="13"/>
      <c r="AL10" s="43" t="s">
        <v>124</v>
      </c>
    </row>
    <row r="11" spans="1:38" ht="18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48"/>
      <c r="N11" s="5"/>
      <c r="O11" s="5"/>
      <c r="P11" s="5"/>
      <c r="Q11" s="5"/>
      <c r="R11" s="5"/>
      <c r="S11" s="5"/>
      <c r="T11" s="48"/>
      <c r="U11" s="5"/>
      <c r="V11" s="5"/>
      <c r="W11" s="5"/>
      <c r="X11" s="5"/>
      <c r="Y11" s="5"/>
      <c r="Z11" s="5"/>
      <c r="AA11" s="48"/>
      <c r="AB11" s="5"/>
      <c r="AC11" s="5"/>
      <c r="AD11" s="5"/>
      <c r="AE11" s="5"/>
      <c r="AF11" s="5"/>
      <c r="AG11" s="5"/>
      <c r="AH11" s="48"/>
      <c r="AI11" s="5"/>
      <c r="AJ11" s="5"/>
      <c r="AK11" s="5"/>
      <c r="AL11" s="44"/>
    </row>
    <row r="12" spans="1:38" ht="18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9"/>
      <c r="H12" s="9"/>
      <c r="I12" s="9"/>
      <c r="J12" s="9"/>
      <c r="K12" s="9"/>
      <c r="L12" s="9"/>
      <c r="M12" s="46"/>
      <c r="N12" s="9"/>
      <c r="O12" s="9"/>
      <c r="P12" s="9"/>
      <c r="Q12" s="9"/>
      <c r="R12" s="9"/>
      <c r="S12" s="9"/>
      <c r="T12" s="46"/>
      <c r="U12" s="9"/>
      <c r="V12" s="9"/>
      <c r="W12" s="9"/>
      <c r="X12" s="9"/>
      <c r="Y12" s="9"/>
      <c r="Z12" s="9"/>
      <c r="AA12" s="46"/>
      <c r="AB12" s="9"/>
      <c r="AC12" s="9"/>
      <c r="AD12" s="9"/>
      <c r="AE12" s="9"/>
      <c r="AF12" s="9"/>
      <c r="AG12" s="9"/>
      <c r="AH12" s="46"/>
      <c r="AI12" s="9"/>
      <c r="AJ12" s="9"/>
      <c r="AK12" s="9"/>
      <c r="AL12" s="42"/>
    </row>
    <row r="13" spans="1:38" ht="18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46"/>
      <c r="N13" s="9"/>
      <c r="O13" s="9"/>
      <c r="P13" s="9"/>
      <c r="Q13" s="9"/>
      <c r="R13" s="9"/>
      <c r="S13" s="9"/>
      <c r="T13" s="46"/>
      <c r="U13" s="9"/>
      <c r="V13" s="9"/>
      <c r="W13" s="9"/>
      <c r="X13" s="9"/>
      <c r="Y13" s="9"/>
      <c r="Z13" s="9"/>
      <c r="AA13" s="46"/>
      <c r="AB13" s="9"/>
      <c r="AC13" s="9"/>
      <c r="AD13" s="9"/>
      <c r="AE13" s="9"/>
      <c r="AF13" s="9"/>
      <c r="AG13" s="9"/>
      <c r="AH13" s="46"/>
      <c r="AI13" s="9"/>
      <c r="AJ13" s="9"/>
      <c r="AK13" s="9"/>
      <c r="AL13" s="42"/>
    </row>
    <row r="14" spans="1:38" ht="18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46"/>
      <c r="N14" s="9"/>
      <c r="O14" s="9"/>
      <c r="P14" s="9"/>
      <c r="Q14" s="9"/>
      <c r="R14" s="9"/>
      <c r="S14" s="9"/>
      <c r="T14" s="46"/>
      <c r="U14" s="9"/>
      <c r="V14" s="9"/>
      <c r="W14" s="9"/>
      <c r="X14" s="9"/>
      <c r="Y14" s="9"/>
      <c r="Z14" s="9"/>
      <c r="AA14" s="46"/>
      <c r="AB14" s="9"/>
      <c r="AC14" s="9"/>
      <c r="AD14" s="9"/>
      <c r="AE14" s="9"/>
      <c r="AF14" s="9"/>
      <c r="AG14" s="9"/>
      <c r="AH14" s="46"/>
      <c r="AI14" s="9"/>
      <c r="AJ14" s="9"/>
      <c r="AK14" s="9"/>
      <c r="AL14" s="42"/>
    </row>
    <row r="15" spans="1:38" ht="18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9"/>
      <c r="H15" s="9"/>
      <c r="I15" s="9"/>
      <c r="J15" s="9"/>
      <c r="K15" s="9"/>
      <c r="L15" s="9"/>
      <c r="M15" s="46"/>
      <c r="N15" s="9"/>
      <c r="O15" s="9"/>
      <c r="P15" s="9"/>
      <c r="Q15" s="9"/>
      <c r="R15" s="9"/>
      <c r="S15" s="9"/>
      <c r="T15" s="46"/>
      <c r="U15" s="9"/>
      <c r="V15" s="9"/>
      <c r="W15" s="9"/>
      <c r="X15" s="9"/>
      <c r="Y15" s="9"/>
      <c r="Z15" s="9"/>
      <c r="AA15" s="46"/>
      <c r="AB15" s="9"/>
      <c r="AC15" s="9"/>
      <c r="AD15" s="9"/>
      <c r="AE15" s="9"/>
      <c r="AF15" s="9"/>
      <c r="AG15" s="9"/>
      <c r="AH15" s="46"/>
      <c r="AI15" s="9"/>
      <c r="AJ15" s="9"/>
      <c r="AK15" s="9"/>
      <c r="AL15" s="42"/>
    </row>
    <row r="16" spans="1:38" ht="18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47"/>
      <c r="N16" s="13"/>
      <c r="O16" s="13"/>
      <c r="P16" s="13"/>
      <c r="Q16" s="13"/>
      <c r="R16" s="13"/>
      <c r="S16" s="13"/>
      <c r="T16" s="47"/>
      <c r="U16" s="13"/>
      <c r="V16" s="13"/>
      <c r="W16" s="13"/>
      <c r="X16" s="13"/>
      <c r="Y16" s="13"/>
      <c r="Z16" s="13"/>
      <c r="AA16" s="47"/>
      <c r="AB16" s="13"/>
      <c r="AC16" s="13"/>
      <c r="AD16" s="13"/>
      <c r="AE16" s="13"/>
      <c r="AF16" s="13"/>
      <c r="AG16" s="13"/>
      <c r="AH16" s="47"/>
      <c r="AI16" s="13"/>
      <c r="AJ16" s="13"/>
      <c r="AK16" s="13"/>
      <c r="AL16" s="43"/>
    </row>
    <row r="17" spans="1:40" ht="18" customHeight="1" x14ac:dyDescent="0.35">
      <c r="A17" s="243"/>
      <c r="B17" s="246"/>
      <c r="C17" s="31" t="s">
        <v>1</v>
      </c>
      <c r="D17" s="7"/>
      <c r="E17" s="4">
        <f t="shared" si="0"/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48"/>
      <c r="N17" s="5"/>
      <c r="O17" s="5"/>
      <c r="P17" s="5"/>
      <c r="Q17" s="5"/>
      <c r="R17" s="5"/>
      <c r="S17" s="5"/>
      <c r="T17" s="48"/>
      <c r="U17" s="5"/>
      <c r="V17" s="5"/>
      <c r="W17" s="5"/>
      <c r="X17" s="5"/>
      <c r="Y17" s="5"/>
      <c r="Z17" s="5"/>
      <c r="AA17" s="48"/>
      <c r="AB17" s="5"/>
      <c r="AC17" s="5"/>
      <c r="AD17" s="5"/>
      <c r="AE17" s="5"/>
      <c r="AF17" s="5"/>
      <c r="AG17" s="5"/>
      <c r="AH17" s="48"/>
      <c r="AI17" s="5"/>
      <c r="AJ17" s="5"/>
      <c r="AK17" s="5"/>
      <c r="AL17" s="44"/>
    </row>
    <row r="18" spans="1:40" ht="18" customHeight="1" x14ac:dyDescent="0.35">
      <c r="A18" s="244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9"/>
      <c r="H18" s="9"/>
      <c r="I18" s="9"/>
      <c r="J18" s="9"/>
      <c r="K18" s="9"/>
      <c r="L18" s="9"/>
      <c r="M18" s="46"/>
      <c r="N18" s="9"/>
      <c r="O18" s="9"/>
      <c r="P18" s="9"/>
      <c r="Q18" s="9"/>
      <c r="R18" s="9"/>
      <c r="S18" s="9"/>
      <c r="T18" s="46"/>
      <c r="U18" s="9"/>
      <c r="V18" s="9"/>
      <c r="W18" s="9"/>
      <c r="X18" s="9"/>
      <c r="Y18" s="9"/>
      <c r="Z18" s="9"/>
      <c r="AA18" s="46"/>
      <c r="AB18" s="9"/>
      <c r="AC18" s="9"/>
      <c r="AD18" s="9"/>
      <c r="AE18" s="9"/>
      <c r="AF18" s="9"/>
      <c r="AG18" s="9"/>
      <c r="AH18" s="46"/>
      <c r="AI18" s="9"/>
      <c r="AJ18" s="9"/>
      <c r="AK18" s="9"/>
      <c r="AL18" s="42"/>
    </row>
    <row r="19" spans="1:40" ht="18" customHeight="1" x14ac:dyDescent="0.35">
      <c r="A19" s="244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46"/>
      <c r="N19" s="9"/>
      <c r="O19" s="9"/>
      <c r="P19" s="9"/>
      <c r="Q19" s="9"/>
      <c r="R19" s="9"/>
      <c r="S19" s="9"/>
      <c r="T19" s="46"/>
      <c r="U19" s="9"/>
      <c r="V19" s="9"/>
      <c r="W19" s="9"/>
      <c r="X19" s="9"/>
      <c r="Y19" s="9"/>
      <c r="Z19" s="9"/>
      <c r="AA19" s="46"/>
      <c r="AB19" s="9"/>
      <c r="AC19" s="9"/>
      <c r="AD19" s="9"/>
      <c r="AE19" s="9"/>
      <c r="AF19" s="9"/>
      <c r="AG19" s="9"/>
      <c r="AH19" s="46"/>
      <c r="AI19" s="9"/>
      <c r="AJ19" s="9"/>
      <c r="AK19" s="9"/>
      <c r="AL19" s="42"/>
    </row>
    <row r="20" spans="1:40" ht="18" customHeight="1" x14ac:dyDescent="0.35">
      <c r="A20" s="244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9"/>
      <c r="H20" s="9"/>
      <c r="I20" s="9"/>
      <c r="J20" s="9"/>
      <c r="K20" s="9"/>
      <c r="L20" s="9"/>
      <c r="M20" s="46"/>
      <c r="N20" s="9"/>
      <c r="O20" s="9"/>
      <c r="P20" s="9"/>
      <c r="Q20" s="9"/>
      <c r="R20" s="9"/>
      <c r="S20" s="9"/>
      <c r="T20" s="46"/>
      <c r="U20" s="9"/>
      <c r="V20" s="9"/>
      <c r="W20" s="9"/>
      <c r="X20" s="9"/>
      <c r="Y20" s="9"/>
      <c r="Z20" s="9"/>
      <c r="AA20" s="46"/>
      <c r="AB20" s="9"/>
      <c r="AC20" s="9"/>
      <c r="AD20" s="9"/>
      <c r="AE20" s="9"/>
      <c r="AF20" s="9"/>
      <c r="AG20" s="9"/>
      <c r="AH20" s="46"/>
      <c r="AI20" s="9"/>
      <c r="AJ20" s="9"/>
      <c r="AK20" s="9"/>
      <c r="AL20" s="42"/>
    </row>
    <row r="21" spans="1:40" ht="18" customHeight="1" x14ac:dyDescent="0.35">
      <c r="A21" s="245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9"/>
      <c r="H21" s="9"/>
      <c r="I21" s="9"/>
      <c r="J21" s="9"/>
      <c r="K21" s="9"/>
      <c r="L21" s="9"/>
      <c r="M21" s="46"/>
      <c r="N21" s="9"/>
      <c r="O21" s="9"/>
      <c r="P21" s="9"/>
      <c r="Q21" s="9"/>
      <c r="R21" s="9"/>
      <c r="S21" s="9"/>
      <c r="T21" s="46"/>
      <c r="U21" s="9"/>
      <c r="V21" s="9"/>
      <c r="W21" s="9"/>
      <c r="X21" s="9"/>
      <c r="Y21" s="9"/>
      <c r="Z21" s="9"/>
      <c r="AA21" s="46"/>
      <c r="AB21" s="9"/>
      <c r="AC21" s="9"/>
      <c r="AD21" s="9"/>
      <c r="AE21" s="9"/>
      <c r="AF21" s="9"/>
      <c r="AG21" s="9"/>
      <c r="AH21" s="46"/>
      <c r="AI21" s="9"/>
      <c r="AJ21" s="9"/>
      <c r="AK21" s="9"/>
      <c r="AL21" s="42"/>
      <c r="AN21" s="20"/>
    </row>
    <row r="22" spans="1:40" ht="18" customHeight="1" x14ac:dyDescent="0.35">
      <c r="A22" s="245"/>
      <c r="B22" s="246"/>
      <c r="C22" s="35" t="s">
        <v>6</v>
      </c>
      <c r="D22" s="17"/>
      <c r="E22" s="18">
        <f t="shared" si="0"/>
        <v>0</v>
      </c>
      <c r="F22" s="18">
        <f t="shared" si="1"/>
        <v>0</v>
      </c>
      <c r="G22" s="19"/>
      <c r="H22" s="19"/>
      <c r="I22" s="19"/>
      <c r="J22" s="19"/>
      <c r="K22" s="19"/>
      <c r="L22" s="19"/>
      <c r="M22" s="49"/>
      <c r="N22" s="19"/>
      <c r="O22" s="19"/>
      <c r="P22" s="19"/>
      <c r="Q22" s="19"/>
      <c r="R22" s="19"/>
      <c r="S22" s="19"/>
      <c r="T22" s="49"/>
      <c r="U22" s="19"/>
      <c r="V22" s="19"/>
      <c r="W22" s="19"/>
      <c r="X22" s="19"/>
      <c r="Y22" s="19"/>
      <c r="Z22" s="19"/>
      <c r="AA22" s="49"/>
      <c r="AB22" s="19"/>
      <c r="AC22" s="19"/>
      <c r="AD22" s="19"/>
      <c r="AE22" s="19"/>
      <c r="AF22" s="19"/>
      <c r="AG22" s="19"/>
      <c r="AH22" s="49"/>
      <c r="AI22" s="19"/>
      <c r="AJ22" s="19"/>
      <c r="AK22" s="19"/>
      <c r="AL22" s="42"/>
    </row>
    <row r="23" spans="1:40" ht="18" customHeight="1" x14ac:dyDescent="0.35">
      <c r="A23" s="267"/>
      <c r="B23" s="226" t="s">
        <v>89</v>
      </c>
      <c r="C23" s="227"/>
      <c r="D23" s="218">
        <v>100</v>
      </c>
      <c r="E23" s="218">
        <f t="shared" si="0"/>
        <v>102</v>
      </c>
      <c r="F23" s="218">
        <f t="shared" si="1"/>
        <v>2</v>
      </c>
      <c r="G23" s="259"/>
      <c r="H23" s="259"/>
      <c r="I23" s="259"/>
      <c r="J23" s="259"/>
      <c r="K23" s="259"/>
      <c r="L23" s="259">
        <v>12</v>
      </c>
      <c r="M23" s="318"/>
      <c r="N23" s="259">
        <v>70</v>
      </c>
      <c r="O23" s="259">
        <v>20</v>
      </c>
      <c r="P23" s="259"/>
      <c r="Q23" s="259"/>
      <c r="R23" s="259"/>
      <c r="S23" s="39"/>
      <c r="T23" s="50"/>
      <c r="U23" s="39"/>
      <c r="V23" s="259"/>
      <c r="W23" s="259"/>
      <c r="X23" s="259"/>
      <c r="Y23" s="259"/>
      <c r="Z23" s="259"/>
      <c r="AA23" s="318"/>
      <c r="AB23" s="259"/>
      <c r="AC23" s="39"/>
      <c r="AD23" s="39"/>
      <c r="AE23" s="39"/>
      <c r="AF23" s="259"/>
      <c r="AG23" s="39"/>
      <c r="AH23" s="50"/>
      <c r="AI23" s="259"/>
      <c r="AJ23" s="259"/>
      <c r="AK23" s="259"/>
      <c r="AL23" s="204"/>
    </row>
    <row r="24" spans="1:40" ht="18" customHeight="1" x14ac:dyDescent="0.35">
      <c r="A24" s="201"/>
      <c r="B24" s="228"/>
      <c r="C24" s="229"/>
      <c r="D24" s="219"/>
      <c r="E24" s="219"/>
      <c r="F24" s="219"/>
      <c r="G24" s="213"/>
      <c r="H24" s="213"/>
      <c r="I24" s="213"/>
      <c r="J24" s="213"/>
      <c r="K24" s="213"/>
      <c r="L24" s="213"/>
      <c r="M24" s="319"/>
      <c r="N24" s="213"/>
      <c r="O24" s="213"/>
      <c r="P24" s="213"/>
      <c r="Q24" s="213"/>
      <c r="R24" s="213"/>
      <c r="S24" s="40"/>
      <c r="T24" s="51"/>
      <c r="U24" s="40"/>
      <c r="V24" s="213"/>
      <c r="W24" s="213"/>
      <c r="X24" s="213"/>
      <c r="Y24" s="213"/>
      <c r="Z24" s="213"/>
      <c r="AA24" s="319"/>
      <c r="AB24" s="213"/>
      <c r="AC24" s="40"/>
      <c r="AD24" s="40"/>
      <c r="AE24" s="40"/>
      <c r="AF24" s="213"/>
      <c r="AG24" s="40"/>
      <c r="AH24" s="51"/>
      <c r="AI24" s="213"/>
      <c r="AJ24" s="213"/>
      <c r="AK24" s="213"/>
      <c r="AL24" s="205"/>
    </row>
    <row r="25" spans="1:40" ht="18" customHeight="1" x14ac:dyDescent="0.35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40" ht="18" customHeight="1" x14ac:dyDescent="0.35">
      <c r="A26" s="23" t="s">
        <v>54</v>
      </c>
      <c r="D26" s="2">
        <f>SUBTOTAL(9,D29:D46)</f>
        <v>100</v>
      </c>
      <c r="E26" s="2">
        <f>SUBTOTAL(9,E29:E46)</f>
        <v>100</v>
      </c>
      <c r="F26" s="63">
        <f>SUBTOTAL(9,F29:F46)</f>
        <v>0</v>
      </c>
    </row>
    <row r="27" spans="1:40" ht="18" customHeight="1" x14ac:dyDescent="0.35">
      <c r="A27" s="206" t="s">
        <v>0</v>
      </c>
      <c r="B27" s="206" t="s">
        <v>25</v>
      </c>
      <c r="C27" s="206" t="s">
        <v>47</v>
      </c>
      <c r="D27" s="207" t="s">
        <v>48</v>
      </c>
      <c r="E27" s="207" t="s">
        <v>49</v>
      </c>
      <c r="F27" s="207" t="s">
        <v>50</v>
      </c>
      <c r="G27" s="271" t="s">
        <v>122</v>
      </c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  <c r="AA27" s="272"/>
      <c r="AB27" s="272"/>
      <c r="AC27" s="272"/>
      <c r="AD27" s="272"/>
      <c r="AE27" s="272"/>
      <c r="AF27" s="272"/>
      <c r="AG27" s="272"/>
      <c r="AH27" s="272"/>
      <c r="AI27" s="272"/>
      <c r="AJ27" s="272"/>
      <c r="AK27" s="272"/>
      <c r="AL27" s="263" t="s">
        <v>52</v>
      </c>
    </row>
    <row r="28" spans="1:40" ht="18" customHeight="1" x14ac:dyDescent="0.35">
      <c r="A28" s="206"/>
      <c r="B28" s="206"/>
      <c r="C28" s="206"/>
      <c r="D28" s="207"/>
      <c r="E28" s="207"/>
      <c r="F28" s="207"/>
      <c r="G28" s="37">
        <v>1</v>
      </c>
      <c r="H28" s="37">
        <v>2</v>
      </c>
      <c r="I28" s="37">
        <v>3</v>
      </c>
      <c r="J28" s="37">
        <v>4</v>
      </c>
      <c r="K28" s="37">
        <v>5</v>
      </c>
      <c r="L28" s="37">
        <v>6</v>
      </c>
      <c r="M28" s="45">
        <v>7</v>
      </c>
      <c r="N28" s="37">
        <v>8</v>
      </c>
      <c r="O28" s="37">
        <v>9</v>
      </c>
      <c r="P28" s="37">
        <v>10</v>
      </c>
      <c r="Q28" s="37">
        <v>11</v>
      </c>
      <c r="R28" s="37">
        <v>12</v>
      </c>
      <c r="S28" s="37">
        <v>13</v>
      </c>
      <c r="T28" s="45">
        <v>14</v>
      </c>
      <c r="U28" s="37">
        <v>15</v>
      </c>
      <c r="V28" s="37">
        <v>16</v>
      </c>
      <c r="W28" s="37">
        <v>17</v>
      </c>
      <c r="X28" s="37">
        <v>18</v>
      </c>
      <c r="Y28" s="37">
        <v>19</v>
      </c>
      <c r="Z28" s="37">
        <v>20</v>
      </c>
      <c r="AA28" s="45">
        <v>21</v>
      </c>
      <c r="AB28" s="37">
        <v>22</v>
      </c>
      <c r="AC28" s="37">
        <v>23</v>
      </c>
      <c r="AD28" s="37">
        <v>24</v>
      </c>
      <c r="AE28" s="37">
        <v>25</v>
      </c>
      <c r="AF28" s="37">
        <v>26</v>
      </c>
      <c r="AG28" s="37">
        <v>27</v>
      </c>
      <c r="AH28" s="45">
        <v>28</v>
      </c>
      <c r="AI28" s="37">
        <v>29</v>
      </c>
      <c r="AJ28" s="37">
        <v>30</v>
      </c>
      <c r="AK28" s="37">
        <v>31</v>
      </c>
      <c r="AL28" s="263"/>
    </row>
    <row r="29" spans="1:40" ht="18" customHeight="1" x14ac:dyDescent="0.35">
      <c r="A29" s="263" t="s">
        <v>123</v>
      </c>
      <c r="B29" s="315" t="s">
        <v>91</v>
      </c>
      <c r="C29" s="201" t="s">
        <v>54</v>
      </c>
      <c r="D29" s="201">
        <v>30</v>
      </c>
      <c r="E29" s="201">
        <f>SUM(G29:AK30)</f>
        <v>30</v>
      </c>
      <c r="F29" s="201">
        <f>E29-D29</f>
        <v>0</v>
      </c>
      <c r="G29" s="265"/>
      <c r="H29" s="265"/>
      <c r="I29" s="265"/>
      <c r="J29" s="265"/>
      <c r="K29" s="265"/>
      <c r="L29" s="265"/>
      <c r="M29" s="314"/>
      <c r="N29" s="265">
        <v>27</v>
      </c>
      <c r="O29" s="194">
        <v>3</v>
      </c>
      <c r="P29" s="265"/>
      <c r="Q29" s="265"/>
      <c r="R29" s="265"/>
      <c r="S29" s="265"/>
      <c r="T29" s="314"/>
      <c r="U29" s="265"/>
      <c r="V29" s="265"/>
      <c r="W29" s="265"/>
      <c r="X29" s="265"/>
      <c r="Y29" s="265"/>
      <c r="Z29" s="265"/>
      <c r="AA29" s="314"/>
      <c r="AB29" s="265"/>
      <c r="AC29" s="265"/>
      <c r="AD29" s="265"/>
      <c r="AE29" s="265"/>
      <c r="AF29" s="265"/>
      <c r="AG29" s="265"/>
      <c r="AH29" s="314"/>
      <c r="AI29" s="265"/>
      <c r="AJ29" s="265"/>
      <c r="AK29" s="265"/>
      <c r="AL29" s="276" t="s">
        <v>124</v>
      </c>
    </row>
    <row r="30" spans="1:40" ht="18" customHeight="1" x14ac:dyDescent="0.35">
      <c r="A30" s="199"/>
      <c r="B30" s="316"/>
      <c r="C30" s="201"/>
      <c r="D30" s="201"/>
      <c r="E30" s="201"/>
      <c r="F30" s="201"/>
      <c r="G30" s="265"/>
      <c r="H30" s="265"/>
      <c r="I30" s="265"/>
      <c r="J30" s="265"/>
      <c r="K30" s="265"/>
      <c r="L30" s="265"/>
      <c r="M30" s="314"/>
      <c r="N30" s="265"/>
      <c r="O30" s="195"/>
      <c r="P30" s="265"/>
      <c r="Q30" s="265"/>
      <c r="R30" s="265"/>
      <c r="S30" s="265"/>
      <c r="T30" s="314"/>
      <c r="U30" s="265"/>
      <c r="V30" s="265"/>
      <c r="W30" s="265"/>
      <c r="X30" s="265"/>
      <c r="Y30" s="265"/>
      <c r="Z30" s="265"/>
      <c r="AA30" s="314"/>
      <c r="AB30" s="265"/>
      <c r="AC30" s="265"/>
      <c r="AD30" s="265"/>
      <c r="AE30" s="265"/>
      <c r="AF30" s="265"/>
      <c r="AG30" s="265"/>
      <c r="AH30" s="314"/>
      <c r="AI30" s="265"/>
      <c r="AJ30" s="265"/>
      <c r="AK30" s="265"/>
      <c r="AL30" s="276"/>
    </row>
    <row r="31" spans="1:40" ht="18" customHeight="1" x14ac:dyDescent="0.35">
      <c r="A31" s="263" t="s">
        <v>123</v>
      </c>
      <c r="B31" s="317" t="s">
        <v>92</v>
      </c>
      <c r="C31" s="201" t="s">
        <v>54</v>
      </c>
      <c r="D31" s="201">
        <v>30</v>
      </c>
      <c r="E31" s="201">
        <f>SUM(G31:AK32)</f>
        <v>30</v>
      </c>
      <c r="F31" s="201">
        <f t="shared" ref="F31" si="2">E31-D31</f>
        <v>0</v>
      </c>
      <c r="G31" s="265"/>
      <c r="H31" s="265"/>
      <c r="I31" s="265"/>
      <c r="J31" s="265"/>
      <c r="K31" s="265"/>
      <c r="L31" s="265"/>
      <c r="M31" s="314"/>
      <c r="N31" s="265"/>
      <c r="O31" s="265">
        <v>16</v>
      </c>
      <c r="P31" s="265">
        <v>14</v>
      </c>
      <c r="Q31" s="265"/>
      <c r="R31" s="265"/>
      <c r="S31" s="265"/>
      <c r="T31" s="314"/>
      <c r="U31" s="265"/>
      <c r="V31" s="265"/>
      <c r="W31" s="265"/>
      <c r="X31" s="265"/>
      <c r="Y31" s="265"/>
      <c r="Z31" s="265"/>
      <c r="AA31" s="314"/>
      <c r="AB31" s="265"/>
      <c r="AC31" s="265"/>
      <c r="AD31" s="265"/>
      <c r="AE31" s="265"/>
      <c r="AF31" s="265"/>
      <c r="AG31" s="265"/>
      <c r="AH31" s="314"/>
      <c r="AI31" s="265"/>
      <c r="AJ31" s="265"/>
      <c r="AK31" s="265"/>
      <c r="AL31" s="276" t="s">
        <v>124</v>
      </c>
    </row>
    <row r="32" spans="1:40" ht="18" customHeight="1" x14ac:dyDescent="0.35">
      <c r="A32" s="199"/>
      <c r="B32" s="317"/>
      <c r="C32" s="201"/>
      <c r="D32" s="201"/>
      <c r="E32" s="201"/>
      <c r="F32" s="201"/>
      <c r="G32" s="265"/>
      <c r="H32" s="265"/>
      <c r="I32" s="265"/>
      <c r="J32" s="265"/>
      <c r="K32" s="265"/>
      <c r="L32" s="265"/>
      <c r="M32" s="314"/>
      <c r="N32" s="265"/>
      <c r="O32" s="265"/>
      <c r="P32" s="265"/>
      <c r="Q32" s="265"/>
      <c r="R32" s="265"/>
      <c r="S32" s="265"/>
      <c r="T32" s="314"/>
      <c r="U32" s="265"/>
      <c r="V32" s="265"/>
      <c r="W32" s="265"/>
      <c r="X32" s="265"/>
      <c r="Y32" s="265"/>
      <c r="Z32" s="265"/>
      <c r="AA32" s="314"/>
      <c r="AB32" s="265"/>
      <c r="AC32" s="265"/>
      <c r="AD32" s="265"/>
      <c r="AE32" s="265"/>
      <c r="AF32" s="265"/>
      <c r="AG32" s="265"/>
      <c r="AH32" s="314"/>
      <c r="AI32" s="265"/>
      <c r="AJ32" s="265"/>
      <c r="AK32" s="265"/>
      <c r="AL32" s="276"/>
    </row>
    <row r="33" spans="1:40" ht="18" customHeight="1" x14ac:dyDescent="0.35">
      <c r="A33" s="263" t="s">
        <v>123</v>
      </c>
      <c r="B33" s="315" t="s">
        <v>93</v>
      </c>
      <c r="C33" s="201" t="s">
        <v>54</v>
      </c>
      <c r="D33" s="201">
        <v>30</v>
      </c>
      <c r="E33" s="201">
        <f t="shared" ref="E33" si="3">SUM(G33:AK34)</f>
        <v>30</v>
      </c>
      <c r="F33" s="201">
        <f t="shared" ref="F33" si="4">E33-D33</f>
        <v>0</v>
      </c>
      <c r="G33" s="265"/>
      <c r="H33" s="265"/>
      <c r="I33" s="265"/>
      <c r="J33" s="265"/>
      <c r="K33" s="265"/>
      <c r="L33" s="265"/>
      <c r="M33" s="314"/>
      <c r="N33" s="265"/>
      <c r="O33" s="265">
        <v>26</v>
      </c>
      <c r="P33" s="265">
        <v>4</v>
      </c>
      <c r="Q33" s="265"/>
      <c r="R33" s="265"/>
      <c r="S33" s="265"/>
      <c r="T33" s="314"/>
      <c r="U33" s="265"/>
      <c r="V33" s="265"/>
      <c r="W33" s="265"/>
      <c r="X33" s="265"/>
      <c r="Y33" s="265"/>
      <c r="Z33" s="265"/>
      <c r="AA33" s="314"/>
      <c r="AB33" s="265"/>
      <c r="AC33" s="265"/>
      <c r="AD33" s="265"/>
      <c r="AE33" s="265"/>
      <c r="AF33" s="265"/>
      <c r="AG33" s="265"/>
      <c r="AH33" s="314"/>
      <c r="AI33" s="265"/>
      <c r="AJ33" s="265"/>
      <c r="AK33" s="265"/>
      <c r="AL33" s="276" t="s">
        <v>124</v>
      </c>
    </row>
    <row r="34" spans="1:40" s="2" customFormat="1" ht="18" customHeight="1" x14ac:dyDescent="0.35">
      <c r="A34" s="199"/>
      <c r="B34" s="316"/>
      <c r="C34" s="201"/>
      <c r="D34" s="201"/>
      <c r="E34" s="201"/>
      <c r="F34" s="201"/>
      <c r="G34" s="265"/>
      <c r="H34" s="265"/>
      <c r="I34" s="265"/>
      <c r="J34" s="265"/>
      <c r="K34" s="265"/>
      <c r="L34" s="265"/>
      <c r="M34" s="314"/>
      <c r="N34" s="265"/>
      <c r="O34" s="265"/>
      <c r="P34" s="265"/>
      <c r="Q34" s="265"/>
      <c r="R34" s="265"/>
      <c r="S34" s="265"/>
      <c r="T34" s="314"/>
      <c r="U34" s="265"/>
      <c r="V34" s="265"/>
      <c r="W34" s="265"/>
      <c r="X34" s="265"/>
      <c r="Y34" s="265"/>
      <c r="Z34" s="265"/>
      <c r="AA34" s="314"/>
      <c r="AB34" s="265"/>
      <c r="AC34" s="265"/>
      <c r="AD34" s="265"/>
      <c r="AE34" s="265"/>
      <c r="AF34" s="265"/>
      <c r="AG34" s="265"/>
      <c r="AH34" s="314"/>
      <c r="AI34" s="265"/>
      <c r="AJ34" s="265"/>
      <c r="AK34" s="265"/>
      <c r="AL34" s="276"/>
      <c r="AM34"/>
      <c r="AN34"/>
    </row>
    <row r="35" spans="1:40" s="2" customFormat="1" ht="18" customHeight="1" x14ac:dyDescent="0.35">
      <c r="A35" s="263" t="s">
        <v>123</v>
      </c>
      <c r="B35" s="315" t="s">
        <v>96</v>
      </c>
      <c r="C35" s="201" t="s">
        <v>54</v>
      </c>
      <c r="D35" s="201">
        <v>10</v>
      </c>
      <c r="E35" s="201">
        <v>10</v>
      </c>
      <c r="F35" s="201">
        <f t="shared" ref="F35" si="5">E35-D35</f>
        <v>0</v>
      </c>
      <c r="G35" s="265"/>
      <c r="H35" s="265"/>
      <c r="I35" s="265"/>
      <c r="J35" s="265"/>
      <c r="K35" s="265"/>
      <c r="L35" s="265"/>
      <c r="M35" s="314"/>
      <c r="N35" s="265"/>
      <c r="O35" s="265">
        <v>10</v>
      </c>
      <c r="P35" s="265"/>
      <c r="Q35" s="265"/>
      <c r="R35" s="265"/>
      <c r="S35" s="265"/>
      <c r="T35" s="314"/>
      <c r="U35" s="265"/>
      <c r="V35" s="265"/>
      <c r="W35" s="265"/>
      <c r="X35" s="265"/>
      <c r="Y35" s="265"/>
      <c r="Z35" s="265"/>
      <c r="AA35" s="314"/>
      <c r="AB35" s="265"/>
      <c r="AC35" s="265"/>
      <c r="AD35" s="265"/>
      <c r="AE35" s="265"/>
      <c r="AF35" s="265"/>
      <c r="AG35" s="265"/>
      <c r="AH35" s="314"/>
      <c r="AI35" s="265"/>
      <c r="AJ35" s="265"/>
      <c r="AK35" s="265"/>
      <c r="AL35" s="276" t="s">
        <v>124</v>
      </c>
      <c r="AM35"/>
      <c r="AN35"/>
    </row>
    <row r="36" spans="1:40" s="2" customFormat="1" ht="18" customHeight="1" x14ac:dyDescent="0.35">
      <c r="A36" s="199"/>
      <c r="B36" s="316"/>
      <c r="C36" s="201"/>
      <c r="D36" s="201"/>
      <c r="E36" s="201"/>
      <c r="F36" s="201"/>
      <c r="G36" s="265"/>
      <c r="H36" s="265"/>
      <c r="I36" s="265"/>
      <c r="J36" s="265"/>
      <c r="K36" s="265"/>
      <c r="L36" s="265"/>
      <c r="M36" s="314"/>
      <c r="N36" s="265"/>
      <c r="O36" s="265"/>
      <c r="P36" s="265"/>
      <c r="Q36" s="265"/>
      <c r="R36" s="265"/>
      <c r="S36" s="265"/>
      <c r="T36" s="314"/>
      <c r="U36" s="265"/>
      <c r="V36" s="265"/>
      <c r="W36" s="265"/>
      <c r="X36" s="265"/>
      <c r="Y36" s="265"/>
      <c r="Z36" s="265"/>
      <c r="AA36" s="314"/>
      <c r="AB36" s="265"/>
      <c r="AC36" s="265"/>
      <c r="AD36" s="265"/>
      <c r="AE36" s="265"/>
      <c r="AF36" s="265"/>
      <c r="AG36" s="265"/>
      <c r="AH36" s="314"/>
      <c r="AI36" s="265"/>
      <c r="AJ36" s="265"/>
      <c r="AK36" s="265"/>
      <c r="AL36" s="276"/>
      <c r="AM36"/>
      <c r="AN36"/>
    </row>
    <row r="37" spans="1:40" s="2" customFormat="1" ht="18" customHeight="1" x14ac:dyDescent="0.35">
      <c r="A37" s="264"/>
      <c r="B37" s="202"/>
      <c r="C37" s="201" t="s">
        <v>54</v>
      </c>
      <c r="D37" s="201"/>
      <c r="E37" s="201">
        <f t="shared" ref="E37" si="6">SUM(G37:AK38)</f>
        <v>0</v>
      </c>
      <c r="F37" s="201">
        <f t="shared" ref="F37" si="7">E37-D37</f>
        <v>0</v>
      </c>
      <c r="G37" s="265"/>
      <c r="H37" s="265"/>
      <c r="I37" s="265"/>
      <c r="J37" s="265"/>
      <c r="K37" s="265"/>
      <c r="L37" s="265"/>
      <c r="M37" s="314"/>
      <c r="N37" s="265"/>
      <c r="O37" s="265"/>
      <c r="P37" s="265"/>
      <c r="Q37" s="265"/>
      <c r="R37" s="265"/>
      <c r="S37" s="265"/>
      <c r="T37" s="314"/>
      <c r="U37" s="265"/>
      <c r="V37" s="265"/>
      <c r="W37" s="265"/>
      <c r="X37" s="265"/>
      <c r="Y37" s="265"/>
      <c r="Z37" s="265"/>
      <c r="AA37" s="314"/>
      <c r="AB37" s="265"/>
      <c r="AC37" s="265"/>
      <c r="AD37" s="265"/>
      <c r="AE37" s="265"/>
      <c r="AF37" s="265"/>
      <c r="AG37" s="265"/>
      <c r="AH37" s="314"/>
      <c r="AI37" s="265"/>
      <c r="AJ37" s="265"/>
      <c r="AK37" s="265"/>
      <c r="AL37" s="276"/>
      <c r="AM37"/>
      <c r="AN37"/>
    </row>
    <row r="38" spans="1:40" s="2" customFormat="1" ht="18" customHeight="1" x14ac:dyDescent="0.35">
      <c r="A38" s="303"/>
      <c r="B38" s="203"/>
      <c r="C38" s="201"/>
      <c r="D38" s="201"/>
      <c r="E38" s="201"/>
      <c r="F38" s="201"/>
      <c r="G38" s="265"/>
      <c r="H38" s="265"/>
      <c r="I38" s="265"/>
      <c r="J38" s="265"/>
      <c r="K38" s="265"/>
      <c r="L38" s="265"/>
      <c r="M38" s="314"/>
      <c r="N38" s="265"/>
      <c r="O38" s="265"/>
      <c r="P38" s="265"/>
      <c r="Q38" s="265"/>
      <c r="R38" s="265"/>
      <c r="S38" s="265"/>
      <c r="T38" s="314"/>
      <c r="U38" s="265"/>
      <c r="V38" s="265"/>
      <c r="W38" s="265"/>
      <c r="X38" s="265"/>
      <c r="Y38" s="265"/>
      <c r="Z38" s="265"/>
      <c r="AA38" s="314"/>
      <c r="AB38" s="265"/>
      <c r="AC38" s="265"/>
      <c r="AD38" s="265"/>
      <c r="AE38" s="265"/>
      <c r="AF38" s="265"/>
      <c r="AG38" s="265"/>
      <c r="AH38" s="314"/>
      <c r="AI38" s="265"/>
      <c r="AJ38" s="265"/>
      <c r="AK38" s="265"/>
      <c r="AL38" s="276"/>
      <c r="AM38"/>
      <c r="AN38"/>
    </row>
    <row r="39" spans="1:40" s="2" customFormat="1" ht="18" customHeight="1" x14ac:dyDescent="0.35">
      <c r="A39" s="264"/>
      <c r="B39" s="202"/>
      <c r="C39" s="201" t="s">
        <v>54</v>
      </c>
      <c r="D39" s="201"/>
      <c r="E39" s="201">
        <f t="shared" ref="E39" si="8">SUM(G39:AK40)</f>
        <v>0</v>
      </c>
      <c r="F39" s="201">
        <f t="shared" ref="F39" si="9">E39-D39</f>
        <v>0</v>
      </c>
      <c r="G39" s="265"/>
      <c r="H39" s="265"/>
      <c r="I39" s="265"/>
      <c r="J39" s="265"/>
      <c r="K39" s="265"/>
      <c r="L39" s="265"/>
      <c r="M39" s="314"/>
      <c r="N39" s="265"/>
      <c r="O39" s="265"/>
      <c r="P39" s="265"/>
      <c r="Q39" s="265"/>
      <c r="R39" s="265"/>
      <c r="S39" s="265"/>
      <c r="T39" s="314"/>
      <c r="U39" s="265"/>
      <c r="V39" s="265"/>
      <c r="W39" s="265"/>
      <c r="X39" s="265"/>
      <c r="Y39" s="265"/>
      <c r="Z39" s="265"/>
      <c r="AA39" s="314"/>
      <c r="AB39" s="265"/>
      <c r="AC39" s="265"/>
      <c r="AD39" s="265"/>
      <c r="AE39" s="265"/>
      <c r="AF39" s="265"/>
      <c r="AG39" s="265"/>
      <c r="AH39" s="314"/>
      <c r="AI39" s="265"/>
      <c r="AJ39" s="265"/>
      <c r="AK39" s="265"/>
      <c r="AL39" s="276"/>
      <c r="AM39"/>
      <c r="AN39"/>
    </row>
    <row r="40" spans="1:40" s="2" customFormat="1" ht="18" customHeight="1" x14ac:dyDescent="0.35">
      <c r="A40" s="303"/>
      <c r="B40" s="203"/>
      <c r="C40" s="201"/>
      <c r="D40" s="201"/>
      <c r="E40" s="201"/>
      <c r="F40" s="201"/>
      <c r="G40" s="265"/>
      <c r="H40" s="265"/>
      <c r="I40" s="265"/>
      <c r="J40" s="265"/>
      <c r="K40" s="265"/>
      <c r="L40" s="265"/>
      <c r="M40" s="314"/>
      <c r="N40" s="265"/>
      <c r="O40" s="265"/>
      <c r="P40" s="265"/>
      <c r="Q40" s="265"/>
      <c r="R40" s="265"/>
      <c r="S40" s="265"/>
      <c r="T40" s="314"/>
      <c r="U40" s="265"/>
      <c r="V40" s="265"/>
      <c r="W40" s="265"/>
      <c r="X40" s="265"/>
      <c r="Y40" s="265"/>
      <c r="Z40" s="265"/>
      <c r="AA40" s="314"/>
      <c r="AB40" s="265"/>
      <c r="AC40" s="265"/>
      <c r="AD40" s="265"/>
      <c r="AE40" s="265"/>
      <c r="AF40" s="265"/>
      <c r="AG40" s="265"/>
      <c r="AH40" s="314"/>
      <c r="AI40" s="265"/>
      <c r="AJ40" s="265"/>
      <c r="AK40" s="265"/>
      <c r="AL40" s="276"/>
      <c r="AM40"/>
      <c r="AN40"/>
    </row>
    <row r="41" spans="1:40" s="2" customFormat="1" ht="18" customHeight="1" x14ac:dyDescent="0.35">
      <c r="A41" s="264"/>
      <c r="B41" s="279"/>
      <c r="C41" s="201" t="s">
        <v>54</v>
      </c>
      <c r="D41" s="201"/>
      <c r="E41" s="201">
        <f t="shared" ref="E41" si="10">SUM(G41:AK42)</f>
        <v>0</v>
      </c>
      <c r="F41" s="201">
        <f t="shared" ref="F41" si="11">E41-D41</f>
        <v>0</v>
      </c>
      <c r="G41" s="265"/>
      <c r="H41" s="265"/>
      <c r="I41" s="265"/>
      <c r="J41" s="265"/>
      <c r="K41" s="265"/>
      <c r="L41" s="265"/>
      <c r="M41" s="314"/>
      <c r="N41" s="265"/>
      <c r="O41" s="265"/>
      <c r="P41" s="265"/>
      <c r="Q41" s="265"/>
      <c r="R41" s="265"/>
      <c r="S41" s="265"/>
      <c r="T41" s="314"/>
      <c r="U41" s="265"/>
      <c r="V41" s="265"/>
      <c r="W41" s="265"/>
      <c r="X41" s="265"/>
      <c r="Y41" s="265"/>
      <c r="Z41" s="265"/>
      <c r="AA41" s="314"/>
      <c r="AB41" s="265"/>
      <c r="AC41" s="265"/>
      <c r="AD41" s="265"/>
      <c r="AE41" s="265"/>
      <c r="AF41" s="265"/>
      <c r="AG41" s="265"/>
      <c r="AH41" s="314"/>
      <c r="AI41" s="265"/>
      <c r="AJ41" s="265"/>
      <c r="AK41" s="265"/>
      <c r="AL41" s="276"/>
      <c r="AM41"/>
      <c r="AN41"/>
    </row>
    <row r="42" spans="1:40" s="2" customFormat="1" ht="18" customHeight="1" x14ac:dyDescent="0.35">
      <c r="A42" s="303"/>
      <c r="B42" s="279"/>
      <c r="C42" s="201"/>
      <c r="D42" s="201"/>
      <c r="E42" s="201"/>
      <c r="F42" s="201"/>
      <c r="G42" s="265"/>
      <c r="H42" s="265"/>
      <c r="I42" s="265"/>
      <c r="J42" s="265"/>
      <c r="K42" s="265"/>
      <c r="L42" s="265"/>
      <c r="M42" s="314"/>
      <c r="N42" s="265"/>
      <c r="O42" s="265"/>
      <c r="P42" s="265"/>
      <c r="Q42" s="265"/>
      <c r="R42" s="265"/>
      <c r="S42" s="265"/>
      <c r="T42" s="314"/>
      <c r="U42" s="265"/>
      <c r="V42" s="265"/>
      <c r="W42" s="265"/>
      <c r="X42" s="265"/>
      <c r="Y42" s="265"/>
      <c r="Z42" s="265"/>
      <c r="AA42" s="314"/>
      <c r="AB42" s="265"/>
      <c r="AC42" s="265"/>
      <c r="AD42" s="265"/>
      <c r="AE42" s="265"/>
      <c r="AF42" s="265"/>
      <c r="AG42" s="265"/>
      <c r="AH42" s="314"/>
      <c r="AI42" s="265"/>
      <c r="AJ42" s="265"/>
      <c r="AK42" s="265"/>
      <c r="AL42" s="276"/>
      <c r="AM42"/>
      <c r="AN42"/>
    </row>
    <row r="43" spans="1:40" s="2" customFormat="1" ht="18" customHeight="1" x14ac:dyDescent="0.35">
      <c r="A43" s="264"/>
      <c r="B43" s="280"/>
      <c r="C43" s="201" t="s">
        <v>54</v>
      </c>
      <c r="D43" s="201"/>
      <c r="E43" s="201">
        <f t="shared" ref="E43" si="12">SUM(G43:AK44)</f>
        <v>0</v>
      </c>
      <c r="F43" s="201">
        <f t="shared" ref="F43" si="13">E43-D43</f>
        <v>0</v>
      </c>
      <c r="G43" s="265"/>
      <c r="H43" s="265"/>
      <c r="I43" s="265"/>
      <c r="J43" s="265"/>
      <c r="K43" s="265"/>
      <c r="L43" s="265"/>
      <c r="M43" s="314"/>
      <c r="N43" s="265"/>
      <c r="O43" s="265"/>
      <c r="P43" s="265"/>
      <c r="Q43" s="265"/>
      <c r="R43" s="265"/>
      <c r="S43" s="265"/>
      <c r="T43" s="314"/>
      <c r="U43" s="265"/>
      <c r="V43" s="265"/>
      <c r="W43" s="265"/>
      <c r="X43" s="265"/>
      <c r="Y43" s="265"/>
      <c r="Z43" s="265"/>
      <c r="AA43" s="314"/>
      <c r="AB43" s="265"/>
      <c r="AC43" s="265"/>
      <c r="AD43" s="265"/>
      <c r="AE43" s="265"/>
      <c r="AF43" s="265"/>
      <c r="AG43" s="265"/>
      <c r="AH43" s="314"/>
      <c r="AI43" s="265"/>
      <c r="AJ43" s="265"/>
      <c r="AK43" s="265"/>
      <c r="AL43" s="276"/>
      <c r="AM43"/>
      <c r="AN43"/>
    </row>
    <row r="44" spans="1:40" s="2" customFormat="1" ht="18" customHeight="1" x14ac:dyDescent="0.35">
      <c r="A44" s="303"/>
      <c r="B44" s="280"/>
      <c r="C44" s="201"/>
      <c r="D44" s="201"/>
      <c r="E44" s="201"/>
      <c r="F44" s="201"/>
      <c r="G44" s="265"/>
      <c r="H44" s="265"/>
      <c r="I44" s="265"/>
      <c r="J44" s="265"/>
      <c r="K44" s="265"/>
      <c r="L44" s="265"/>
      <c r="M44" s="314"/>
      <c r="N44" s="265"/>
      <c r="O44" s="265"/>
      <c r="P44" s="265"/>
      <c r="Q44" s="265"/>
      <c r="R44" s="265"/>
      <c r="S44" s="265"/>
      <c r="T44" s="314"/>
      <c r="U44" s="265"/>
      <c r="V44" s="265"/>
      <c r="W44" s="265"/>
      <c r="X44" s="265"/>
      <c r="Y44" s="265"/>
      <c r="Z44" s="265"/>
      <c r="AA44" s="314"/>
      <c r="AB44" s="265"/>
      <c r="AC44" s="265"/>
      <c r="AD44" s="265"/>
      <c r="AE44" s="265"/>
      <c r="AF44" s="265"/>
      <c r="AG44" s="265"/>
      <c r="AH44" s="314"/>
      <c r="AI44" s="265"/>
      <c r="AJ44" s="265"/>
      <c r="AK44" s="265"/>
      <c r="AL44" s="276"/>
      <c r="AM44"/>
      <c r="AN44"/>
    </row>
    <row r="45" spans="1:40" s="2" customFormat="1" ht="18" customHeight="1" x14ac:dyDescent="0.35">
      <c r="A45" s="264"/>
      <c r="B45" s="280"/>
      <c r="C45" s="201" t="s">
        <v>54</v>
      </c>
      <c r="D45" s="201"/>
      <c r="E45" s="201">
        <f t="shared" ref="E45" si="14">SUM(G45:AK46)</f>
        <v>0</v>
      </c>
      <c r="F45" s="201">
        <f t="shared" ref="F45" si="15">E45-D45</f>
        <v>0</v>
      </c>
      <c r="G45" s="265"/>
      <c r="H45" s="265"/>
      <c r="I45" s="265"/>
      <c r="J45" s="265"/>
      <c r="K45" s="265"/>
      <c r="L45" s="265"/>
      <c r="M45" s="314"/>
      <c r="N45" s="265"/>
      <c r="O45" s="265"/>
      <c r="P45" s="265"/>
      <c r="Q45" s="265"/>
      <c r="R45" s="265"/>
      <c r="S45" s="265"/>
      <c r="T45" s="314"/>
      <c r="U45" s="265"/>
      <c r="V45" s="265"/>
      <c r="W45" s="265"/>
      <c r="X45" s="265"/>
      <c r="Y45" s="265"/>
      <c r="Z45" s="265"/>
      <c r="AA45" s="314"/>
      <c r="AB45" s="265"/>
      <c r="AC45" s="265"/>
      <c r="AD45" s="265"/>
      <c r="AE45" s="265"/>
      <c r="AF45" s="265"/>
      <c r="AG45" s="265"/>
      <c r="AH45" s="314"/>
      <c r="AI45" s="265"/>
      <c r="AJ45" s="265"/>
      <c r="AK45" s="265"/>
      <c r="AL45" s="276"/>
      <c r="AM45"/>
      <c r="AN45"/>
    </row>
    <row r="46" spans="1:40" s="2" customFormat="1" ht="18" customHeight="1" x14ac:dyDescent="0.35">
      <c r="A46" s="303"/>
      <c r="B46" s="280"/>
      <c r="C46" s="201"/>
      <c r="D46" s="201"/>
      <c r="E46" s="201"/>
      <c r="F46" s="201"/>
      <c r="G46" s="265"/>
      <c r="H46" s="265"/>
      <c r="I46" s="265"/>
      <c r="J46" s="265"/>
      <c r="K46" s="265"/>
      <c r="L46" s="265"/>
      <c r="M46" s="314"/>
      <c r="N46" s="265"/>
      <c r="O46" s="265"/>
      <c r="P46" s="265"/>
      <c r="Q46" s="265"/>
      <c r="R46" s="265"/>
      <c r="S46" s="265"/>
      <c r="T46" s="314"/>
      <c r="U46" s="265"/>
      <c r="V46" s="265"/>
      <c r="W46" s="265"/>
      <c r="X46" s="265"/>
      <c r="Y46" s="265"/>
      <c r="Z46" s="265"/>
      <c r="AA46" s="314"/>
      <c r="AB46" s="265"/>
      <c r="AC46" s="265"/>
      <c r="AD46" s="265"/>
      <c r="AE46" s="265"/>
      <c r="AF46" s="265"/>
      <c r="AG46" s="265"/>
      <c r="AH46" s="314"/>
      <c r="AI46" s="265"/>
      <c r="AJ46" s="265"/>
      <c r="AK46" s="265"/>
      <c r="AL46" s="276"/>
      <c r="AM46"/>
      <c r="AN46"/>
    </row>
    <row r="47" spans="1:40" s="2" customFormat="1" ht="15" customHeight="1" x14ac:dyDescent="0.35">
      <c r="A47"/>
      <c r="B47"/>
      <c r="C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2"/>
      <c r="AM47"/>
      <c r="AN47"/>
    </row>
    <row r="48" spans="1:40" s="2" customFormat="1" ht="15" customHeight="1" x14ac:dyDescent="0.35">
      <c r="A48"/>
      <c r="B48"/>
      <c r="C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22"/>
      <c r="AM48"/>
      <c r="AN48"/>
    </row>
    <row r="49" spans="1:40" s="2" customFormat="1" ht="15" customHeight="1" x14ac:dyDescent="0.35">
      <c r="A49"/>
      <c r="B49"/>
      <c r="C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2"/>
      <c r="AM49"/>
      <c r="AN49"/>
    </row>
    <row r="50" spans="1:40" s="2" customFormat="1" ht="15" customHeight="1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2"/>
      <c r="AM50"/>
      <c r="AN50"/>
    </row>
    <row r="51" spans="1:40" s="2" customFormat="1" ht="15" customHeight="1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2"/>
      <c r="AM51"/>
      <c r="AN51"/>
    </row>
    <row r="52" spans="1:40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M52"/>
      <c r="AN52"/>
    </row>
    <row r="53" spans="1:40" s="2" customFormat="1" ht="15" customHeight="1" x14ac:dyDescent="0.35">
      <c r="A53"/>
      <c r="B53" s="21"/>
      <c r="C53"/>
      <c r="D53"/>
      <c r="E53"/>
      <c r="F5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M53"/>
      <c r="AN53"/>
    </row>
    <row r="54" spans="1:40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M54"/>
      <c r="AN54"/>
    </row>
    <row r="55" spans="1:40" s="1" customFormat="1" ht="15" customHeight="1" x14ac:dyDescent="0.35">
      <c r="A55"/>
      <c r="B55" s="21"/>
      <c r="C55"/>
      <c r="D55"/>
      <c r="E55"/>
      <c r="F55"/>
      <c r="AL55" s="2"/>
      <c r="AM55"/>
      <c r="AN55"/>
    </row>
    <row r="56" spans="1:40" s="1" customFormat="1" ht="15" customHeight="1" x14ac:dyDescent="0.35">
      <c r="A56"/>
      <c r="B56" s="21"/>
      <c r="C56"/>
      <c r="D56"/>
      <c r="E56"/>
      <c r="F56"/>
      <c r="AL56" s="2"/>
      <c r="AM56"/>
      <c r="AN56"/>
    </row>
    <row r="57" spans="1:40" s="1" customFormat="1" ht="15" customHeight="1" x14ac:dyDescent="0.35">
      <c r="A57"/>
      <c r="B57" s="21"/>
      <c r="C57"/>
      <c r="D57"/>
      <c r="E57"/>
      <c r="F57"/>
      <c r="AL57" s="2"/>
      <c r="AM57"/>
      <c r="AN57"/>
    </row>
    <row r="58" spans="1:40" s="1" customFormat="1" ht="15" customHeight="1" x14ac:dyDescent="0.35">
      <c r="A58"/>
      <c r="B58" s="21"/>
      <c r="C58"/>
      <c r="D58"/>
      <c r="E58"/>
      <c r="F58"/>
      <c r="AL58" s="2"/>
      <c r="AM58"/>
      <c r="AN58"/>
    </row>
    <row r="59" spans="1:40" s="1" customFormat="1" ht="15" customHeight="1" x14ac:dyDescent="0.35">
      <c r="A59"/>
      <c r="B59" s="21"/>
      <c r="C59"/>
      <c r="D59"/>
      <c r="E59"/>
      <c r="F59"/>
      <c r="AL59" s="2"/>
      <c r="AM59"/>
      <c r="AN59"/>
    </row>
    <row r="60" spans="1:40" s="1" customFormat="1" ht="15" customHeight="1" x14ac:dyDescent="0.35">
      <c r="A60"/>
      <c r="B60" s="21"/>
      <c r="C60"/>
      <c r="D60"/>
      <c r="E60"/>
      <c r="F60"/>
      <c r="AL60" s="2"/>
      <c r="AM60"/>
      <c r="AN60"/>
    </row>
    <row r="61" spans="1:40" s="1" customFormat="1" ht="15" customHeight="1" x14ac:dyDescent="0.35">
      <c r="A61"/>
      <c r="B61" s="21"/>
      <c r="C61"/>
      <c r="D61"/>
      <c r="E61"/>
      <c r="F61"/>
      <c r="AL61" s="2"/>
      <c r="AM61"/>
      <c r="AN61"/>
    </row>
    <row r="62" spans="1:40" s="1" customFormat="1" ht="15" customHeight="1" x14ac:dyDescent="0.35">
      <c r="A62"/>
      <c r="B62" s="21"/>
      <c r="C62"/>
      <c r="D62"/>
      <c r="E62"/>
      <c r="F62"/>
      <c r="AL62" s="2"/>
      <c r="AM62"/>
      <c r="AN62"/>
    </row>
    <row r="63" spans="1:40" s="1" customFormat="1" ht="15" customHeight="1" x14ac:dyDescent="0.35">
      <c r="A63"/>
      <c r="B63" s="21"/>
      <c r="C63"/>
      <c r="D63"/>
      <c r="E63"/>
      <c r="F63"/>
      <c r="AL63" s="2"/>
      <c r="AM63"/>
      <c r="AN63"/>
    </row>
    <row r="64" spans="1:40" s="1" customFormat="1" ht="15" customHeight="1" x14ac:dyDescent="0.35">
      <c r="A64"/>
      <c r="B64" s="21"/>
      <c r="C64"/>
      <c r="D64"/>
      <c r="E64"/>
      <c r="F64"/>
      <c r="AL64" s="2"/>
      <c r="AM64"/>
      <c r="AN64"/>
    </row>
  </sheetData>
  <mergeCells count="394">
    <mergeCell ref="D1:F1"/>
    <mergeCell ref="A17:A22"/>
    <mergeCell ref="B17:B22"/>
    <mergeCell ref="A23:A24"/>
    <mergeCell ref="B23:C24"/>
    <mergeCell ref="G3:AK3"/>
    <mergeCell ref="AL3:AL4"/>
    <mergeCell ref="A5:A10"/>
    <mergeCell ref="B5:B10"/>
    <mergeCell ref="A11:A16"/>
    <mergeCell ref="B11:B16"/>
    <mergeCell ref="A3:A4"/>
    <mergeCell ref="B3:B4"/>
    <mergeCell ref="C3:C4"/>
    <mergeCell ref="D3:D4"/>
    <mergeCell ref="E3:E4"/>
    <mergeCell ref="F3:F4"/>
    <mergeCell ref="L23:L24"/>
    <mergeCell ref="M23:M24"/>
    <mergeCell ref="N23:N24"/>
    <mergeCell ref="O23:O24"/>
    <mergeCell ref="D23:D24"/>
    <mergeCell ref="E23:E24"/>
    <mergeCell ref="F23:F24"/>
    <mergeCell ref="G23:G24"/>
    <mergeCell ref="AJ23:AJ24"/>
    <mergeCell ref="AK23:AK24"/>
    <mergeCell ref="AL23:AL24"/>
    <mergeCell ref="A27:A28"/>
    <mergeCell ref="B27:B28"/>
    <mergeCell ref="C27:C28"/>
    <mergeCell ref="D27:D28"/>
    <mergeCell ref="E27:E28"/>
    <mergeCell ref="F27:F28"/>
    <mergeCell ref="G27:AK27"/>
    <mergeCell ref="Y23:Y24"/>
    <mergeCell ref="Z23:Z24"/>
    <mergeCell ref="AA23:AA24"/>
    <mergeCell ref="AB23:AB24"/>
    <mergeCell ref="AF23:AF24"/>
    <mergeCell ref="AI23:AI24"/>
    <mergeCell ref="P23:P24"/>
    <mergeCell ref="Q23:Q24"/>
    <mergeCell ref="R23:R24"/>
    <mergeCell ref="V23:V24"/>
    <mergeCell ref="W23:W24"/>
    <mergeCell ref="X23:X24"/>
    <mergeCell ref="J23:J24"/>
    <mergeCell ref="K23:K24"/>
    <mergeCell ref="AL27:AL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Q29:Q30"/>
    <mergeCell ref="R29:R30"/>
    <mergeCell ref="V29:V30"/>
    <mergeCell ref="W29:W30"/>
    <mergeCell ref="X29:X30"/>
    <mergeCell ref="J29:J30"/>
    <mergeCell ref="K29:K30"/>
    <mergeCell ref="L29:L30"/>
    <mergeCell ref="M29:M30"/>
    <mergeCell ref="N29:N30"/>
    <mergeCell ref="O29:O30"/>
    <mergeCell ref="AG29:AG30"/>
    <mergeCell ref="P29:P30"/>
    <mergeCell ref="H23:H24"/>
    <mergeCell ref="I23:I24"/>
    <mergeCell ref="K31:K32"/>
    <mergeCell ref="L31:L32"/>
    <mergeCell ref="M31:M32"/>
    <mergeCell ref="AJ29:AJ30"/>
    <mergeCell ref="AK29:AK30"/>
    <mergeCell ref="AL29:AL30"/>
    <mergeCell ref="A31:A32"/>
    <mergeCell ref="B31:B32"/>
    <mergeCell ref="C31:C32"/>
    <mergeCell ref="D31:D32"/>
    <mergeCell ref="E31:E32"/>
    <mergeCell ref="F31:F32"/>
    <mergeCell ref="G31:G32"/>
    <mergeCell ref="Y29:Y30"/>
    <mergeCell ref="Z29:Z30"/>
    <mergeCell ref="AA29:AA30"/>
    <mergeCell ref="AB29:AB30"/>
    <mergeCell ref="AF29:AF30"/>
    <mergeCell ref="AI29:AI30"/>
    <mergeCell ref="AC29:AC30"/>
    <mergeCell ref="AD29:AD30"/>
    <mergeCell ref="AE29:AE30"/>
    <mergeCell ref="AI31:AI32"/>
    <mergeCell ref="AJ31:AJ32"/>
    <mergeCell ref="AK31:AK32"/>
    <mergeCell ref="AL31:AL32"/>
    <mergeCell ref="A33:A34"/>
    <mergeCell ref="B33:B34"/>
    <mergeCell ref="C33:C34"/>
    <mergeCell ref="D33:D34"/>
    <mergeCell ref="E33:E34"/>
    <mergeCell ref="W31:W32"/>
    <mergeCell ref="X31:X32"/>
    <mergeCell ref="Y31:Y32"/>
    <mergeCell ref="Z31:Z32"/>
    <mergeCell ref="AA31:AA32"/>
    <mergeCell ref="AB31:AB32"/>
    <mergeCell ref="N31:N32"/>
    <mergeCell ref="O31:O32"/>
    <mergeCell ref="P31:P32"/>
    <mergeCell ref="Q31:Q32"/>
    <mergeCell ref="R31:R32"/>
    <mergeCell ref="V31:V32"/>
    <mergeCell ref="H31:H32"/>
    <mergeCell ref="I31:I32"/>
    <mergeCell ref="J31:J32"/>
    <mergeCell ref="N33:N34"/>
    <mergeCell ref="O33:O34"/>
    <mergeCell ref="P33:P34"/>
    <mergeCell ref="Q33:Q34"/>
    <mergeCell ref="F33:F34"/>
    <mergeCell ref="G33:G34"/>
    <mergeCell ref="H33:H34"/>
    <mergeCell ref="I33:I34"/>
    <mergeCell ref="J33:J34"/>
    <mergeCell ref="K33:K34"/>
    <mergeCell ref="AL33:AL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AA33:AA34"/>
    <mergeCell ref="AB33:AB34"/>
    <mergeCell ref="AF33:AF34"/>
    <mergeCell ref="AI33:AI34"/>
    <mergeCell ref="AJ33:AJ34"/>
    <mergeCell ref="AK33:AK34"/>
    <mergeCell ref="R33:R34"/>
    <mergeCell ref="V33:V34"/>
    <mergeCell ref="W33:W34"/>
    <mergeCell ref="X33:X34"/>
    <mergeCell ref="Y33:Y34"/>
    <mergeCell ref="Z33:Z34"/>
    <mergeCell ref="L33:L34"/>
    <mergeCell ref="M33:M34"/>
    <mergeCell ref="A37:A38"/>
    <mergeCell ref="B37:B38"/>
    <mergeCell ref="C37:C38"/>
    <mergeCell ref="D37:D38"/>
    <mergeCell ref="E37:E38"/>
    <mergeCell ref="F37:F38"/>
    <mergeCell ref="G37:G38"/>
    <mergeCell ref="Y35:Y36"/>
    <mergeCell ref="Z35:Z36"/>
    <mergeCell ref="P35:P36"/>
    <mergeCell ref="Q35:Q36"/>
    <mergeCell ref="R35:R36"/>
    <mergeCell ref="V35:V36"/>
    <mergeCell ref="W35:W36"/>
    <mergeCell ref="X35:X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H37:H38"/>
    <mergeCell ref="I37:I38"/>
    <mergeCell ref="J37:J38"/>
    <mergeCell ref="K37:K38"/>
    <mergeCell ref="L37:L38"/>
    <mergeCell ref="M37:M38"/>
    <mergeCell ref="AJ35:AJ36"/>
    <mergeCell ref="AK35:AK36"/>
    <mergeCell ref="AL35:AL36"/>
    <mergeCell ref="AA35:AA36"/>
    <mergeCell ref="AB35:AB36"/>
    <mergeCell ref="AF35:AF36"/>
    <mergeCell ref="AI35:AI36"/>
    <mergeCell ref="AC35:AC36"/>
    <mergeCell ref="AD35:AD36"/>
    <mergeCell ref="AE35:AE36"/>
    <mergeCell ref="AI37:AI38"/>
    <mergeCell ref="AJ37:AJ38"/>
    <mergeCell ref="AK37:AK38"/>
    <mergeCell ref="AL37:AL38"/>
    <mergeCell ref="AA37:AA38"/>
    <mergeCell ref="AB37:AB38"/>
    <mergeCell ref="AC37:AC38"/>
    <mergeCell ref="AD37:AD38"/>
    <mergeCell ref="A39:A40"/>
    <mergeCell ref="B39:B40"/>
    <mergeCell ref="C39:C40"/>
    <mergeCell ref="D39:D40"/>
    <mergeCell ref="E39:E40"/>
    <mergeCell ref="W37:W38"/>
    <mergeCell ref="X37:X38"/>
    <mergeCell ref="Y37:Y38"/>
    <mergeCell ref="Z37:Z38"/>
    <mergeCell ref="N37:N38"/>
    <mergeCell ref="O37:O38"/>
    <mergeCell ref="P37:P38"/>
    <mergeCell ref="Q37:Q38"/>
    <mergeCell ref="R37:R38"/>
    <mergeCell ref="V37:V38"/>
    <mergeCell ref="S37:S38"/>
    <mergeCell ref="T37:T38"/>
    <mergeCell ref="U37:U38"/>
    <mergeCell ref="U39:U40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AL39:AL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AA39:AA40"/>
    <mergeCell ref="AB39:AB40"/>
    <mergeCell ref="AF39:AF40"/>
    <mergeCell ref="AI39:AI40"/>
    <mergeCell ref="AJ39:AJ40"/>
    <mergeCell ref="AK39:AK40"/>
    <mergeCell ref="R39:R40"/>
    <mergeCell ref="V39:V40"/>
    <mergeCell ref="W39:W40"/>
    <mergeCell ref="X39:X40"/>
    <mergeCell ref="Y39:Y40"/>
    <mergeCell ref="Z39:Z40"/>
    <mergeCell ref="S39:S40"/>
    <mergeCell ref="T39:T40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AK41:AK42"/>
    <mergeCell ref="AL41:AL42"/>
    <mergeCell ref="A43:A44"/>
    <mergeCell ref="B43:B44"/>
    <mergeCell ref="C43:C44"/>
    <mergeCell ref="D43:D44"/>
    <mergeCell ref="E43:E44"/>
    <mergeCell ref="F43:F44"/>
    <mergeCell ref="G43:G44"/>
    <mergeCell ref="Y41:Y42"/>
    <mergeCell ref="Z41:Z42"/>
    <mergeCell ref="AA41:AA42"/>
    <mergeCell ref="AB41:AB42"/>
    <mergeCell ref="AF41:AF42"/>
    <mergeCell ref="AI41:AI42"/>
    <mergeCell ref="AC41:AC42"/>
    <mergeCell ref="AD41:AD42"/>
    <mergeCell ref="AE41:AE42"/>
    <mergeCell ref="P41:P42"/>
    <mergeCell ref="Q41:Q42"/>
    <mergeCell ref="R41:R42"/>
    <mergeCell ref="V41:V42"/>
    <mergeCell ref="W41:W42"/>
    <mergeCell ref="X41:X42"/>
    <mergeCell ref="A45:A46"/>
    <mergeCell ref="B45:B46"/>
    <mergeCell ref="C45:C46"/>
    <mergeCell ref="D45:D46"/>
    <mergeCell ref="E45:E46"/>
    <mergeCell ref="W43:W44"/>
    <mergeCell ref="X43:X44"/>
    <mergeCell ref="H43:H44"/>
    <mergeCell ref="I43:I44"/>
    <mergeCell ref="J43:J44"/>
    <mergeCell ref="K43:K44"/>
    <mergeCell ref="L43:L44"/>
    <mergeCell ref="M43:M44"/>
    <mergeCell ref="L45:L46"/>
    <mergeCell ref="M45:M46"/>
    <mergeCell ref="N45:N46"/>
    <mergeCell ref="O45:O46"/>
    <mergeCell ref="P45:P46"/>
    <mergeCell ref="Y43:Y44"/>
    <mergeCell ref="Z43:Z44"/>
    <mergeCell ref="N43:N44"/>
    <mergeCell ref="O43:O44"/>
    <mergeCell ref="P43:P44"/>
    <mergeCell ref="Q43:Q44"/>
    <mergeCell ref="R43:R44"/>
    <mergeCell ref="V43:V44"/>
    <mergeCell ref="S43:S44"/>
    <mergeCell ref="T43:T44"/>
    <mergeCell ref="U43:U44"/>
    <mergeCell ref="Q45:Q46"/>
    <mergeCell ref="F45:F46"/>
    <mergeCell ref="G45:G46"/>
    <mergeCell ref="H45:H46"/>
    <mergeCell ref="I45:I46"/>
    <mergeCell ref="J45:J46"/>
    <mergeCell ref="K45:K46"/>
    <mergeCell ref="R45:R46"/>
    <mergeCell ref="V45:V46"/>
    <mergeCell ref="W45:W46"/>
    <mergeCell ref="X45:X46"/>
    <mergeCell ref="Y45:Y46"/>
    <mergeCell ref="Z45:Z46"/>
    <mergeCell ref="S45:S46"/>
    <mergeCell ref="T45:T46"/>
    <mergeCell ref="U45:U46"/>
    <mergeCell ref="AL45:AL46"/>
    <mergeCell ref="S29:S30"/>
    <mergeCell ref="T29:T30"/>
    <mergeCell ref="U29:U30"/>
    <mergeCell ref="S31:S32"/>
    <mergeCell ref="T31:T32"/>
    <mergeCell ref="U31:U32"/>
    <mergeCell ref="S33:S34"/>
    <mergeCell ref="T33:T34"/>
    <mergeCell ref="U33:U34"/>
    <mergeCell ref="AA45:AA46"/>
    <mergeCell ref="AB45:AB46"/>
    <mergeCell ref="AF45:AF46"/>
    <mergeCell ref="AI45:AI46"/>
    <mergeCell ref="AJ45:AJ46"/>
    <mergeCell ref="AK45:AK46"/>
    <mergeCell ref="AF43:AF44"/>
    <mergeCell ref="AI43:AI44"/>
    <mergeCell ref="AJ43:AJ44"/>
    <mergeCell ref="AK43:AK44"/>
    <mergeCell ref="AL43:AL44"/>
    <mergeCell ref="AA43:AA44"/>
    <mergeCell ref="AB43:AB44"/>
    <mergeCell ref="AJ41:AJ42"/>
    <mergeCell ref="AC45:AC46"/>
    <mergeCell ref="AD45:AD46"/>
    <mergeCell ref="AE45:AE46"/>
    <mergeCell ref="AC43:AC44"/>
    <mergeCell ref="AD43:AD44"/>
    <mergeCell ref="AE43:AE44"/>
    <mergeCell ref="AG43:AG44"/>
    <mergeCell ref="AH43:AH44"/>
    <mergeCell ref="AG45:AG46"/>
    <mergeCell ref="AH45:AH46"/>
    <mergeCell ref="AG41:AG42"/>
    <mergeCell ref="AH41:AH42"/>
    <mergeCell ref="AE37:AE38"/>
    <mergeCell ref="AC39:AC40"/>
    <mergeCell ref="AD39:AD40"/>
    <mergeCell ref="AE39:AE40"/>
    <mergeCell ref="AH29:AH30"/>
    <mergeCell ref="AG31:AG32"/>
    <mergeCell ref="AH31:AH32"/>
    <mergeCell ref="AG33:AG34"/>
    <mergeCell ref="AH33:AH34"/>
    <mergeCell ref="AG35:AG36"/>
    <mergeCell ref="AH35:AH36"/>
    <mergeCell ref="AC31:AC32"/>
    <mergeCell ref="AD31:AD32"/>
    <mergeCell ref="AE31:AE32"/>
    <mergeCell ref="AC33:AC34"/>
    <mergeCell ref="AD33:AD34"/>
    <mergeCell ref="AE33:AE34"/>
    <mergeCell ref="AF37:AF38"/>
    <mergeCell ref="AF31:AF32"/>
    <mergeCell ref="AG37:AG38"/>
    <mergeCell ref="AH37:AH38"/>
    <mergeCell ref="AG39:AG40"/>
    <mergeCell ref="AH39:AH40"/>
  </mergeCells>
  <conditionalFormatting sqref="E5:F23">
    <cfRule type="cellIs" dxfId="395" priority="8" operator="lessThan">
      <formula>0</formula>
    </cfRule>
  </conditionalFormatting>
  <conditionalFormatting sqref="F5:F23">
    <cfRule type="cellIs" dxfId="394" priority="7" operator="equal">
      <formula>0</formula>
    </cfRule>
  </conditionalFormatting>
  <conditionalFormatting sqref="F29:F46">
    <cfRule type="cellIs" dxfId="393" priority="5" operator="equal">
      <formula>0</formula>
    </cfRule>
    <cfRule type="cellIs" dxfId="392" priority="6" operator="lessThan">
      <formula>0</formula>
    </cfRule>
  </conditionalFormatting>
  <conditionalFormatting sqref="G5:AK24">
    <cfRule type="cellIs" dxfId="391" priority="4" operator="greaterThan">
      <formula>0</formula>
    </cfRule>
  </conditionalFormatting>
  <conditionalFormatting sqref="G29:AK46">
    <cfRule type="cellIs" dxfId="390" priority="3" operator="greaterThan">
      <formula>0</formula>
    </cfRule>
  </conditionalFormatting>
  <conditionalFormatting sqref="AL5:AL23 AL29 AL31 AL33 AL35 AL37 AL39 AL41 AL43 AL45">
    <cfRule type="containsText" dxfId="389" priority="9" operator="containsText" text="Done">
      <formula>NOT(ISERROR(SEARCH("Done",AL5)))</formula>
    </cfRule>
  </conditionalFormatting>
  <conditionalFormatting sqref="AL5:AL24">
    <cfRule type="containsText" dxfId="388" priority="2" operator="containsText" text="Done">
      <formula>NOT(ISERROR(SEARCH("Done",AL5)))</formula>
    </cfRule>
  </conditionalFormatting>
  <conditionalFormatting sqref="AL29:AL46">
    <cfRule type="containsText" dxfId="387" priority="1" operator="containsText" text="Done">
      <formula>NOT(ISERROR(SEARCH("Done",AL29)))</formula>
    </cfRule>
  </conditionalFormatting>
  <dataValidations count="1">
    <dataValidation allowBlank="1" showInputMessage="1" showErrorMessage="1" sqref="AN5" xr:uid="{C3942DC1-5750-4677-A271-ED18C59B72B1}"/>
  </dataValidations>
  <printOptions horizontalCentered="1" verticalCentered="1"/>
  <pageMargins left="0.7" right="0.7" top="0.75" bottom="0.75" header="0.3" footer="0.3"/>
  <pageSetup paperSize="8" scale="7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7F6C-6D58-4D01-A2B5-3F14DEA605D5}">
  <sheetPr>
    <tabColor rgb="FFFFC000"/>
    <pageSetUpPr fitToPage="1"/>
  </sheetPr>
  <dimension ref="A1:AN100"/>
  <sheetViews>
    <sheetView showGridLines="0" zoomScale="60" zoomScaleNormal="60" workbookViewId="0">
      <pane xSplit="6" ySplit="4" topLeftCell="AL61" activePane="bottomRight" state="frozen"/>
      <selection pane="topRight" activeCell="G51" sqref="G51:AH52"/>
      <selection pane="bottomLeft" activeCell="G51" sqref="G51:AH52"/>
      <selection pane="bottomRight" activeCell="AL28" sqref="AL28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121</v>
      </c>
      <c r="E1" s="231"/>
      <c r="F1" s="232"/>
    </row>
    <row r="2" spans="1:38" ht="25" customHeight="1" x14ac:dyDescent="0.35">
      <c r="A2" s="23" t="s">
        <v>46</v>
      </c>
      <c r="D2" s="2">
        <f>SUBTOTAL(9,D5:D58)</f>
        <v>96</v>
      </c>
      <c r="E2" s="2">
        <f>SUBTOTAL(9,E5:E58)</f>
        <v>90</v>
      </c>
      <c r="F2" s="63">
        <f>SUBTOTAL(9,F5:F58)</f>
        <v>-6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125</v>
      </c>
      <c r="B5" s="223" t="s">
        <v>66</v>
      </c>
      <c r="C5" s="32" t="s">
        <v>1</v>
      </c>
      <c r="D5" s="7"/>
      <c r="E5" s="8">
        <f t="shared" ref="E5:E36" si="0">SUM(G5:AK5)</f>
        <v>0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/>
      <c r="S5" s="9"/>
      <c r="T5" s="69"/>
      <c r="U5" s="9"/>
      <c r="V5" s="9"/>
      <c r="W5" s="9"/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>
        <v>15</v>
      </c>
      <c r="E6" s="8">
        <f t="shared" si="0"/>
        <v>15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>
        <v>15</v>
      </c>
      <c r="R6" s="9"/>
      <c r="S6" s="9"/>
      <c r="T6" s="69"/>
      <c r="U6" s="9"/>
      <c r="V6" s="9"/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/>
      <c r="E8" s="8">
        <f t="shared" si="0"/>
        <v>0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/>
      <c r="S8" s="9"/>
      <c r="T8" s="69"/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15</v>
      </c>
      <c r="E9" s="8">
        <f t="shared" si="0"/>
        <v>15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>
        <f>7+8</f>
        <v>15</v>
      </c>
      <c r="R9" s="9"/>
      <c r="S9" s="9"/>
      <c r="T9" s="69"/>
      <c r="U9" s="9"/>
      <c r="V9" s="9"/>
      <c r="W9" s="9"/>
      <c r="X9" s="9"/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customHeight="1" x14ac:dyDescent="0.35">
      <c r="A11" s="220" t="s">
        <v>125</v>
      </c>
      <c r="B11" s="281" t="s">
        <v>104</v>
      </c>
      <c r="C11" s="31" t="s">
        <v>1</v>
      </c>
      <c r="D11" s="14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customHeight="1" x14ac:dyDescent="0.35">
      <c r="A12" s="221"/>
      <c r="B12" s="282"/>
      <c r="C12" s="32" t="s">
        <v>2</v>
      </c>
      <c r="D12" s="7">
        <v>3</v>
      </c>
      <c r="E12" s="8">
        <f t="shared" si="0"/>
        <v>3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>
        <v>3</v>
      </c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customHeight="1" x14ac:dyDescent="0.35">
      <c r="A15" s="221"/>
      <c r="B15" s="282"/>
      <c r="C15" s="33" t="s">
        <v>5</v>
      </c>
      <c r="D15" s="7">
        <v>3</v>
      </c>
      <c r="E15" s="8">
        <f t="shared" si="0"/>
        <v>3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>
        <v>3</v>
      </c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customHeight="1" x14ac:dyDescent="0.35">
      <c r="A17" s="220" t="s">
        <v>125</v>
      </c>
      <c r="B17" s="284" t="s">
        <v>103</v>
      </c>
      <c r="C17" s="31" t="s">
        <v>1</v>
      </c>
      <c r="D17" s="14"/>
      <c r="E17" s="4">
        <f t="shared" si="0"/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/>
    </row>
    <row r="18" spans="1:38" ht="18" customHeight="1" x14ac:dyDescent="0.35">
      <c r="A18" s="221"/>
      <c r="B18" s="246"/>
      <c r="C18" s="32" t="s">
        <v>2</v>
      </c>
      <c r="D18" s="7">
        <v>3</v>
      </c>
      <c r="E18" s="8">
        <f t="shared" si="0"/>
        <v>3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>
        <v>3</v>
      </c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/>
    </row>
    <row r="19" spans="1:38" ht="18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/>
    </row>
    <row r="21" spans="1:38" ht="18" customHeight="1" x14ac:dyDescent="0.35">
      <c r="A21" s="221"/>
      <c r="B21" s="246"/>
      <c r="C21" s="33" t="s">
        <v>5</v>
      </c>
      <c r="D21" s="7">
        <v>3</v>
      </c>
      <c r="E21" s="8">
        <f t="shared" si="0"/>
        <v>3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>
        <v>3</v>
      </c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/>
    </row>
    <row r="22" spans="1:38" ht="18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customHeight="1" x14ac:dyDescent="0.35">
      <c r="A23" s="220" t="s">
        <v>125</v>
      </c>
      <c r="B23" s="223" t="s">
        <v>70</v>
      </c>
      <c r="C23" s="31" t="s">
        <v>1</v>
      </c>
      <c r="D23" s="3"/>
      <c r="E23" s="4">
        <f t="shared" si="0"/>
        <v>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/>
    </row>
    <row r="24" spans="1:38" ht="18" customHeight="1" x14ac:dyDescent="0.35">
      <c r="A24" s="221"/>
      <c r="B24" s="224"/>
      <c r="C24" s="32" t="s">
        <v>2</v>
      </c>
      <c r="D24" s="7">
        <v>12</v>
      </c>
      <c r="E24" s="8">
        <f t="shared" si="0"/>
        <v>12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>
        <v>12</v>
      </c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38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38" ht="18" customHeight="1" x14ac:dyDescent="0.35">
      <c r="A27" s="221"/>
      <c r="B27" s="224"/>
      <c r="C27" s="33" t="s">
        <v>5</v>
      </c>
      <c r="D27" s="7">
        <v>12</v>
      </c>
      <c r="E27" s="8">
        <f t="shared" si="0"/>
        <v>6</v>
      </c>
      <c r="F27" s="8">
        <f t="shared" si="1"/>
        <v>-6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>
        <v>6</v>
      </c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 t="s">
        <v>126</v>
      </c>
    </row>
    <row r="28" spans="1:38" ht="18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customHeight="1" x14ac:dyDescent="0.35">
      <c r="A29" s="220" t="s">
        <v>125</v>
      </c>
      <c r="B29" s="223" t="s">
        <v>102</v>
      </c>
      <c r="C29" s="31" t="s">
        <v>1</v>
      </c>
      <c r="D29" s="3"/>
      <c r="E29" s="4">
        <f t="shared" si="0"/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/>
    </row>
    <row r="30" spans="1:38" ht="18" customHeight="1" x14ac:dyDescent="0.35">
      <c r="A30" s="221"/>
      <c r="B30" s="224"/>
      <c r="C30" s="32" t="s">
        <v>2</v>
      </c>
      <c r="D30" s="7">
        <v>6</v>
      </c>
      <c r="E30" s="8">
        <f t="shared" si="0"/>
        <v>6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>
        <v>6</v>
      </c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38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 t="shared" si="1"/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 t="shared" si="1"/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customHeight="1" x14ac:dyDescent="0.35">
      <c r="A33" s="221"/>
      <c r="B33" s="224"/>
      <c r="C33" s="33" t="s">
        <v>5</v>
      </c>
      <c r="D33" s="7">
        <v>6</v>
      </c>
      <c r="E33" s="8">
        <f t="shared" si="0"/>
        <v>6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>
        <v>6</v>
      </c>
      <c r="R33" s="9"/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</row>
    <row r="34" spans="1:40" ht="18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 t="s">
        <v>125</v>
      </c>
      <c r="B35" s="223" t="s">
        <v>100</v>
      </c>
      <c r="C35" s="31" t="s">
        <v>1</v>
      </c>
      <c r="D35" s="3"/>
      <c r="E35" s="4">
        <f t="shared" si="0"/>
        <v>0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/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/>
    </row>
    <row r="36" spans="1:40" ht="18" customHeight="1" x14ac:dyDescent="0.35">
      <c r="A36" s="221"/>
      <c r="B36" s="224"/>
      <c r="C36" s="32" t="s">
        <v>2</v>
      </c>
      <c r="D36" s="7">
        <v>6</v>
      </c>
      <c r="E36" s="8">
        <f t="shared" si="0"/>
        <v>6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>
        <v>6</v>
      </c>
      <c r="R36" s="9"/>
      <c r="S36" s="9"/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/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/>
      <c r="E38" s="8">
        <f t="shared" si="2"/>
        <v>0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/>
      <c r="S38" s="9"/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/>
    </row>
    <row r="39" spans="1:40" ht="18" customHeight="1" x14ac:dyDescent="0.35">
      <c r="A39" s="221"/>
      <c r="B39" s="224"/>
      <c r="C39" s="33" t="s">
        <v>5</v>
      </c>
      <c r="D39" s="7">
        <v>6</v>
      </c>
      <c r="E39" s="8">
        <f t="shared" si="2"/>
        <v>6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>
        <v>6</v>
      </c>
      <c r="R39" s="9"/>
      <c r="S39" s="9"/>
      <c r="T39" s="69"/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/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/>
    </row>
    <row r="41" spans="1:40" ht="18" customHeight="1" x14ac:dyDescent="0.35">
      <c r="A41" s="220" t="s">
        <v>125</v>
      </c>
      <c r="B41" s="308" t="s">
        <v>72</v>
      </c>
      <c r="C41" s="31" t="s">
        <v>1</v>
      </c>
      <c r="D41" s="3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/>
    </row>
    <row r="42" spans="1:40" ht="18" customHeight="1" x14ac:dyDescent="0.35">
      <c r="A42" s="221"/>
      <c r="B42" s="308"/>
      <c r="C42" s="32" t="s">
        <v>2</v>
      </c>
      <c r="D42" s="7">
        <v>3</v>
      </c>
      <c r="E42" s="8">
        <f t="shared" si="2"/>
        <v>3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>
        <v>3</v>
      </c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/>
    </row>
    <row r="43" spans="1:40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/>
    </row>
    <row r="45" spans="1:40" ht="18" customHeight="1" x14ac:dyDescent="0.35">
      <c r="A45" s="221"/>
      <c r="B45" s="308"/>
      <c r="C45" s="33" t="s">
        <v>5</v>
      </c>
      <c r="D45" s="7">
        <v>3</v>
      </c>
      <c r="E45" s="8">
        <f t="shared" si="2"/>
        <v>3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>
        <v>3</v>
      </c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/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7"/>
      <c r="B59" s="226" t="s">
        <v>73</v>
      </c>
      <c r="C59" s="227"/>
      <c r="D59" s="218"/>
      <c r="E59" s="218">
        <f t="shared" si="2"/>
        <v>0</v>
      </c>
      <c r="F59" s="218">
        <f t="shared" si="1"/>
        <v>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/>
      <c r="W59" s="259"/>
      <c r="X59" s="259"/>
      <c r="Y59" s="259"/>
      <c r="Z59" s="259"/>
      <c r="AA59" s="306"/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/>
    </row>
    <row r="60" spans="1:40" ht="18" customHeight="1" x14ac:dyDescent="0.35">
      <c r="A60" s="201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4"/>
      <c r="B65" s="320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303"/>
      <c r="B66" s="321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4"/>
      <c r="B67" s="28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/>
      <c r="AE67" s="265"/>
      <c r="AF67" s="265"/>
      <c r="AG67" s="265"/>
      <c r="AH67" s="302"/>
      <c r="AI67" s="265"/>
      <c r="AJ67" s="265"/>
      <c r="AK67" s="265"/>
      <c r="AL67" s="276"/>
    </row>
    <row r="68" spans="1:40" ht="18" customHeight="1" x14ac:dyDescent="0.35">
      <c r="A68" s="303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4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4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303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279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279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8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8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8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8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86" priority="7" operator="lessThan">
      <formula>0</formula>
    </cfRule>
  </conditionalFormatting>
  <conditionalFormatting sqref="F5:F59">
    <cfRule type="cellIs" dxfId="385" priority="6" operator="equal">
      <formula>0</formula>
    </cfRule>
  </conditionalFormatting>
  <conditionalFormatting sqref="F65:F82">
    <cfRule type="cellIs" dxfId="384" priority="4" operator="equal">
      <formula>0</formula>
    </cfRule>
    <cfRule type="cellIs" dxfId="383" priority="5" operator="lessThan">
      <formula>0</formula>
    </cfRule>
  </conditionalFormatting>
  <conditionalFormatting sqref="G5:AK60 G65:AK82">
    <cfRule type="cellIs" dxfId="382" priority="3" operator="greaterThan">
      <formula>0</formula>
    </cfRule>
  </conditionalFormatting>
  <conditionalFormatting sqref="AL5:AL59 AL65 AL67 AL69 AL71 AL73 AL75 AL77 AL79 AL81">
    <cfRule type="containsText" dxfId="381" priority="8" operator="containsText" text="Done">
      <formula>NOT(ISERROR(SEARCH("Done",AL5)))</formula>
    </cfRule>
  </conditionalFormatting>
  <conditionalFormatting sqref="AL5:AL60">
    <cfRule type="containsText" dxfId="380" priority="2" operator="containsText" text="Done">
      <formula>NOT(ISERROR(SEARCH("Done",AL5)))</formula>
    </cfRule>
  </conditionalFormatting>
  <conditionalFormatting sqref="AL65:AL82">
    <cfRule type="containsText" dxfId="379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604C9F93-8A06-4EB6-A0CB-28BC87F12166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77E9-28C5-4058-B5C0-75B3949BE759}">
  <sheetPr>
    <tabColor rgb="FFFFC000"/>
    <pageSetUpPr fitToPage="1"/>
  </sheetPr>
  <dimension ref="A1:AN76"/>
  <sheetViews>
    <sheetView showGridLines="0" zoomScale="60" zoomScaleNormal="60" workbookViewId="0">
      <pane xSplit="6" ySplit="4" topLeftCell="K5" activePane="bottomRight" state="frozen"/>
      <selection pane="topRight" activeCell="G51" sqref="G51:AH52"/>
      <selection pane="bottomLeft" activeCell="G51" sqref="G51:AH52"/>
      <selection pane="bottomRight" activeCell="K1" sqref="K1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121</v>
      </c>
      <c r="E1" s="231"/>
      <c r="F1" s="232"/>
    </row>
    <row r="2" spans="1:38" ht="25" customHeight="1" x14ac:dyDescent="0.35">
      <c r="A2" s="23" t="s">
        <v>46</v>
      </c>
      <c r="D2" s="2">
        <f>SUBTOTAL(9,D5:D34)</f>
        <v>96</v>
      </c>
      <c r="E2" s="2">
        <f>SUBTOTAL(9,E5:E34)</f>
        <v>95</v>
      </c>
      <c r="F2" s="63">
        <f>SUBTOTAL(9,F5:F34)</f>
        <v>-1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127</v>
      </c>
      <c r="B5" s="223" t="s">
        <v>102</v>
      </c>
      <c r="C5" s="31" t="s">
        <v>1</v>
      </c>
      <c r="D5" s="3">
        <v>4</v>
      </c>
      <c r="E5" s="4">
        <f t="shared" ref="E5:E12" si="0">SUM(G5:AK5)</f>
        <v>4</v>
      </c>
      <c r="F5" s="4">
        <f t="shared" ref="F5:F35" si="1">E5-D5</f>
        <v>0</v>
      </c>
      <c r="G5" s="5"/>
      <c r="H5" s="5"/>
      <c r="I5" s="5"/>
      <c r="J5" s="5"/>
      <c r="K5" s="5"/>
      <c r="L5" s="5"/>
      <c r="M5" s="71"/>
      <c r="N5" s="5"/>
      <c r="O5" s="5"/>
      <c r="P5" s="5"/>
      <c r="Q5" s="5">
        <v>4</v>
      </c>
      <c r="R5" s="5"/>
      <c r="S5" s="5"/>
      <c r="T5" s="71"/>
      <c r="U5" s="5"/>
      <c r="V5" s="5"/>
      <c r="W5" s="5"/>
      <c r="X5" s="5"/>
      <c r="Y5" s="5"/>
      <c r="Z5" s="5"/>
      <c r="AA5" s="71"/>
      <c r="AB5" s="5"/>
      <c r="AC5" s="5"/>
      <c r="AD5" s="5"/>
      <c r="AE5" s="5"/>
      <c r="AF5" s="5"/>
      <c r="AG5" s="5"/>
      <c r="AH5" s="71"/>
      <c r="AI5" s="5"/>
      <c r="AJ5" s="5"/>
      <c r="AK5" s="5"/>
      <c r="AL5" s="41"/>
    </row>
    <row r="6" spans="1:38" ht="18" customHeight="1" x14ac:dyDescent="0.35">
      <c r="A6" s="221"/>
      <c r="B6" s="224"/>
      <c r="C6" s="32" t="s">
        <v>2</v>
      </c>
      <c r="D6" s="7">
        <v>4</v>
      </c>
      <c r="E6" s="8">
        <f t="shared" si="0"/>
        <v>4</v>
      </c>
      <c r="F6" s="8">
        <f t="shared" si="1"/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>
        <v>4</v>
      </c>
      <c r="R6" s="9"/>
      <c r="S6" s="9"/>
      <c r="T6" s="69"/>
      <c r="U6" s="9"/>
      <c r="V6" s="9"/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>
        <v>4</v>
      </c>
      <c r="E7" s="8">
        <f t="shared" si="0"/>
        <v>4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>
        <v>4</v>
      </c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>
        <v>4</v>
      </c>
      <c r="E8" s="8">
        <f t="shared" si="0"/>
        <v>4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>
        <v>4</v>
      </c>
      <c r="R8" s="9"/>
      <c r="S8" s="9"/>
      <c r="T8" s="69"/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4</v>
      </c>
      <c r="E9" s="8">
        <f t="shared" si="0"/>
        <v>4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>
        <v>4</v>
      </c>
      <c r="R9" s="9"/>
      <c r="S9" s="9"/>
      <c r="T9" s="69"/>
      <c r="U9" s="9"/>
      <c r="V9" s="9"/>
      <c r="W9" s="9"/>
      <c r="X9" s="9"/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6">
        <v>4</v>
      </c>
      <c r="E10" s="10">
        <f t="shared" si="0"/>
        <v>4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>
        <v>4</v>
      </c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customHeight="1" x14ac:dyDescent="0.35">
      <c r="A11" s="220" t="s">
        <v>127</v>
      </c>
      <c r="B11" s="223" t="s">
        <v>100</v>
      </c>
      <c r="C11" s="31" t="s">
        <v>1</v>
      </c>
      <c r="D11" s="3">
        <v>4</v>
      </c>
      <c r="E11" s="4">
        <f t="shared" si="0"/>
        <v>4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>
        <v>4</v>
      </c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customHeight="1" x14ac:dyDescent="0.35">
      <c r="A12" s="221"/>
      <c r="B12" s="224"/>
      <c r="C12" s="32" t="s">
        <v>2</v>
      </c>
      <c r="D12" s="7">
        <v>4</v>
      </c>
      <c r="E12" s="8">
        <f t="shared" si="0"/>
        <v>4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>
        <v>4</v>
      </c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customHeight="1" x14ac:dyDescent="0.35">
      <c r="A13" s="221"/>
      <c r="B13" s="224"/>
      <c r="C13" s="32" t="s">
        <v>3</v>
      </c>
      <c r="D13" s="7">
        <v>4</v>
      </c>
      <c r="E13" s="8">
        <f t="shared" ref="E13:E35" si="2">SUM(G13:AK13)</f>
        <v>4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>
        <v>4</v>
      </c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customHeight="1" x14ac:dyDescent="0.35">
      <c r="A14" s="221"/>
      <c r="B14" s="224"/>
      <c r="C14" s="33" t="s">
        <v>4</v>
      </c>
      <c r="D14" s="7">
        <v>4</v>
      </c>
      <c r="E14" s="8">
        <f t="shared" si="2"/>
        <v>4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>
        <v>4</v>
      </c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customHeight="1" x14ac:dyDescent="0.35">
      <c r="A15" s="221"/>
      <c r="B15" s="224"/>
      <c r="C15" s="33" t="s">
        <v>5</v>
      </c>
      <c r="D15" s="7">
        <v>4</v>
      </c>
      <c r="E15" s="8">
        <f t="shared" si="2"/>
        <v>4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>
        <v>4</v>
      </c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customHeight="1" x14ac:dyDescent="0.35">
      <c r="A16" s="222"/>
      <c r="B16" s="225"/>
      <c r="C16" s="34" t="s">
        <v>6</v>
      </c>
      <c r="D16" s="16">
        <v>4</v>
      </c>
      <c r="E16" s="10">
        <f t="shared" si="2"/>
        <v>4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>
        <v>4</v>
      </c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40" ht="18" customHeight="1" x14ac:dyDescent="0.35">
      <c r="A17" s="220" t="s">
        <v>127</v>
      </c>
      <c r="B17" s="223" t="s">
        <v>66</v>
      </c>
      <c r="C17" s="31" t="s">
        <v>1</v>
      </c>
      <c r="D17" s="3">
        <v>4</v>
      </c>
      <c r="E17" s="4">
        <f t="shared" si="2"/>
        <v>4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>
        <v>4</v>
      </c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/>
    </row>
    <row r="18" spans="1:40" ht="18" customHeight="1" x14ac:dyDescent="0.35">
      <c r="A18" s="221"/>
      <c r="B18" s="224"/>
      <c r="C18" s="32" t="s">
        <v>2</v>
      </c>
      <c r="D18" s="7">
        <v>4</v>
      </c>
      <c r="E18" s="8">
        <f t="shared" si="2"/>
        <v>4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>
        <v>4</v>
      </c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/>
    </row>
    <row r="19" spans="1:40" ht="18" customHeight="1" x14ac:dyDescent="0.35">
      <c r="A19" s="221"/>
      <c r="B19" s="224"/>
      <c r="C19" s="32" t="s">
        <v>3</v>
      </c>
      <c r="D19" s="7">
        <v>4</v>
      </c>
      <c r="E19" s="8">
        <f t="shared" si="2"/>
        <v>4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>
        <v>4</v>
      </c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40" ht="18" customHeight="1" x14ac:dyDescent="0.35">
      <c r="A20" s="221"/>
      <c r="B20" s="224"/>
      <c r="C20" s="33" t="s">
        <v>4</v>
      </c>
      <c r="D20" s="7">
        <v>4</v>
      </c>
      <c r="E20" s="8">
        <f t="shared" si="2"/>
        <v>4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>
        <v>4</v>
      </c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/>
    </row>
    <row r="21" spans="1:40" ht="18" customHeight="1" x14ac:dyDescent="0.35">
      <c r="A21" s="221"/>
      <c r="B21" s="224"/>
      <c r="C21" s="33" t="s">
        <v>5</v>
      </c>
      <c r="D21" s="7">
        <v>4</v>
      </c>
      <c r="E21" s="8">
        <f t="shared" si="2"/>
        <v>4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>
        <v>4</v>
      </c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/>
      <c r="AN21" s="20"/>
    </row>
    <row r="22" spans="1:40" ht="18" customHeight="1" x14ac:dyDescent="0.35">
      <c r="A22" s="222"/>
      <c r="B22" s="225"/>
      <c r="C22" s="35" t="s">
        <v>6</v>
      </c>
      <c r="D22" s="16">
        <v>4</v>
      </c>
      <c r="E22" s="18">
        <f t="shared" si="2"/>
        <v>3</v>
      </c>
      <c r="F22" s="18">
        <f t="shared" si="1"/>
        <v>-1</v>
      </c>
      <c r="G22" s="19"/>
      <c r="H22" s="19"/>
      <c r="I22" s="19"/>
      <c r="J22" s="19"/>
      <c r="K22" s="19"/>
      <c r="L22" s="19"/>
      <c r="M22" s="72"/>
      <c r="N22" s="19"/>
      <c r="O22" s="19"/>
      <c r="P22" s="19"/>
      <c r="Q22" s="19">
        <v>3</v>
      </c>
      <c r="R22" s="19"/>
      <c r="S22" s="19"/>
      <c r="T22" s="72"/>
      <c r="U22" s="19"/>
      <c r="V22" s="19"/>
      <c r="W22" s="19"/>
      <c r="X22" s="19"/>
      <c r="Y22" s="19"/>
      <c r="Z22" s="19"/>
      <c r="AA22" s="72"/>
      <c r="AB22" s="19"/>
      <c r="AC22" s="19"/>
      <c r="AD22" s="19"/>
      <c r="AE22" s="19"/>
      <c r="AF22" s="19"/>
      <c r="AG22" s="19"/>
      <c r="AH22" s="72"/>
      <c r="AI22" s="19"/>
      <c r="AJ22" s="19"/>
      <c r="AK22" s="19"/>
      <c r="AL22" s="43" t="s">
        <v>126</v>
      </c>
    </row>
    <row r="23" spans="1:40" ht="18" customHeight="1" x14ac:dyDescent="0.35">
      <c r="A23" s="220" t="s">
        <v>127</v>
      </c>
      <c r="B23" s="308" t="s">
        <v>70</v>
      </c>
      <c r="C23" s="31" t="s">
        <v>1</v>
      </c>
      <c r="D23" s="3">
        <v>4</v>
      </c>
      <c r="E23" s="4">
        <f t="shared" si="2"/>
        <v>4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>
        <v>4</v>
      </c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4"/>
    </row>
    <row r="24" spans="1:40" ht="18" customHeight="1" x14ac:dyDescent="0.35">
      <c r="A24" s="221"/>
      <c r="B24" s="308"/>
      <c r="C24" s="32" t="s">
        <v>2</v>
      </c>
      <c r="D24" s="7">
        <v>4</v>
      </c>
      <c r="E24" s="8">
        <f t="shared" si="2"/>
        <v>4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>
        <v>4</v>
      </c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40" ht="18" customHeight="1" x14ac:dyDescent="0.35">
      <c r="A25" s="221"/>
      <c r="B25" s="308"/>
      <c r="C25" s="32" t="s">
        <v>3</v>
      </c>
      <c r="D25" s="7">
        <v>4</v>
      </c>
      <c r="E25" s="8">
        <f t="shared" si="2"/>
        <v>4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>
        <v>4</v>
      </c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40" ht="18" customHeight="1" x14ac:dyDescent="0.35">
      <c r="A26" s="221"/>
      <c r="B26" s="308"/>
      <c r="C26" s="33" t="s">
        <v>4</v>
      </c>
      <c r="D26" s="7">
        <v>4</v>
      </c>
      <c r="E26" s="8">
        <f t="shared" si="2"/>
        <v>4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>
        <v>4</v>
      </c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40" ht="18" customHeight="1" x14ac:dyDescent="0.35">
      <c r="A27" s="221"/>
      <c r="B27" s="308"/>
      <c r="C27" s="33" t="s">
        <v>5</v>
      </c>
      <c r="D27" s="7">
        <v>4</v>
      </c>
      <c r="E27" s="8">
        <f t="shared" si="2"/>
        <v>4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>
        <v>4</v>
      </c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/>
      <c r="AN27" s="20"/>
    </row>
    <row r="28" spans="1:40" ht="18" customHeight="1" x14ac:dyDescent="0.35">
      <c r="A28" s="222"/>
      <c r="B28" s="308"/>
      <c r="C28" s="35" t="s">
        <v>6</v>
      </c>
      <c r="D28" s="16">
        <v>4</v>
      </c>
      <c r="E28" s="18">
        <f t="shared" si="2"/>
        <v>4</v>
      </c>
      <c r="F28" s="18">
        <f t="shared" si="1"/>
        <v>0</v>
      </c>
      <c r="G28" s="19"/>
      <c r="H28" s="19"/>
      <c r="I28" s="19"/>
      <c r="J28" s="19"/>
      <c r="K28" s="19"/>
      <c r="L28" s="19"/>
      <c r="M28" s="72"/>
      <c r="N28" s="19"/>
      <c r="O28" s="19"/>
      <c r="P28" s="19"/>
      <c r="Q28" s="19">
        <v>4</v>
      </c>
      <c r="R28" s="19"/>
      <c r="S28" s="19"/>
      <c r="T28" s="72"/>
      <c r="U28" s="19"/>
      <c r="V28" s="19"/>
      <c r="W28" s="19"/>
      <c r="X28" s="19"/>
      <c r="Y28" s="19"/>
      <c r="Z28" s="19"/>
      <c r="AA28" s="72"/>
      <c r="AB28" s="19"/>
      <c r="AC28" s="19"/>
      <c r="AD28" s="19"/>
      <c r="AE28" s="19"/>
      <c r="AF28" s="19"/>
      <c r="AG28" s="19"/>
      <c r="AH28" s="72"/>
      <c r="AI28" s="19"/>
      <c r="AJ28" s="19"/>
      <c r="AK28" s="19"/>
      <c r="AL28" s="42"/>
    </row>
    <row r="29" spans="1:40" ht="18" customHeight="1" x14ac:dyDescent="0.35">
      <c r="A29" s="220"/>
      <c r="B29" s="308"/>
      <c r="C29" s="31" t="s">
        <v>1</v>
      </c>
      <c r="D29" s="3"/>
      <c r="E29" s="4">
        <f t="shared" si="2"/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4"/>
    </row>
    <row r="30" spans="1:40" ht="18" customHeight="1" x14ac:dyDescent="0.35">
      <c r="A30" s="221"/>
      <c r="B30" s="308"/>
      <c r="C30" s="32" t="s">
        <v>2</v>
      </c>
      <c r="D30" s="7"/>
      <c r="E30" s="8">
        <f t="shared" si="2"/>
        <v>0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40" ht="18" customHeight="1" x14ac:dyDescent="0.35">
      <c r="A31" s="221"/>
      <c r="B31" s="308"/>
      <c r="C31" s="32" t="s">
        <v>3</v>
      </c>
      <c r="D31" s="7"/>
      <c r="E31" s="8">
        <f t="shared" si="2"/>
        <v>0</v>
      </c>
      <c r="F31" s="8">
        <f t="shared" si="1"/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40" ht="18" customHeight="1" x14ac:dyDescent="0.35">
      <c r="A32" s="221"/>
      <c r="B32" s="308"/>
      <c r="C32" s="33" t="s">
        <v>4</v>
      </c>
      <c r="D32" s="7"/>
      <c r="E32" s="8">
        <f t="shared" si="2"/>
        <v>0</v>
      </c>
      <c r="F32" s="8">
        <f t="shared" si="1"/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customHeight="1" x14ac:dyDescent="0.35">
      <c r="A33" s="221"/>
      <c r="B33" s="308"/>
      <c r="C33" s="33" t="s">
        <v>5</v>
      </c>
      <c r="D33" s="7"/>
      <c r="E33" s="8">
        <f t="shared" si="2"/>
        <v>0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  <c r="AN33" s="20"/>
    </row>
    <row r="34" spans="1:40" ht="18" customHeight="1" x14ac:dyDescent="0.35">
      <c r="A34" s="222"/>
      <c r="B34" s="308"/>
      <c r="C34" s="35" t="s">
        <v>6</v>
      </c>
      <c r="D34" s="16"/>
      <c r="E34" s="18">
        <f t="shared" si="2"/>
        <v>0</v>
      </c>
      <c r="F34" s="18">
        <f t="shared" si="1"/>
        <v>0</v>
      </c>
      <c r="G34" s="19"/>
      <c r="H34" s="19"/>
      <c r="I34" s="19"/>
      <c r="J34" s="19"/>
      <c r="K34" s="19"/>
      <c r="L34" s="19"/>
      <c r="M34" s="72"/>
      <c r="N34" s="19"/>
      <c r="O34" s="19"/>
      <c r="P34" s="19"/>
      <c r="Q34" s="19"/>
      <c r="R34" s="19"/>
      <c r="S34" s="19"/>
      <c r="T34" s="72"/>
      <c r="U34" s="19"/>
      <c r="V34" s="19"/>
      <c r="W34" s="19"/>
      <c r="X34" s="19"/>
      <c r="Y34" s="19"/>
      <c r="Z34" s="19"/>
      <c r="AA34" s="72"/>
      <c r="AB34" s="19"/>
      <c r="AC34" s="19"/>
      <c r="AD34" s="19"/>
      <c r="AE34" s="19"/>
      <c r="AF34" s="19"/>
      <c r="AG34" s="19"/>
      <c r="AH34" s="72"/>
      <c r="AI34" s="19"/>
      <c r="AJ34" s="19"/>
      <c r="AK34" s="19"/>
      <c r="AL34" s="42"/>
    </row>
    <row r="35" spans="1:40" ht="18" customHeight="1" x14ac:dyDescent="0.35">
      <c r="A35" s="267"/>
      <c r="B35" s="226" t="s">
        <v>89</v>
      </c>
      <c r="C35" s="227"/>
      <c r="D35" s="218">
        <v>16</v>
      </c>
      <c r="E35" s="218">
        <f t="shared" si="2"/>
        <v>0</v>
      </c>
      <c r="F35" s="218">
        <f t="shared" si="1"/>
        <v>-16</v>
      </c>
      <c r="G35" s="259"/>
      <c r="H35" s="259"/>
      <c r="I35" s="259"/>
      <c r="J35" s="259"/>
      <c r="K35" s="259"/>
      <c r="L35" s="259"/>
      <c r="M35" s="306"/>
      <c r="N35" s="259"/>
      <c r="O35" s="259"/>
      <c r="P35" s="259"/>
      <c r="Q35" s="259"/>
      <c r="R35" s="259"/>
      <c r="S35" s="259"/>
      <c r="T35" s="306"/>
      <c r="U35" s="259"/>
      <c r="V35" s="259"/>
      <c r="W35" s="259"/>
      <c r="X35" s="259"/>
      <c r="Y35" s="259"/>
      <c r="Z35" s="259"/>
      <c r="AA35" s="306"/>
      <c r="AB35" s="259"/>
      <c r="AC35" s="39"/>
      <c r="AD35" s="39"/>
      <c r="AE35" s="39"/>
      <c r="AF35" s="259"/>
      <c r="AG35" s="259"/>
      <c r="AH35" s="306"/>
      <c r="AI35" s="259"/>
      <c r="AJ35" s="259"/>
      <c r="AK35" s="259"/>
      <c r="AL35" s="204"/>
    </row>
    <row r="36" spans="1:40" ht="18" customHeight="1" x14ac:dyDescent="0.35">
      <c r="A36" s="201"/>
      <c r="B36" s="228"/>
      <c r="C36" s="229"/>
      <c r="D36" s="219"/>
      <c r="E36" s="219"/>
      <c r="F36" s="219"/>
      <c r="G36" s="213"/>
      <c r="H36" s="213"/>
      <c r="I36" s="213"/>
      <c r="J36" s="213"/>
      <c r="K36" s="213"/>
      <c r="L36" s="213"/>
      <c r="M36" s="307"/>
      <c r="N36" s="213"/>
      <c r="O36" s="213"/>
      <c r="P36" s="213"/>
      <c r="Q36" s="213"/>
      <c r="R36" s="213"/>
      <c r="S36" s="213"/>
      <c r="T36" s="307"/>
      <c r="U36" s="213"/>
      <c r="V36" s="213"/>
      <c r="W36" s="213"/>
      <c r="X36" s="213"/>
      <c r="Y36" s="213"/>
      <c r="Z36" s="213"/>
      <c r="AA36" s="307"/>
      <c r="AB36" s="213"/>
      <c r="AC36" s="40"/>
      <c r="AD36" s="40"/>
      <c r="AE36" s="40"/>
      <c r="AF36" s="213"/>
      <c r="AG36" s="213"/>
      <c r="AH36" s="307"/>
      <c r="AI36" s="213"/>
      <c r="AJ36" s="213"/>
      <c r="AK36" s="213"/>
      <c r="AL36" s="205"/>
    </row>
    <row r="37" spans="1:40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40" ht="18" customHeight="1" x14ac:dyDescent="0.35">
      <c r="A38" s="23" t="s">
        <v>54</v>
      </c>
      <c r="D38" s="2">
        <f>SUBTOTAL(9,D41:D58)</f>
        <v>0</v>
      </c>
      <c r="E38" s="2">
        <f>SUBTOTAL(9,E41:E58)</f>
        <v>0</v>
      </c>
      <c r="F38" s="63">
        <f>SUBTOTAL(9,F41:F58)</f>
        <v>0</v>
      </c>
    </row>
    <row r="39" spans="1:40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304" t="s">
        <v>98</v>
      </c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263" t="s">
        <v>52</v>
      </c>
    </row>
    <row r="40" spans="1:40" ht="18" customHeight="1" x14ac:dyDescent="0.35">
      <c r="A40" s="206"/>
      <c r="B40" s="206"/>
      <c r="C40" s="206"/>
      <c r="D40" s="207"/>
      <c r="E40" s="207"/>
      <c r="F40" s="207"/>
      <c r="G40" s="37">
        <v>1</v>
      </c>
      <c r="H40" s="37">
        <v>2</v>
      </c>
      <c r="I40" s="37">
        <v>3</v>
      </c>
      <c r="J40" s="37">
        <v>4</v>
      </c>
      <c r="K40" s="37">
        <v>5</v>
      </c>
      <c r="L40" s="37">
        <v>6</v>
      </c>
      <c r="M40" s="68">
        <v>7</v>
      </c>
      <c r="N40" s="37">
        <v>8</v>
      </c>
      <c r="O40" s="37">
        <v>9</v>
      </c>
      <c r="P40" s="37">
        <v>10</v>
      </c>
      <c r="Q40" s="37">
        <v>11</v>
      </c>
      <c r="R40" s="37">
        <v>12</v>
      </c>
      <c r="S40" s="37">
        <v>13</v>
      </c>
      <c r="T40" s="68">
        <v>14</v>
      </c>
      <c r="U40" s="37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68">
        <v>21</v>
      </c>
      <c r="AB40" s="37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68">
        <v>28</v>
      </c>
      <c r="AI40" s="37">
        <v>29</v>
      </c>
      <c r="AJ40" s="37">
        <v>30</v>
      </c>
      <c r="AK40" s="37">
        <v>31</v>
      </c>
      <c r="AL40" s="263"/>
    </row>
    <row r="41" spans="1:40" ht="18" customHeight="1" x14ac:dyDescent="0.35">
      <c r="A41" s="264"/>
      <c r="B41" s="320"/>
      <c r="C41" s="201" t="s">
        <v>54</v>
      </c>
      <c r="D41" s="201"/>
      <c r="E41" s="201">
        <f>SUM(G41:AK42)</f>
        <v>0</v>
      </c>
      <c r="F41" s="201">
        <f>E41-D41</f>
        <v>0</v>
      </c>
      <c r="G41" s="265"/>
      <c r="H41" s="265"/>
      <c r="I41" s="265"/>
      <c r="J41" s="265"/>
      <c r="K41" s="265"/>
      <c r="L41" s="265"/>
      <c r="M41" s="302"/>
      <c r="N41" s="265"/>
      <c r="O41" s="265"/>
      <c r="P41" s="265"/>
      <c r="Q41" s="265"/>
      <c r="R41" s="265"/>
      <c r="S41" s="265"/>
      <c r="T41" s="302"/>
      <c r="U41" s="265"/>
      <c r="V41" s="265"/>
      <c r="W41" s="265"/>
      <c r="X41" s="265"/>
      <c r="Y41" s="265"/>
      <c r="Z41" s="265"/>
      <c r="AA41" s="302"/>
      <c r="AB41" s="265"/>
      <c r="AC41" s="265"/>
      <c r="AD41" s="265"/>
      <c r="AE41" s="265"/>
      <c r="AF41" s="265"/>
      <c r="AG41" s="265"/>
      <c r="AH41" s="302"/>
      <c r="AI41" s="265"/>
      <c r="AJ41" s="265"/>
      <c r="AK41" s="265"/>
      <c r="AL41" s="276"/>
    </row>
    <row r="42" spans="1:40" ht="18" customHeight="1" x14ac:dyDescent="0.35">
      <c r="A42" s="303"/>
      <c r="B42" s="321"/>
      <c r="C42" s="201"/>
      <c r="D42" s="201"/>
      <c r="E42" s="201"/>
      <c r="F42" s="201"/>
      <c r="G42" s="265"/>
      <c r="H42" s="265"/>
      <c r="I42" s="265"/>
      <c r="J42" s="265"/>
      <c r="K42" s="265"/>
      <c r="L42" s="265"/>
      <c r="M42" s="302"/>
      <c r="N42" s="265"/>
      <c r="O42" s="265"/>
      <c r="P42" s="265"/>
      <c r="Q42" s="265"/>
      <c r="R42" s="265"/>
      <c r="S42" s="265"/>
      <c r="T42" s="302"/>
      <c r="U42" s="265"/>
      <c r="V42" s="265"/>
      <c r="W42" s="265"/>
      <c r="X42" s="265"/>
      <c r="Y42" s="265"/>
      <c r="Z42" s="265"/>
      <c r="AA42" s="302"/>
      <c r="AB42" s="265"/>
      <c r="AC42" s="265"/>
      <c r="AD42" s="265"/>
      <c r="AE42" s="265"/>
      <c r="AF42" s="265"/>
      <c r="AG42" s="265"/>
      <c r="AH42" s="302"/>
      <c r="AI42" s="265"/>
      <c r="AJ42" s="265"/>
      <c r="AK42" s="265"/>
      <c r="AL42" s="276"/>
    </row>
    <row r="43" spans="1:40" ht="18" customHeight="1" x14ac:dyDescent="0.35">
      <c r="A43" s="264"/>
      <c r="B43" s="280"/>
      <c r="C43" s="201" t="s">
        <v>54</v>
      </c>
      <c r="D43" s="201"/>
      <c r="E43" s="201">
        <f>SUM(G43:AK44)</f>
        <v>0</v>
      </c>
      <c r="F43" s="201">
        <f t="shared" ref="F43" si="3">E43-D43</f>
        <v>0</v>
      </c>
      <c r="G43" s="265"/>
      <c r="H43" s="265"/>
      <c r="I43" s="265"/>
      <c r="J43" s="265"/>
      <c r="K43" s="265"/>
      <c r="L43" s="265"/>
      <c r="M43" s="302"/>
      <c r="N43" s="265"/>
      <c r="O43" s="265"/>
      <c r="P43" s="265"/>
      <c r="Q43" s="265"/>
      <c r="R43" s="265"/>
      <c r="S43" s="265"/>
      <c r="T43" s="302"/>
      <c r="U43" s="265"/>
      <c r="V43" s="265"/>
      <c r="W43" s="265"/>
      <c r="X43" s="265"/>
      <c r="Y43" s="265"/>
      <c r="Z43" s="265"/>
      <c r="AA43" s="302"/>
      <c r="AB43" s="265"/>
      <c r="AC43" s="265"/>
      <c r="AD43" s="265"/>
      <c r="AE43" s="265"/>
      <c r="AF43" s="265"/>
      <c r="AG43" s="265"/>
      <c r="AH43" s="302"/>
      <c r="AI43" s="265"/>
      <c r="AJ43" s="265"/>
      <c r="AK43" s="265"/>
      <c r="AL43" s="276"/>
    </row>
    <row r="44" spans="1:40" ht="18" customHeight="1" x14ac:dyDescent="0.35">
      <c r="A44" s="303"/>
      <c r="B44" s="280"/>
      <c r="C44" s="201"/>
      <c r="D44" s="201"/>
      <c r="E44" s="201"/>
      <c r="F44" s="201"/>
      <c r="G44" s="265"/>
      <c r="H44" s="265"/>
      <c r="I44" s="265"/>
      <c r="J44" s="265"/>
      <c r="K44" s="265"/>
      <c r="L44" s="265"/>
      <c r="M44" s="302"/>
      <c r="N44" s="265"/>
      <c r="O44" s="265"/>
      <c r="P44" s="265"/>
      <c r="Q44" s="265"/>
      <c r="R44" s="265"/>
      <c r="S44" s="265"/>
      <c r="T44" s="302"/>
      <c r="U44" s="265"/>
      <c r="V44" s="265"/>
      <c r="W44" s="265"/>
      <c r="X44" s="265"/>
      <c r="Y44" s="265"/>
      <c r="Z44" s="265"/>
      <c r="AA44" s="302"/>
      <c r="AB44" s="265"/>
      <c r="AC44" s="265"/>
      <c r="AD44" s="265"/>
      <c r="AE44" s="265"/>
      <c r="AF44" s="265"/>
      <c r="AG44" s="265"/>
      <c r="AH44" s="302"/>
      <c r="AI44" s="265"/>
      <c r="AJ44" s="265"/>
      <c r="AK44" s="265"/>
      <c r="AL44" s="276"/>
    </row>
    <row r="45" spans="1:40" ht="18" customHeight="1" x14ac:dyDescent="0.35">
      <c r="A45" s="264"/>
      <c r="B45" s="202"/>
      <c r="C45" s="201" t="s">
        <v>54</v>
      </c>
      <c r="D45" s="201"/>
      <c r="E45" s="201">
        <f>SUM(G45:AK46)</f>
        <v>0</v>
      </c>
      <c r="F45" s="201">
        <f t="shared" ref="F45" si="4">E45-D45</f>
        <v>0</v>
      </c>
      <c r="G45" s="265"/>
      <c r="H45" s="265"/>
      <c r="I45" s="265"/>
      <c r="J45" s="265"/>
      <c r="K45" s="265"/>
      <c r="L45" s="265"/>
      <c r="M45" s="302"/>
      <c r="N45" s="265"/>
      <c r="O45" s="265"/>
      <c r="P45" s="265"/>
      <c r="Q45" s="265"/>
      <c r="R45" s="265"/>
      <c r="S45" s="265"/>
      <c r="T45" s="302"/>
      <c r="U45" s="265"/>
      <c r="V45" s="265"/>
      <c r="W45" s="265"/>
      <c r="X45" s="265"/>
      <c r="Y45" s="265"/>
      <c r="Z45" s="265"/>
      <c r="AA45" s="302"/>
      <c r="AB45" s="265"/>
      <c r="AC45" s="265"/>
      <c r="AD45" s="265"/>
      <c r="AE45" s="265"/>
      <c r="AF45" s="265"/>
      <c r="AG45" s="265"/>
      <c r="AH45" s="302"/>
      <c r="AI45" s="265"/>
      <c r="AJ45" s="265"/>
      <c r="AK45" s="265"/>
      <c r="AL45" s="276"/>
    </row>
    <row r="46" spans="1:40" s="2" customFormat="1" ht="18" customHeight="1" x14ac:dyDescent="0.35">
      <c r="A46" s="303"/>
      <c r="B46" s="203"/>
      <c r="C46" s="201"/>
      <c r="D46" s="201"/>
      <c r="E46" s="201"/>
      <c r="F46" s="201"/>
      <c r="G46" s="265"/>
      <c r="H46" s="265"/>
      <c r="I46" s="265"/>
      <c r="J46" s="265"/>
      <c r="K46" s="265"/>
      <c r="L46" s="265"/>
      <c r="M46" s="302"/>
      <c r="N46" s="265"/>
      <c r="O46" s="265"/>
      <c r="P46" s="265"/>
      <c r="Q46" s="265"/>
      <c r="R46" s="265"/>
      <c r="S46" s="265"/>
      <c r="T46" s="302"/>
      <c r="U46" s="265"/>
      <c r="V46" s="265"/>
      <c r="W46" s="265"/>
      <c r="X46" s="265"/>
      <c r="Y46" s="265"/>
      <c r="Z46" s="265"/>
      <c r="AA46" s="302"/>
      <c r="AB46" s="265"/>
      <c r="AC46" s="265"/>
      <c r="AD46" s="265"/>
      <c r="AE46" s="265"/>
      <c r="AF46" s="265"/>
      <c r="AG46" s="265"/>
      <c r="AH46" s="302"/>
      <c r="AI46" s="265"/>
      <c r="AJ46" s="265"/>
      <c r="AK46" s="265"/>
      <c r="AL46" s="276"/>
      <c r="AM46"/>
      <c r="AN46"/>
    </row>
    <row r="47" spans="1:40" s="2" customFormat="1" ht="18" customHeight="1" x14ac:dyDescent="0.35">
      <c r="A47" s="264"/>
      <c r="B47" s="202"/>
      <c r="C47" s="201" t="s">
        <v>54</v>
      </c>
      <c r="D47" s="201"/>
      <c r="E47" s="201">
        <f>SUM(G47:AK48)</f>
        <v>0</v>
      </c>
      <c r="F47" s="201">
        <f t="shared" ref="F47" si="5">E47-D47</f>
        <v>0</v>
      </c>
      <c r="G47" s="265"/>
      <c r="H47" s="265"/>
      <c r="I47" s="265"/>
      <c r="J47" s="265"/>
      <c r="K47" s="265"/>
      <c r="L47" s="265"/>
      <c r="M47" s="302"/>
      <c r="N47" s="265"/>
      <c r="O47" s="265"/>
      <c r="P47" s="265"/>
      <c r="Q47" s="265"/>
      <c r="R47" s="265"/>
      <c r="S47" s="265"/>
      <c r="T47" s="302"/>
      <c r="U47" s="265"/>
      <c r="V47" s="265"/>
      <c r="W47" s="265"/>
      <c r="X47" s="265"/>
      <c r="Y47" s="265"/>
      <c r="Z47" s="265"/>
      <c r="AA47" s="302"/>
      <c r="AB47" s="265"/>
      <c r="AC47" s="265"/>
      <c r="AD47" s="265"/>
      <c r="AE47" s="265"/>
      <c r="AF47" s="265"/>
      <c r="AG47" s="265"/>
      <c r="AH47" s="302"/>
      <c r="AI47" s="265"/>
      <c r="AJ47" s="265"/>
      <c r="AK47" s="265"/>
      <c r="AL47" s="276"/>
      <c r="AM47"/>
      <c r="AN47"/>
    </row>
    <row r="48" spans="1:40" s="2" customFormat="1" ht="18" customHeight="1" x14ac:dyDescent="0.35">
      <c r="A48" s="303"/>
      <c r="B48" s="203"/>
      <c r="C48" s="201"/>
      <c r="D48" s="201"/>
      <c r="E48" s="201"/>
      <c r="F48" s="201"/>
      <c r="G48" s="265"/>
      <c r="H48" s="265"/>
      <c r="I48" s="265"/>
      <c r="J48" s="265"/>
      <c r="K48" s="265"/>
      <c r="L48" s="265"/>
      <c r="M48" s="302"/>
      <c r="N48" s="265"/>
      <c r="O48" s="265"/>
      <c r="P48" s="265"/>
      <c r="Q48" s="265"/>
      <c r="R48" s="265"/>
      <c r="S48" s="265"/>
      <c r="T48" s="302"/>
      <c r="U48" s="265"/>
      <c r="V48" s="265"/>
      <c r="W48" s="265"/>
      <c r="X48" s="265"/>
      <c r="Y48" s="265"/>
      <c r="Z48" s="265"/>
      <c r="AA48" s="302"/>
      <c r="AB48" s="265"/>
      <c r="AC48" s="265"/>
      <c r="AD48" s="265"/>
      <c r="AE48" s="265"/>
      <c r="AF48" s="265"/>
      <c r="AG48" s="265"/>
      <c r="AH48" s="302"/>
      <c r="AI48" s="265"/>
      <c r="AJ48" s="265"/>
      <c r="AK48" s="265"/>
      <c r="AL48" s="276"/>
      <c r="AM48"/>
      <c r="AN48"/>
    </row>
    <row r="49" spans="1:40" s="2" customFormat="1" ht="18" customHeight="1" x14ac:dyDescent="0.35">
      <c r="A49" s="264"/>
      <c r="B49" s="202"/>
      <c r="C49" s="201" t="s">
        <v>54</v>
      </c>
      <c r="D49" s="201"/>
      <c r="E49" s="201">
        <f>SUM(G49:AK50)</f>
        <v>0</v>
      </c>
      <c r="F49" s="201">
        <f t="shared" ref="F49" si="6">E49-D49</f>
        <v>0</v>
      </c>
      <c r="G49" s="265"/>
      <c r="H49" s="265"/>
      <c r="I49" s="265"/>
      <c r="J49" s="265"/>
      <c r="K49" s="265"/>
      <c r="L49" s="265"/>
      <c r="M49" s="302"/>
      <c r="N49" s="265"/>
      <c r="O49" s="265"/>
      <c r="P49" s="265"/>
      <c r="Q49" s="265"/>
      <c r="R49" s="265"/>
      <c r="S49" s="265"/>
      <c r="T49" s="302"/>
      <c r="U49" s="265"/>
      <c r="V49" s="265"/>
      <c r="W49" s="265"/>
      <c r="X49" s="265"/>
      <c r="Y49" s="265"/>
      <c r="Z49" s="265"/>
      <c r="AA49" s="302"/>
      <c r="AB49" s="265"/>
      <c r="AC49" s="265"/>
      <c r="AD49" s="265"/>
      <c r="AE49" s="265"/>
      <c r="AF49" s="265"/>
      <c r="AG49" s="265"/>
      <c r="AH49" s="302"/>
      <c r="AI49" s="265"/>
      <c r="AJ49" s="265"/>
      <c r="AK49" s="265"/>
      <c r="AL49" s="276"/>
      <c r="AM49"/>
      <c r="AN49"/>
    </row>
    <row r="50" spans="1:40" s="2" customFormat="1" ht="18" customHeight="1" x14ac:dyDescent="0.35">
      <c r="A50" s="303"/>
      <c r="B50" s="203"/>
      <c r="C50" s="201"/>
      <c r="D50" s="201"/>
      <c r="E50" s="201"/>
      <c r="F50" s="201"/>
      <c r="G50" s="265"/>
      <c r="H50" s="265"/>
      <c r="I50" s="265"/>
      <c r="J50" s="265"/>
      <c r="K50" s="265"/>
      <c r="L50" s="265"/>
      <c r="M50" s="302"/>
      <c r="N50" s="265"/>
      <c r="O50" s="265"/>
      <c r="P50" s="265"/>
      <c r="Q50" s="265"/>
      <c r="R50" s="265"/>
      <c r="S50" s="265"/>
      <c r="T50" s="302"/>
      <c r="U50" s="265"/>
      <c r="V50" s="265"/>
      <c r="W50" s="265"/>
      <c r="X50" s="265"/>
      <c r="Y50" s="265"/>
      <c r="Z50" s="265"/>
      <c r="AA50" s="302"/>
      <c r="AB50" s="265"/>
      <c r="AC50" s="265"/>
      <c r="AD50" s="265"/>
      <c r="AE50" s="265"/>
      <c r="AF50" s="265"/>
      <c r="AG50" s="265"/>
      <c r="AH50" s="302"/>
      <c r="AI50" s="265"/>
      <c r="AJ50" s="265"/>
      <c r="AK50" s="265"/>
      <c r="AL50" s="276"/>
      <c r="AM50"/>
      <c r="AN50"/>
    </row>
    <row r="51" spans="1:40" s="2" customFormat="1" ht="18" customHeight="1" x14ac:dyDescent="0.35">
      <c r="A51" s="264"/>
      <c r="B51" s="202"/>
      <c r="C51" s="201" t="s">
        <v>54</v>
      </c>
      <c r="D51" s="201"/>
      <c r="E51" s="201">
        <f>SUM(G51:AK52)</f>
        <v>0</v>
      </c>
      <c r="F51" s="201">
        <f t="shared" ref="F51" si="7">E51-D51</f>
        <v>0</v>
      </c>
      <c r="G51" s="265"/>
      <c r="H51" s="265"/>
      <c r="I51" s="265"/>
      <c r="J51" s="265"/>
      <c r="K51" s="265"/>
      <c r="L51" s="265"/>
      <c r="M51" s="302"/>
      <c r="N51" s="265"/>
      <c r="O51" s="265"/>
      <c r="P51" s="265"/>
      <c r="Q51" s="265"/>
      <c r="R51" s="265"/>
      <c r="S51" s="265"/>
      <c r="T51" s="302"/>
      <c r="U51" s="265"/>
      <c r="V51" s="265"/>
      <c r="W51" s="265"/>
      <c r="X51" s="265"/>
      <c r="Y51" s="265"/>
      <c r="Z51" s="265"/>
      <c r="AA51" s="302"/>
      <c r="AB51" s="265"/>
      <c r="AC51" s="265"/>
      <c r="AD51" s="265"/>
      <c r="AE51" s="265"/>
      <c r="AF51" s="265"/>
      <c r="AG51" s="265"/>
      <c r="AH51" s="302"/>
      <c r="AI51" s="265"/>
      <c r="AJ51" s="265"/>
      <c r="AK51" s="265"/>
      <c r="AL51" s="276"/>
      <c r="AM51"/>
      <c r="AN51"/>
    </row>
    <row r="52" spans="1:40" s="2" customFormat="1" ht="18" customHeight="1" x14ac:dyDescent="0.35">
      <c r="A52" s="303"/>
      <c r="B52" s="203"/>
      <c r="C52" s="201"/>
      <c r="D52" s="201"/>
      <c r="E52" s="201"/>
      <c r="F52" s="201"/>
      <c r="G52" s="265"/>
      <c r="H52" s="265"/>
      <c r="I52" s="265"/>
      <c r="J52" s="265"/>
      <c r="K52" s="265"/>
      <c r="L52" s="265"/>
      <c r="M52" s="302"/>
      <c r="N52" s="265"/>
      <c r="O52" s="265"/>
      <c r="P52" s="265"/>
      <c r="Q52" s="265"/>
      <c r="R52" s="265"/>
      <c r="S52" s="265"/>
      <c r="T52" s="302"/>
      <c r="U52" s="265"/>
      <c r="V52" s="265"/>
      <c r="W52" s="265"/>
      <c r="X52" s="265"/>
      <c r="Y52" s="265"/>
      <c r="Z52" s="265"/>
      <c r="AA52" s="302"/>
      <c r="AB52" s="265"/>
      <c r="AC52" s="265"/>
      <c r="AD52" s="265"/>
      <c r="AE52" s="265"/>
      <c r="AF52" s="265"/>
      <c r="AG52" s="265"/>
      <c r="AH52" s="302"/>
      <c r="AI52" s="265"/>
      <c r="AJ52" s="265"/>
      <c r="AK52" s="265"/>
      <c r="AL52" s="276"/>
      <c r="AM52"/>
      <c r="AN52"/>
    </row>
    <row r="53" spans="1:40" s="2" customFormat="1" ht="18" customHeight="1" x14ac:dyDescent="0.35">
      <c r="A53" s="264"/>
      <c r="B53" s="279"/>
      <c r="C53" s="201" t="s">
        <v>54</v>
      </c>
      <c r="D53" s="201"/>
      <c r="E53" s="201">
        <f>SUM(G53:AK54)</f>
        <v>0</v>
      </c>
      <c r="F53" s="201">
        <f t="shared" ref="F53" si="8">E53-D53</f>
        <v>0</v>
      </c>
      <c r="G53" s="265"/>
      <c r="H53" s="265"/>
      <c r="I53" s="265"/>
      <c r="J53" s="265"/>
      <c r="K53" s="265"/>
      <c r="L53" s="265"/>
      <c r="M53" s="302"/>
      <c r="N53" s="265"/>
      <c r="O53" s="265"/>
      <c r="P53" s="265"/>
      <c r="Q53" s="265"/>
      <c r="R53" s="265"/>
      <c r="S53" s="265"/>
      <c r="T53" s="302"/>
      <c r="U53" s="265"/>
      <c r="V53" s="265"/>
      <c r="W53" s="265"/>
      <c r="X53" s="265"/>
      <c r="Y53" s="265"/>
      <c r="Z53" s="265"/>
      <c r="AA53" s="302"/>
      <c r="AB53" s="265"/>
      <c r="AC53" s="265"/>
      <c r="AD53" s="265"/>
      <c r="AE53" s="265"/>
      <c r="AF53" s="265"/>
      <c r="AG53" s="265"/>
      <c r="AH53" s="302"/>
      <c r="AI53" s="265"/>
      <c r="AJ53" s="265"/>
      <c r="AK53" s="265"/>
      <c r="AL53" s="276"/>
      <c r="AM53"/>
      <c r="AN53"/>
    </row>
    <row r="54" spans="1:40" s="2" customFormat="1" ht="18" customHeight="1" x14ac:dyDescent="0.35">
      <c r="A54" s="303"/>
      <c r="B54" s="279"/>
      <c r="C54" s="201"/>
      <c r="D54" s="201"/>
      <c r="E54" s="201"/>
      <c r="F54" s="201"/>
      <c r="G54" s="265"/>
      <c r="H54" s="265"/>
      <c r="I54" s="265"/>
      <c r="J54" s="265"/>
      <c r="K54" s="265"/>
      <c r="L54" s="265"/>
      <c r="M54" s="302"/>
      <c r="N54" s="265"/>
      <c r="O54" s="265"/>
      <c r="P54" s="265"/>
      <c r="Q54" s="265"/>
      <c r="R54" s="265"/>
      <c r="S54" s="265"/>
      <c r="T54" s="302"/>
      <c r="U54" s="265"/>
      <c r="V54" s="265"/>
      <c r="W54" s="265"/>
      <c r="X54" s="265"/>
      <c r="Y54" s="265"/>
      <c r="Z54" s="265"/>
      <c r="AA54" s="302"/>
      <c r="AB54" s="265"/>
      <c r="AC54" s="265"/>
      <c r="AD54" s="265"/>
      <c r="AE54" s="265"/>
      <c r="AF54" s="265"/>
      <c r="AG54" s="265"/>
      <c r="AH54" s="302"/>
      <c r="AI54" s="265"/>
      <c r="AJ54" s="265"/>
      <c r="AK54" s="265"/>
      <c r="AL54" s="276"/>
      <c r="AM54"/>
      <c r="AN54"/>
    </row>
    <row r="55" spans="1:40" s="2" customFormat="1" ht="18" customHeight="1" x14ac:dyDescent="0.35">
      <c r="A55" s="264"/>
      <c r="B55" s="280"/>
      <c r="C55" s="201" t="s">
        <v>54</v>
      </c>
      <c r="D55" s="201"/>
      <c r="E55" s="201">
        <f>SUM(G55:AK56)</f>
        <v>0</v>
      </c>
      <c r="F55" s="201">
        <f t="shared" ref="F55" si="9">E55-D55</f>
        <v>0</v>
      </c>
      <c r="G55" s="265"/>
      <c r="H55" s="265"/>
      <c r="I55" s="265"/>
      <c r="J55" s="265"/>
      <c r="K55" s="265"/>
      <c r="L55" s="265"/>
      <c r="M55" s="302"/>
      <c r="N55" s="265"/>
      <c r="O55" s="265"/>
      <c r="P55" s="265"/>
      <c r="Q55" s="265"/>
      <c r="R55" s="265"/>
      <c r="S55" s="265"/>
      <c r="T55" s="302"/>
      <c r="U55" s="265"/>
      <c r="V55" s="265"/>
      <c r="W55" s="265"/>
      <c r="X55" s="265"/>
      <c r="Y55" s="265"/>
      <c r="Z55" s="265"/>
      <c r="AA55" s="302"/>
      <c r="AB55" s="265"/>
      <c r="AC55" s="265"/>
      <c r="AD55" s="265"/>
      <c r="AE55" s="265"/>
      <c r="AF55" s="265"/>
      <c r="AG55" s="265"/>
      <c r="AH55" s="302"/>
      <c r="AI55" s="265"/>
      <c r="AJ55" s="265"/>
      <c r="AK55" s="265"/>
      <c r="AL55" s="276"/>
      <c r="AM55"/>
      <c r="AN55"/>
    </row>
    <row r="56" spans="1:40" s="2" customFormat="1" ht="18" customHeight="1" x14ac:dyDescent="0.35">
      <c r="A56" s="303"/>
      <c r="B56" s="280"/>
      <c r="C56" s="201"/>
      <c r="D56" s="201"/>
      <c r="E56" s="201"/>
      <c r="F56" s="201"/>
      <c r="G56" s="265"/>
      <c r="H56" s="265"/>
      <c r="I56" s="265"/>
      <c r="J56" s="265"/>
      <c r="K56" s="265"/>
      <c r="L56" s="265"/>
      <c r="M56" s="302"/>
      <c r="N56" s="265"/>
      <c r="O56" s="265"/>
      <c r="P56" s="265"/>
      <c r="Q56" s="265"/>
      <c r="R56" s="265"/>
      <c r="S56" s="265"/>
      <c r="T56" s="302"/>
      <c r="U56" s="265"/>
      <c r="V56" s="265"/>
      <c r="W56" s="265"/>
      <c r="X56" s="265"/>
      <c r="Y56" s="265"/>
      <c r="Z56" s="265"/>
      <c r="AA56" s="302"/>
      <c r="AB56" s="265"/>
      <c r="AC56" s="265"/>
      <c r="AD56" s="265"/>
      <c r="AE56" s="265"/>
      <c r="AF56" s="265"/>
      <c r="AG56" s="265"/>
      <c r="AH56" s="302"/>
      <c r="AI56" s="265"/>
      <c r="AJ56" s="265"/>
      <c r="AK56" s="265"/>
      <c r="AL56" s="276"/>
      <c r="AM56"/>
      <c r="AN56"/>
    </row>
    <row r="57" spans="1:40" s="2" customFormat="1" ht="18" customHeight="1" x14ac:dyDescent="0.35">
      <c r="A57" s="264"/>
      <c r="B57" s="280"/>
      <c r="C57" s="201" t="s">
        <v>54</v>
      </c>
      <c r="D57" s="201"/>
      <c r="E57" s="201">
        <f>SUM(G57:AK58)</f>
        <v>0</v>
      </c>
      <c r="F57" s="201">
        <f t="shared" ref="F57" si="10">E57-D57</f>
        <v>0</v>
      </c>
      <c r="G57" s="265"/>
      <c r="H57" s="265"/>
      <c r="I57" s="265"/>
      <c r="J57" s="265"/>
      <c r="K57" s="265"/>
      <c r="L57" s="265"/>
      <c r="M57" s="302"/>
      <c r="N57" s="265"/>
      <c r="O57" s="265"/>
      <c r="P57" s="265"/>
      <c r="Q57" s="265"/>
      <c r="R57" s="265"/>
      <c r="S57" s="265"/>
      <c r="T57" s="302"/>
      <c r="U57" s="265"/>
      <c r="V57" s="265"/>
      <c r="W57" s="265"/>
      <c r="X57" s="265"/>
      <c r="Y57" s="265"/>
      <c r="Z57" s="265"/>
      <c r="AA57" s="302"/>
      <c r="AB57" s="265"/>
      <c r="AC57" s="265"/>
      <c r="AD57" s="265"/>
      <c r="AE57" s="265"/>
      <c r="AF57" s="265"/>
      <c r="AG57" s="265"/>
      <c r="AH57" s="302"/>
      <c r="AI57" s="265"/>
      <c r="AJ57" s="265"/>
      <c r="AK57" s="265"/>
      <c r="AL57" s="276"/>
      <c r="AM57"/>
      <c r="AN57"/>
    </row>
    <row r="58" spans="1:40" s="2" customFormat="1" ht="18" customHeight="1" x14ac:dyDescent="0.35">
      <c r="A58" s="303"/>
      <c r="B58" s="280"/>
      <c r="C58" s="201"/>
      <c r="D58" s="201"/>
      <c r="E58" s="201"/>
      <c r="F58" s="201"/>
      <c r="G58" s="265"/>
      <c r="H58" s="265"/>
      <c r="I58" s="265"/>
      <c r="J58" s="265"/>
      <c r="K58" s="265"/>
      <c r="L58" s="265"/>
      <c r="M58" s="302"/>
      <c r="N58" s="265"/>
      <c r="O58" s="265"/>
      <c r="P58" s="265"/>
      <c r="Q58" s="265"/>
      <c r="R58" s="265"/>
      <c r="S58" s="265"/>
      <c r="T58" s="302"/>
      <c r="U58" s="265"/>
      <c r="V58" s="265"/>
      <c r="W58" s="265"/>
      <c r="X58" s="265"/>
      <c r="Y58" s="265"/>
      <c r="Z58" s="265"/>
      <c r="AA58" s="302"/>
      <c r="AB58" s="265"/>
      <c r="AC58" s="265"/>
      <c r="AD58" s="265"/>
      <c r="AE58" s="265"/>
      <c r="AF58" s="265"/>
      <c r="AG58" s="265"/>
      <c r="AH58" s="302"/>
      <c r="AI58" s="265"/>
      <c r="AJ58" s="265"/>
      <c r="AK58" s="265"/>
      <c r="AL58" s="276"/>
      <c r="AM58"/>
      <c r="AN58"/>
    </row>
    <row r="59" spans="1:40" s="2" customFormat="1" ht="15" customHeight="1" x14ac:dyDescent="0.35">
      <c r="A59"/>
      <c r="B59"/>
      <c r="C5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2"/>
      <c r="AM59"/>
      <c r="AN59"/>
    </row>
    <row r="60" spans="1:40" s="2" customFormat="1" ht="15" customHeight="1" x14ac:dyDescent="0.35">
      <c r="A60"/>
      <c r="B60"/>
      <c r="C6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2"/>
      <c r="AM60"/>
      <c r="AN60"/>
    </row>
    <row r="61" spans="1:40" s="2" customFormat="1" ht="15" customHeight="1" x14ac:dyDescent="0.35">
      <c r="A61"/>
      <c r="B61"/>
      <c r="C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2"/>
      <c r="AM61"/>
      <c r="AN61"/>
    </row>
    <row r="62" spans="1:40" s="2" customFormat="1" ht="15" customHeight="1" x14ac:dyDescent="0.35">
      <c r="A62"/>
      <c r="B62" s="21"/>
      <c r="C62"/>
      <c r="D62"/>
      <c r="E62"/>
      <c r="F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2"/>
      <c r="AM62"/>
      <c r="AN62"/>
    </row>
    <row r="63" spans="1:40" s="2" customFormat="1" ht="15" customHeight="1" x14ac:dyDescent="0.35">
      <c r="A63"/>
      <c r="B63" s="21"/>
      <c r="C63"/>
      <c r="D63"/>
      <c r="E63"/>
      <c r="F6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2"/>
      <c r="AM63"/>
      <c r="AN63"/>
    </row>
    <row r="64" spans="1:40" s="2" customFormat="1" ht="15" customHeight="1" x14ac:dyDescent="0.35">
      <c r="A64"/>
      <c r="B64" s="21"/>
      <c r="C64"/>
      <c r="D64"/>
      <c r="E64"/>
      <c r="F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M64"/>
      <c r="AN64"/>
    </row>
    <row r="65" spans="1:40" s="2" customFormat="1" ht="15" customHeight="1" x14ac:dyDescent="0.35">
      <c r="A65"/>
      <c r="B65" s="21"/>
      <c r="C65"/>
      <c r="D65"/>
      <c r="E65"/>
      <c r="F6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M65"/>
      <c r="AN65"/>
    </row>
    <row r="66" spans="1:40" s="2" customFormat="1" ht="15" customHeight="1" x14ac:dyDescent="0.35">
      <c r="A66"/>
      <c r="B66" s="21"/>
      <c r="C66"/>
      <c r="D66"/>
      <c r="E66"/>
      <c r="F6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M66"/>
      <c r="AN66"/>
    </row>
    <row r="67" spans="1:40" s="1" customFormat="1" ht="15" customHeight="1" x14ac:dyDescent="0.35">
      <c r="A67"/>
      <c r="B67" s="21"/>
      <c r="C67"/>
      <c r="D67"/>
      <c r="E67"/>
      <c r="F67"/>
      <c r="AL67" s="2"/>
      <c r="AM67"/>
      <c r="AN67"/>
    </row>
    <row r="68" spans="1:40" s="1" customFormat="1" ht="15" customHeight="1" x14ac:dyDescent="0.35">
      <c r="A68"/>
      <c r="B68" s="21"/>
      <c r="C68"/>
      <c r="D68"/>
      <c r="E68"/>
      <c r="F68"/>
      <c r="AL68" s="2"/>
      <c r="AM68"/>
      <c r="AN68"/>
    </row>
    <row r="69" spans="1:40" s="1" customFormat="1" ht="15" customHeight="1" x14ac:dyDescent="0.35">
      <c r="A69"/>
      <c r="B69" s="21"/>
      <c r="C69"/>
      <c r="D69"/>
      <c r="E69"/>
      <c r="F69"/>
      <c r="AL69" s="2"/>
      <c r="AM69"/>
      <c r="AN69"/>
    </row>
    <row r="70" spans="1:40" s="1" customFormat="1" ht="15" customHeight="1" x14ac:dyDescent="0.35">
      <c r="A70"/>
      <c r="B70" s="21"/>
      <c r="C70"/>
      <c r="D70"/>
      <c r="E70"/>
      <c r="F70"/>
      <c r="AL70" s="2"/>
      <c r="AM70"/>
      <c r="AN70"/>
    </row>
    <row r="71" spans="1:40" s="1" customFormat="1" ht="15" customHeight="1" x14ac:dyDescent="0.35">
      <c r="A71"/>
      <c r="B71" s="21"/>
      <c r="C71"/>
      <c r="D71"/>
      <c r="E71"/>
      <c r="F71"/>
      <c r="AL71" s="2"/>
      <c r="AM71"/>
      <c r="AN71"/>
    </row>
    <row r="72" spans="1:40" s="1" customFormat="1" ht="15" customHeight="1" x14ac:dyDescent="0.35">
      <c r="A72"/>
      <c r="B72" s="21"/>
      <c r="C72"/>
      <c r="D72"/>
      <c r="E72"/>
      <c r="F72"/>
      <c r="AL72" s="2"/>
      <c r="AM72"/>
      <c r="AN72"/>
    </row>
    <row r="73" spans="1:40" s="1" customFormat="1" ht="15" customHeight="1" x14ac:dyDescent="0.35">
      <c r="A73"/>
      <c r="B73" s="21"/>
      <c r="C73"/>
      <c r="D73"/>
      <c r="E73"/>
      <c r="F73"/>
      <c r="AL73" s="2"/>
      <c r="AM73"/>
      <c r="AN73"/>
    </row>
    <row r="74" spans="1:40" s="1" customFormat="1" ht="15" customHeight="1" x14ac:dyDescent="0.35">
      <c r="A74"/>
      <c r="B74" s="21"/>
      <c r="C74"/>
      <c r="D74"/>
      <c r="E74"/>
      <c r="F74"/>
      <c r="AL74" s="2"/>
      <c r="AM74"/>
      <c r="AN74"/>
    </row>
    <row r="75" spans="1:40" s="1" customFormat="1" ht="15" customHeight="1" x14ac:dyDescent="0.35">
      <c r="A75"/>
      <c r="B75" s="21"/>
      <c r="C75"/>
      <c r="D75"/>
      <c r="E75"/>
      <c r="F75"/>
      <c r="AL75" s="2"/>
      <c r="AM75"/>
      <c r="AN75"/>
    </row>
    <row r="76" spans="1:40" s="1" customFormat="1" ht="15" customHeight="1" x14ac:dyDescent="0.35">
      <c r="A76"/>
      <c r="B76" s="21"/>
      <c r="C76"/>
      <c r="D76"/>
      <c r="E76"/>
      <c r="F76"/>
      <c r="AL76" s="2"/>
      <c r="AM76"/>
      <c r="AN76"/>
    </row>
  </sheetData>
  <mergeCells count="403">
    <mergeCell ref="AL3:AL4"/>
    <mergeCell ref="D1:F1"/>
    <mergeCell ref="A3:A4"/>
    <mergeCell ref="B3:B4"/>
    <mergeCell ref="C3:C4"/>
    <mergeCell ref="D3:D4"/>
    <mergeCell ref="E3:E4"/>
    <mergeCell ref="F3:F4"/>
    <mergeCell ref="A11:A16"/>
    <mergeCell ref="B11:B16"/>
    <mergeCell ref="A17:A22"/>
    <mergeCell ref="B17:B22"/>
    <mergeCell ref="A23:A28"/>
    <mergeCell ref="B23:B28"/>
    <mergeCell ref="A5:A10"/>
    <mergeCell ref="B5:B10"/>
    <mergeCell ref="G3:AK3"/>
    <mergeCell ref="F35:F36"/>
    <mergeCell ref="G35:G36"/>
    <mergeCell ref="H35:H36"/>
    <mergeCell ref="I35:I36"/>
    <mergeCell ref="J35:J36"/>
    <mergeCell ref="K35:K36"/>
    <mergeCell ref="A29:A34"/>
    <mergeCell ref="B29:B34"/>
    <mergeCell ref="A35:A36"/>
    <mergeCell ref="B35:C36"/>
    <mergeCell ref="D35:D36"/>
    <mergeCell ref="E35:E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AG35:AG36"/>
    <mergeCell ref="AH35:AH36"/>
    <mergeCell ref="AI35:AI36"/>
    <mergeCell ref="AJ35:AJ36"/>
    <mergeCell ref="AK35:AK36"/>
    <mergeCell ref="AL35:AL36"/>
    <mergeCell ref="X35:X36"/>
    <mergeCell ref="Y35:Y36"/>
    <mergeCell ref="Z35:Z36"/>
    <mergeCell ref="AA35:AA36"/>
    <mergeCell ref="AB35:AB36"/>
    <mergeCell ref="AF35:AF36"/>
    <mergeCell ref="I41:I42"/>
    <mergeCell ref="J41:J42"/>
    <mergeCell ref="K41:K42"/>
    <mergeCell ref="L41:L42"/>
    <mergeCell ref="M41:M42"/>
    <mergeCell ref="N41:N42"/>
    <mergeCell ref="G39:AK39"/>
    <mergeCell ref="AL39:AL40"/>
    <mergeCell ref="A41:A42"/>
    <mergeCell ref="B41:B42"/>
    <mergeCell ref="C41:C42"/>
    <mergeCell ref="D41:D42"/>
    <mergeCell ref="E41:E42"/>
    <mergeCell ref="F41:F42"/>
    <mergeCell ref="G41:G42"/>
    <mergeCell ref="H41:H42"/>
    <mergeCell ref="A39:A40"/>
    <mergeCell ref="B39:B40"/>
    <mergeCell ref="C39:C40"/>
    <mergeCell ref="D39:D40"/>
    <mergeCell ref="E39:E40"/>
    <mergeCell ref="F39:F40"/>
    <mergeCell ref="U41:U42"/>
    <mergeCell ref="V41:V42"/>
    <mergeCell ref="W41:W42"/>
    <mergeCell ref="X41:X42"/>
    <mergeCell ref="Y41:Y42"/>
    <mergeCell ref="Z41:Z42"/>
    <mergeCell ref="O41:O42"/>
    <mergeCell ref="P41:P42"/>
    <mergeCell ref="Q41:Q42"/>
    <mergeCell ref="R41:R42"/>
    <mergeCell ref="S41:S42"/>
    <mergeCell ref="T41:T42"/>
    <mergeCell ref="AG41:AG42"/>
    <mergeCell ref="AH41:AH42"/>
    <mergeCell ref="AI41:AI42"/>
    <mergeCell ref="AJ41:AJ42"/>
    <mergeCell ref="AK41:AK42"/>
    <mergeCell ref="AL41:AL42"/>
    <mergeCell ref="AA41:AA42"/>
    <mergeCell ref="AB41:AB42"/>
    <mergeCell ref="AC41:AC42"/>
    <mergeCell ref="AD41:AD42"/>
    <mergeCell ref="AE41:AE42"/>
    <mergeCell ref="AF41:AF42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L45:L46"/>
    <mergeCell ref="M45:M46"/>
    <mergeCell ref="N45:N46"/>
    <mergeCell ref="AK43:AK44"/>
    <mergeCell ref="AL43:AL44"/>
    <mergeCell ref="A45:A46"/>
    <mergeCell ref="B45:B46"/>
    <mergeCell ref="C45:C46"/>
    <mergeCell ref="D45:D46"/>
    <mergeCell ref="E45:E46"/>
    <mergeCell ref="F45:F46"/>
    <mergeCell ref="G45:G46"/>
    <mergeCell ref="H45:H46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J45:AJ46"/>
    <mergeCell ref="AK45:AK46"/>
    <mergeCell ref="AL45:AL46"/>
    <mergeCell ref="AA45:AA46"/>
    <mergeCell ref="AB45:AB46"/>
    <mergeCell ref="AC45:AC46"/>
    <mergeCell ref="AD45:AD46"/>
    <mergeCell ref="AE45:AE46"/>
    <mergeCell ref="AF45:AF46"/>
    <mergeCell ref="A47:A48"/>
    <mergeCell ref="B47:B48"/>
    <mergeCell ref="C47:C48"/>
    <mergeCell ref="D47:D48"/>
    <mergeCell ref="E47:E48"/>
    <mergeCell ref="F47:F48"/>
    <mergeCell ref="AG45:AG46"/>
    <mergeCell ref="AH45:AH46"/>
    <mergeCell ref="AI45:AI46"/>
    <mergeCell ref="U45:U46"/>
    <mergeCell ref="V45:V46"/>
    <mergeCell ref="W45:W46"/>
    <mergeCell ref="X45:X46"/>
    <mergeCell ref="Y45:Y46"/>
    <mergeCell ref="Z45:Z46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I49:I50"/>
    <mergeCell ref="J49:J50"/>
    <mergeCell ref="K49:K50"/>
    <mergeCell ref="L49:L50"/>
    <mergeCell ref="M49:M50"/>
    <mergeCell ref="N49:N50"/>
    <mergeCell ref="AK47:AK48"/>
    <mergeCell ref="AL47:AL48"/>
    <mergeCell ref="A49:A50"/>
    <mergeCell ref="B49:B50"/>
    <mergeCell ref="C49:C50"/>
    <mergeCell ref="D49:D50"/>
    <mergeCell ref="E49:E50"/>
    <mergeCell ref="F49:F50"/>
    <mergeCell ref="G49:G50"/>
    <mergeCell ref="H49:H50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U49:U50"/>
    <mergeCell ref="V49:V50"/>
    <mergeCell ref="W49:W50"/>
    <mergeCell ref="X49:X50"/>
    <mergeCell ref="Y49:Y50"/>
    <mergeCell ref="Z49:Z50"/>
    <mergeCell ref="O49:O50"/>
    <mergeCell ref="P49:P50"/>
    <mergeCell ref="Q49:Q50"/>
    <mergeCell ref="R49:R50"/>
    <mergeCell ref="S49:S50"/>
    <mergeCell ref="T49:T50"/>
    <mergeCell ref="AG49:AG50"/>
    <mergeCell ref="AH49:AH50"/>
    <mergeCell ref="AI49:AI50"/>
    <mergeCell ref="AJ49:AJ50"/>
    <mergeCell ref="AK49:AK50"/>
    <mergeCell ref="AL49:AL50"/>
    <mergeCell ref="AA49:AA50"/>
    <mergeCell ref="AB49:AB50"/>
    <mergeCell ref="AC49:AC50"/>
    <mergeCell ref="AD49:AD50"/>
    <mergeCell ref="AE49:AE50"/>
    <mergeCell ref="AF49:AF50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AD51:AD52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L53:L54"/>
    <mergeCell ref="M53:M54"/>
    <mergeCell ref="N53:N54"/>
    <mergeCell ref="AK51:AK52"/>
    <mergeCell ref="AL51:AL52"/>
    <mergeCell ref="A53:A54"/>
    <mergeCell ref="B53:B54"/>
    <mergeCell ref="C53:C54"/>
    <mergeCell ref="D53:D54"/>
    <mergeCell ref="E53:E54"/>
    <mergeCell ref="F53:F54"/>
    <mergeCell ref="G53:G54"/>
    <mergeCell ref="H53:H54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A55:A56"/>
    <mergeCell ref="B55:B56"/>
    <mergeCell ref="C55:C56"/>
    <mergeCell ref="D55:D56"/>
    <mergeCell ref="E55:E56"/>
    <mergeCell ref="F55:F56"/>
    <mergeCell ref="AG53:AG54"/>
    <mergeCell ref="AH53:AH54"/>
    <mergeCell ref="AI53:AI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I57:I58"/>
    <mergeCell ref="J57:J58"/>
    <mergeCell ref="K57:K58"/>
    <mergeCell ref="L57:L58"/>
    <mergeCell ref="M57:M58"/>
    <mergeCell ref="N57:N58"/>
    <mergeCell ref="AK55:AK56"/>
    <mergeCell ref="AL55:AL56"/>
    <mergeCell ref="A57:A58"/>
    <mergeCell ref="B57:B58"/>
    <mergeCell ref="C57:C58"/>
    <mergeCell ref="D57:D58"/>
    <mergeCell ref="E57:E58"/>
    <mergeCell ref="F57:F58"/>
    <mergeCell ref="G57:G58"/>
    <mergeCell ref="H57:H58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AG57:AG58"/>
    <mergeCell ref="AH57:AH58"/>
    <mergeCell ref="AI57:AI58"/>
    <mergeCell ref="AJ57:AJ58"/>
    <mergeCell ref="AK57:AK58"/>
    <mergeCell ref="AL57:AL58"/>
    <mergeCell ref="AA57:AA58"/>
    <mergeCell ref="AB57:AB58"/>
    <mergeCell ref="AC57:AC58"/>
    <mergeCell ref="AD57:AD58"/>
    <mergeCell ref="AE57:AE58"/>
    <mergeCell ref="AF57:AF58"/>
  </mergeCells>
  <conditionalFormatting sqref="E5:F35">
    <cfRule type="cellIs" dxfId="378" priority="7" operator="lessThan">
      <formula>0</formula>
    </cfRule>
  </conditionalFormatting>
  <conditionalFormatting sqref="F5:F35">
    <cfRule type="cellIs" dxfId="377" priority="6" operator="equal">
      <formula>0</formula>
    </cfRule>
  </conditionalFormatting>
  <conditionalFormatting sqref="F41:F58">
    <cfRule type="cellIs" dxfId="376" priority="4" operator="equal">
      <formula>0</formula>
    </cfRule>
    <cfRule type="cellIs" dxfId="375" priority="5" operator="lessThan">
      <formula>0</formula>
    </cfRule>
  </conditionalFormatting>
  <conditionalFormatting sqref="G5:AK36 G41:AK58">
    <cfRule type="cellIs" dxfId="374" priority="3" operator="greaterThan">
      <formula>0</formula>
    </cfRule>
  </conditionalFormatting>
  <conditionalFormatting sqref="AL5:AL35 AL41 AL43 AL45 AL47 AL49 AL51 AL53 AL55 AL57">
    <cfRule type="containsText" dxfId="373" priority="8" operator="containsText" text="Done">
      <formula>NOT(ISERROR(SEARCH("Done",AL5)))</formula>
    </cfRule>
  </conditionalFormatting>
  <conditionalFormatting sqref="AL5:AL36">
    <cfRule type="containsText" dxfId="372" priority="2" operator="containsText" text="Done">
      <formula>NOT(ISERROR(SEARCH("Done",AL5)))</formula>
    </cfRule>
  </conditionalFormatting>
  <conditionalFormatting sqref="AL41:AL58">
    <cfRule type="containsText" dxfId="371" priority="1" operator="containsText" text="Done">
      <formula>NOT(ISERROR(SEARCH("Done",AL41)))</formula>
    </cfRule>
  </conditionalFormatting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AA69-BDAE-4D79-A998-A388B776F02F}">
  <sheetPr>
    <tabColor rgb="FFFFC000"/>
    <pageSetUpPr fitToPage="1"/>
  </sheetPr>
  <dimension ref="A1:AN100"/>
  <sheetViews>
    <sheetView showGridLines="0" zoomScale="60" zoomScaleNormal="60" workbookViewId="0">
      <pane xSplit="6" ySplit="4" topLeftCell="K15" activePane="bottomRight" state="frozen"/>
      <selection pane="topRight" activeCell="G51" sqref="G51:AH52"/>
      <selection pane="bottomLeft" activeCell="G51" sqref="G51:AH52"/>
      <selection pane="bottomRight" activeCell="X34" sqref="X34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121</v>
      </c>
      <c r="E1" s="231"/>
      <c r="F1" s="232"/>
    </row>
    <row r="2" spans="1:38" ht="25" customHeight="1" x14ac:dyDescent="0.35">
      <c r="A2" s="23" t="s">
        <v>46</v>
      </c>
      <c r="C2">
        <f>D2/4</f>
        <v>120</v>
      </c>
      <c r="D2" s="2">
        <f>SUBTOTAL(9,D5:D58)</f>
        <v>480</v>
      </c>
      <c r="E2" s="2">
        <f>SUBTOTAL(9,E5:E58)</f>
        <v>480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128</v>
      </c>
      <c r="B5" s="223" t="s">
        <v>63</v>
      </c>
      <c r="C5" s="32" t="s">
        <v>1</v>
      </c>
      <c r="D5" s="7">
        <v>30</v>
      </c>
      <c r="E5" s="8">
        <f t="shared" ref="E5:E36" si="0">SUM(G5:AK5)</f>
        <v>30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>
        <v>29</v>
      </c>
      <c r="S5" s="9">
        <v>1</v>
      </c>
      <c r="T5" s="69"/>
      <c r="U5" s="9"/>
      <c r="V5" s="9"/>
      <c r="W5" s="9"/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>
        <v>30</v>
      </c>
      <c r="E6" s="8">
        <f t="shared" si="0"/>
        <v>30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/>
      <c r="R6" s="9">
        <f>28+2</f>
        <v>30</v>
      </c>
      <c r="S6" s="9"/>
      <c r="T6" s="69"/>
      <c r="U6" s="9"/>
      <c r="V6" s="9"/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>
        <v>30</v>
      </c>
      <c r="E8" s="8">
        <f t="shared" si="0"/>
        <v>30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>
        <v>28</v>
      </c>
      <c r="S8" s="9">
        <v>2</v>
      </c>
      <c r="T8" s="69"/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30</v>
      </c>
      <c r="E9" s="8">
        <f t="shared" si="0"/>
        <v>30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/>
      <c r="R9" s="9">
        <v>22</v>
      </c>
      <c r="S9" s="9">
        <v>8</v>
      </c>
      <c r="T9" s="69"/>
      <c r="U9" s="9"/>
      <c r="V9" s="9"/>
      <c r="W9" s="9"/>
      <c r="X9" s="9"/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 t="s">
        <v>129</v>
      </c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customHeight="1" x14ac:dyDescent="0.35">
      <c r="A11" s="220" t="s">
        <v>128</v>
      </c>
      <c r="B11" s="281" t="s">
        <v>60</v>
      </c>
      <c r="C11" s="31" t="s">
        <v>1</v>
      </c>
      <c r="D11" s="14">
        <v>30</v>
      </c>
      <c r="E11" s="4">
        <f t="shared" si="0"/>
        <v>30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>
        <v>30</v>
      </c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customHeight="1" x14ac:dyDescent="0.35">
      <c r="A12" s="221"/>
      <c r="B12" s="282"/>
      <c r="C12" s="32" t="s">
        <v>2</v>
      </c>
      <c r="D12" s="7">
        <v>30</v>
      </c>
      <c r="E12" s="8">
        <f t="shared" si="0"/>
        <v>30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>
        <v>30</v>
      </c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customHeight="1" x14ac:dyDescent="0.35">
      <c r="A14" s="221"/>
      <c r="B14" s="282"/>
      <c r="C14" s="33" t="s">
        <v>4</v>
      </c>
      <c r="D14" s="7">
        <v>30</v>
      </c>
      <c r="E14" s="8">
        <f t="shared" si="0"/>
        <v>30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>
        <v>20</v>
      </c>
      <c r="S14" s="9">
        <v>10</v>
      </c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customHeight="1" x14ac:dyDescent="0.35">
      <c r="A15" s="221"/>
      <c r="B15" s="282"/>
      <c r="C15" s="33" t="s">
        <v>5</v>
      </c>
      <c r="D15" s="7">
        <v>30</v>
      </c>
      <c r="E15" s="8">
        <f t="shared" si="0"/>
        <v>30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>
        <v>17</v>
      </c>
      <c r="S15" s="9">
        <v>13</v>
      </c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customHeight="1" x14ac:dyDescent="0.35">
      <c r="A17" s="220" t="s">
        <v>128</v>
      </c>
      <c r="B17" s="284" t="s">
        <v>64</v>
      </c>
      <c r="C17" s="31" t="s">
        <v>1</v>
      </c>
      <c r="D17" s="14">
        <v>30</v>
      </c>
      <c r="E17" s="4">
        <f t="shared" si="0"/>
        <v>30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>
        <v>20</v>
      </c>
      <c r="S17" s="5">
        <v>1</v>
      </c>
      <c r="T17" s="71">
        <v>9</v>
      </c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 t="s">
        <v>129</v>
      </c>
    </row>
    <row r="18" spans="1:38" ht="18" customHeight="1" x14ac:dyDescent="0.35">
      <c r="A18" s="221"/>
      <c r="B18" s="246"/>
      <c r="C18" s="32" t="s">
        <v>2</v>
      </c>
      <c r="D18" s="7">
        <v>30</v>
      </c>
      <c r="E18" s="8">
        <f t="shared" si="0"/>
        <v>30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>
        <v>19</v>
      </c>
      <c r="S18" s="9"/>
      <c r="T18" s="69">
        <v>11</v>
      </c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 t="s">
        <v>129</v>
      </c>
    </row>
    <row r="19" spans="1:38" ht="18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customHeight="1" x14ac:dyDescent="0.35">
      <c r="A20" s="221"/>
      <c r="B20" s="246"/>
      <c r="C20" s="33" t="s">
        <v>4</v>
      </c>
      <c r="D20" s="7">
        <v>30</v>
      </c>
      <c r="E20" s="8">
        <f t="shared" si="0"/>
        <v>30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>
        <v>16</v>
      </c>
      <c r="T20" s="69">
        <v>14</v>
      </c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 t="s">
        <v>129</v>
      </c>
    </row>
    <row r="21" spans="1:38" ht="18" customHeight="1" x14ac:dyDescent="0.35">
      <c r="A21" s="221"/>
      <c r="B21" s="246"/>
      <c r="C21" s="33" t="s">
        <v>5</v>
      </c>
      <c r="D21" s="7">
        <v>30</v>
      </c>
      <c r="E21" s="8">
        <f t="shared" si="0"/>
        <v>30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>
        <v>22</v>
      </c>
      <c r="T21" s="69">
        <v>8</v>
      </c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 t="s">
        <v>129</v>
      </c>
    </row>
    <row r="22" spans="1:38" ht="18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customHeight="1" x14ac:dyDescent="0.35">
      <c r="A23" s="220" t="s">
        <v>128</v>
      </c>
      <c r="B23" s="223" t="s">
        <v>72</v>
      </c>
      <c r="C23" s="31" t="s">
        <v>1</v>
      </c>
      <c r="D23" s="3">
        <v>10</v>
      </c>
      <c r="E23" s="4">
        <f t="shared" si="0"/>
        <v>10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>
        <v>10</v>
      </c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/>
    </row>
    <row r="24" spans="1:38" ht="18" customHeight="1" x14ac:dyDescent="0.35">
      <c r="A24" s="221"/>
      <c r="B24" s="224"/>
      <c r="C24" s="32" t="s">
        <v>2</v>
      </c>
      <c r="D24" s="7">
        <v>10</v>
      </c>
      <c r="E24" s="8">
        <f t="shared" si="0"/>
        <v>10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>
        <v>10</v>
      </c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38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customHeight="1" x14ac:dyDescent="0.35">
      <c r="A26" s="221"/>
      <c r="B26" s="224"/>
      <c r="C26" s="33" t="s">
        <v>4</v>
      </c>
      <c r="D26" s="7">
        <v>10</v>
      </c>
      <c r="E26" s="8">
        <f t="shared" si="0"/>
        <v>10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>
        <v>10</v>
      </c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38" ht="18" customHeight="1" x14ac:dyDescent="0.35">
      <c r="A27" s="221"/>
      <c r="B27" s="224"/>
      <c r="C27" s="33" t="s">
        <v>5</v>
      </c>
      <c r="D27" s="7">
        <v>10</v>
      </c>
      <c r="E27" s="8">
        <f t="shared" si="0"/>
        <v>10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>
        <v>7</v>
      </c>
      <c r="S27" s="9">
        <v>3</v>
      </c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/>
    </row>
    <row r="28" spans="1:38" ht="18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customHeight="1" x14ac:dyDescent="0.35">
      <c r="A29" s="220" t="s">
        <v>128</v>
      </c>
      <c r="B29" s="223" t="s">
        <v>109</v>
      </c>
      <c r="C29" s="31" t="s">
        <v>1</v>
      </c>
      <c r="D29" s="3">
        <v>10</v>
      </c>
      <c r="E29" s="4">
        <f t="shared" si="0"/>
        <v>10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>
        <v>10</v>
      </c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/>
    </row>
    <row r="30" spans="1:38" ht="18" customHeight="1" x14ac:dyDescent="0.35">
      <c r="A30" s="221"/>
      <c r="B30" s="224"/>
      <c r="C30" s="32" t="s">
        <v>2</v>
      </c>
      <c r="D30" s="7">
        <v>10</v>
      </c>
      <c r="E30" s="8">
        <f t="shared" si="0"/>
        <v>10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>
        <v>10</v>
      </c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38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customHeight="1" x14ac:dyDescent="0.35">
      <c r="A32" s="221"/>
      <c r="B32" s="224"/>
      <c r="C32" s="33" t="s">
        <v>4</v>
      </c>
      <c r="D32" s="7">
        <v>10</v>
      </c>
      <c r="E32" s="8">
        <f t="shared" si="0"/>
        <v>10</v>
      </c>
      <c r="F32" s="8">
        <f>E32-D32</f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>
        <v>10</v>
      </c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customHeight="1" x14ac:dyDescent="0.35">
      <c r="A33" s="221"/>
      <c r="B33" s="224"/>
      <c r="C33" s="33" t="s">
        <v>5</v>
      </c>
      <c r="D33" s="7">
        <v>10</v>
      </c>
      <c r="E33" s="8">
        <f t="shared" si="0"/>
        <v>10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>
        <v>8</v>
      </c>
      <c r="S33" s="9">
        <v>2</v>
      </c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</row>
    <row r="34" spans="1:40" ht="18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 t="s">
        <v>128</v>
      </c>
      <c r="B35" s="223" t="s">
        <v>113</v>
      </c>
      <c r="C35" s="31" t="s">
        <v>1</v>
      </c>
      <c r="D35" s="3">
        <v>10</v>
      </c>
      <c r="E35" s="4">
        <f t="shared" si="0"/>
        <v>10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>
        <v>10</v>
      </c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/>
    </row>
    <row r="36" spans="1:40" ht="18" customHeight="1" x14ac:dyDescent="0.35">
      <c r="A36" s="221"/>
      <c r="B36" s="224"/>
      <c r="C36" s="32" t="s">
        <v>2</v>
      </c>
      <c r="D36" s="7">
        <v>10</v>
      </c>
      <c r="E36" s="8">
        <f t="shared" si="0"/>
        <v>10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/>
      <c r="R36" s="9">
        <v>10</v>
      </c>
      <c r="S36" s="9"/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/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>
        <v>10</v>
      </c>
      <c r="E38" s="8">
        <f t="shared" si="2"/>
        <v>10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>
        <v>3</v>
      </c>
      <c r="S38" s="9">
        <v>7</v>
      </c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 t="s">
        <v>129</v>
      </c>
    </row>
    <row r="39" spans="1:40" ht="18" customHeight="1" x14ac:dyDescent="0.35">
      <c r="A39" s="221"/>
      <c r="B39" s="224"/>
      <c r="C39" s="33" t="s">
        <v>5</v>
      </c>
      <c r="D39" s="7">
        <v>10</v>
      </c>
      <c r="E39" s="8">
        <f t="shared" si="2"/>
        <v>10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/>
      <c r="R39" s="9"/>
      <c r="S39" s="9">
        <v>10</v>
      </c>
      <c r="T39" s="69"/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/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/>
    </row>
    <row r="41" spans="1:40" ht="18" customHeight="1" x14ac:dyDescent="0.35">
      <c r="A41" s="220"/>
      <c r="B41" s="308"/>
      <c r="C41" s="31" t="s">
        <v>1</v>
      </c>
      <c r="D41" s="3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/>
    </row>
    <row r="42" spans="1:40" ht="18" customHeight="1" x14ac:dyDescent="0.35">
      <c r="A42" s="221"/>
      <c r="B42" s="308"/>
      <c r="C42" s="32" t="s">
        <v>2</v>
      </c>
      <c r="D42" s="7"/>
      <c r="E42" s="8">
        <f t="shared" si="2"/>
        <v>0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/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/>
    </row>
    <row r="43" spans="1:40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/>
    </row>
    <row r="45" spans="1:40" ht="18" customHeight="1" x14ac:dyDescent="0.35">
      <c r="A45" s="221"/>
      <c r="B45" s="308"/>
      <c r="C45" s="33" t="s">
        <v>5</v>
      </c>
      <c r="D45" s="7"/>
      <c r="E45" s="8">
        <f t="shared" si="2"/>
        <v>0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/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7"/>
      <c r="B59" s="226" t="s">
        <v>73</v>
      </c>
      <c r="C59" s="227"/>
      <c r="D59" s="218">
        <v>120</v>
      </c>
      <c r="E59" s="218">
        <f t="shared" si="2"/>
        <v>0</v>
      </c>
      <c r="F59" s="218">
        <f t="shared" si="1"/>
        <v>-120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/>
      <c r="W59" s="259"/>
      <c r="X59" s="259"/>
      <c r="Y59" s="259"/>
      <c r="Z59" s="259"/>
      <c r="AA59" s="306"/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/>
    </row>
    <row r="60" spans="1:40" ht="18" customHeight="1" x14ac:dyDescent="0.35">
      <c r="A60" s="201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120</v>
      </c>
      <c r="E62" s="2">
        <f>SUBTOTAL(9,E65:E82)</f>
        <v>120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4" t="s">
        <v>128</v>
      </c>
      <c r="B65" s="202" t="s">
        <v>130</v>
      </c>
      <c r="C65" s="201" t="s">
        <v>54</v>
      </c>
      <c r="D65" s="201">
        <v>30</v>
      </c>
      <c r="E65" s="201">
        <f>SUM(G65:AK66)</f>
        <v>30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>
        <v>0</v>
      </c>
      <c r="S65" s="265">
        <v>5</v>
      </c>
      <c r="T65" s="302">
        <v>18</v>
      </c>
      <c r="U65" s="265">
        <v>7</v>
      </c>
      <c r="V65" s="265"/>
      <c r="W65" s="265"/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 t="s">
        <v>131</v>
      </c>
    </row>
    <row r="66" spans="1:40" ht="18" customHeight="1" x14ac:dyDescent="0.35">
      <c r="A66" s="303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4" t="s">
        <v>128</v>
      </c>
      <c r="B67" s="200" t="s">
        <v>132</v>
      </c>
      <c r="C67" s="201" t="s">
        <v>54</v>
      </c>
      <c r="D67" s="201">
        <v>30</v>
      </c>
      <c r="E67" s="201">
        <f>SUM(G67:AK68)</f>
        <v>30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>
        <v>0</v>
      </c>
      <c r="S67" s="265">
        <v>5</v>
      </c>
      <c r="T67" s="302"/>
      <c r="U67" s="265">
        <v>15</v>
      </c>
      <c r="V67" s="265">
        <v>10</v>
      </c>
      <c r="W67" s="265"/>
      <c r="X67" s="265"/>
      <c r="Y67" s="265"/>
      <c r="Z67" s="265"/>
      <c r="AA67" s="302"/>
      <c r="AB67" s="265"/>
      <c r="AC67" s="265"/>
      <c r="AD67" s="265"/>
      <c r="AE67" s="265"/>
      <c r="AF67" s="265"/>
      <c r="AG67" s="265"/>
      <c r="AH67" s="302"/>
      <c r="AI67" s="265"/>
      <c r="AJ67" s="265"/>
      <c r="AK67" s="265"/>
      <c r="AL67" s="276" t="s">
        <v>133</v>
      </c>
    </row>
    <row r="68" spans="1:40" ht="18" customHeight="1" x14ac:dyDescent="0.35">
      <c r="A68" s="303"/>
      <c r="B68" s="20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4" t="s">
        <v>128</v>
      </c>
      <c r="B69" s="202" t="s">
        <v>134</v>
      </c>
      <c r="C69" s="201" t="s">
        <v>54</v>
      </c>
      <c r="D69" s="201">
        <v>30</v>
      </c>
      <c r="E69" s="201">
        <f>SUM(G69:AK70)</f>
        <v>30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>
        <v>5</v>
      </c>
      <c r="S69" s="265">
        <v>25</v>
      </c>
      <c r="T69" s="302"/>
      <c r="U69" s="265"/>
      <c r="V69" s="265"/>
      <c r="W69" s="265"/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4" t="s">
        <v>128</v>
      </c>
      <c r="B71" s="202" t="s">
        <v>135</v>
      </c>
      <c r="C71" s="201" t="s">
        <v>54</v>
      </c>
      <c r="D71" s="201">
        <v>10</v>
      </c>
      <c r="E71" s="201">
        <f>SUM(G71:AK72)</f>
        <v>10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>
        <v>10</v>
      </c>
      <c r="S71" s="265"/>
      <c r="T71" s="302"/>
      <c r="U71" s="265"/>
      <c r="V71" s="265"/>
      <c r="W71" s="265"/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303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 t="s">
        <v>128</v>
      </c>
      <c r="B73" s="202" t="s">
        <v>136</v>
      </c>
      <c r="C73" s="201" t="s">
        <v>54</v>
      </c>
      <c r="D73" s="201">
        <v>10</v>
      </c>
      <c r="E73" s="201">
        <f>SUM(G73:AK74)</f>
        <v>10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>
        <v>10</v>
      </c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 t="s">
        <v>128</v>
      </c>
      <c r="B75" s="202" t="s">
        <v>137</v>
      </c>
      <c r="C75" s="201" t="s">
        <v>54</v>
      </c>
      <c r="D75" s="201">
        <v>10</v>
      </c>
      <c r="E75" s="201">
        <f>SUM(G75:AK76)</f>
        <v>10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>
        <v>10</v>
      </c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</mergeCells>
  <conditionalFormatting sqref="E5:F59">
    <cfRule type="cellIs" dxfId="370" priority="7" operator="lessThan">
      <formula>0</formula>
    </cfRule>
  </conditionalFormatting>
  <conditionalFormatting sqref="F5:F59">
    <cfRule type="cellIs" dxfId="369" priority="6" operator="equal">
      <formula>0</formula>
    </cfRule>
  </conditionalFormatting>
  <conditionalFormatting sqref="F65:F82">
    <cfRule type="cellIs" dxfId="368" priority="4" operator="equal">
      <formula>0</formula>
    </cfRule>
    <cfRule type="cellIs" dxfId="367" priority="5" operator="lessThan">
      <formula>0</formula>
    </cfRule>
  </conditionalFormatting>
  <conditionalFormatting sqref="G5:AK60 G65:AK82">
    <cfRule type="cellIs" dxfId="366" priority="3" operator="greaterThan">
      <formula>0</formula>
    </cfRule>
  </conditionalFormatting>
  <conditionalFormatting sqref="AL5:AL59 AL65 AL67 AL69 AL71 AL73 AL75 AL77 AL79 AL81">
    <cfRule type="containsText" dxfId="365" priority="8" operator="containsText" text="Done">
      <formula>NOT(ISERROR(SEARCH("Done",AL5)))</formula>
    </cfRule>
  </conditionalFormatting>
  <conditionalFormatting sqref="AL5:AL60">
    <cfRule type="containsText" dxfId="364" priority="2" operator="containsText" text="Done">
      <formula>NOT(ISERROR(SEARCH("Done",AL5)))</formula>
    </cfRule>
  </conditionalFormatting>
  <conditionalFormatting sqref="AL65:AL82">
    <cfRule type="containsText" dxfId="363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868742F9-D6AC-45BA-9C57-DCB4EB316E75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0DDE-3F6E-4441-B894-B582B36DA7D3}">
  <sheetPr>
    <tabColor rgb="FFFFC000"/>
    <pageSetUpPr fitToPage="1"/>
  </sheetPr>
  <dimension ref="A1:AN100"/>
  <sheetViews>
    <sheetView showGridLines="0" zoomScale="60" zoomScaleNormal="60" workbookViewId="0">
      <pane xSplit="6" ySplit="4" topLeftCell="AN37" activePane="bottomRight" state="frozen"/>
      <selection pane="topRight" activeCell="G51" sqref="G51:AH52"/>
      <selection pane="bottomLeft" activeCell="G51" sqref="G51:AH52"/>
      <selection pane="bottomRight" activeCell="AN71" sqref="AN71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D2/4</f>
        <v>90</v>
      </c>
      <c r="D2" s="2">
        <f>SUBTOTAL(9,D5:D58)</f>
        <v>360</v>
      </c>
      <c r="E2" s="2">
        <f>SUBTOTAL(9,E5:E58)</f>
        <v>360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139</v>
      </c>
      <c r="B5" s="223" t="s">
        <v>109</v>
      </c>
      <c r="C5" s="32" t="s">
        <v>1</v>
      </c>
      <c r="D5" s="7">
        <v>10</v>
      </c>
      <c r="E5" s="8">
        <f t="shared" ref="E5:E36" si="0">SUM(G5:AK5)</f>
        <v>10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/>
      <c r="S5" s="9">
        <v>10</v>
      </c>
      <c r="T5" s="69"/>
      <c r="U5" s="9"/>
      <c r="V5" s="9"/>
      <c r="W5" s="9"/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>
        <v>10</v>
      </c>
      <c r="E6" s="8">
        <f t="shared" si="0"/>
        <v>10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/>
      <c r="R6" s="9"/>
      <c r="S6" s="9">
        <v>10</v>
      </c>
      <c r="T6" s="69"/>
      <c r="U6" s="9"/>
      <c r="V6" s="9"/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>
        <v>10</v>
      </c>
      <c r="E8" s="8">
        <f t="shared" si="0"/>
        <v>10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/>
      <c r="S8" s="9">
        <v>2</v>
      </c>
      <c r="T8" s="69">
        <v>8</v>
      </c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10</v>
      </c>
      <c r="E9" s="8">
        <f t="shared" si="0"/>
        <v>10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/>
      <c r="R9" s="9"/>
      <c r="S9" s="9">
        <v>10</v>
      </c>
      <c r="T9" s="69"/>
      <c r="U9" s="9"/>
      <c r="V9" s="9"/>
      <c r="W9" s="9"/>
      <c r="X9" s="9"/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customHeight="1" x14ac:dyDescent="0.35">
      <c r="A11" s="220" t="s">
        <v>139</v>
      </c>
      <c r="B11" s="281" t="s">
        <v>60</v>
      </c>
      <c r="C11" s="31" t="s">
        <v>1</v>
      </c>
      <c r="D11" s="14">
        <v>20</v>
      </c>
      <c r="E11" s="4">
        <f t="shared" si="0"/>
        <v>20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>
        <v>20</v>
      </c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customHeight="1" x14ac:dyDescent="0.35">
      <c r="A12" s="221"/>
      <c r="B12" s="282"/>
      <c r="C12" s="32" t="s">
        <v>2</v>
      </c>
      <c r="D12" s="7">
        <v>20</v>
      </c>
      <c r="E12" s="8">
        <f t="shared" si="0"/>
        <v>20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/>
      <c r="S12" s="9">
        <v>18</v>
      </c>
      <c r="T12" s="69">
        <v>2</v>
      </c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customHeight="1" x14ac:dyDescent="0.35">
      <c r="A14" s="221"/>
      <c r="B14" s="282"/>
      <c r="C14" s="33" t="s">
        <v>4</v>
      </c>
      <c r="D14" s="7">
        <v>20</v>
      </c>
      <c r="E14" s="8">
        <f t="shared" si="0"/>
        <v>20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>
        <f>18+2</f>
        <v>20</v>
      </c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customHeight="1" x14ac:dyDescent="0.35">
      <c r="A15" s="221"/>
      <c r="B15" s="282"/>
      <c r="C15" s="33" t="s">
        <v>5</v>
      </c>
      <c r="D15" s="7">
        <v>20</v>
      </c>
      <c r="E15" s="8">
        <f t="shared" si="0"/>
        <v>20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>
        <v>20</v>
      </c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customHeight="1" x14ac:dyDescent="0.35">
      <c r="A17" s="220" t="s">
        <v>139</v>
      </c>
      <c r="B17" s="223" t="s">
        <v>72</v>
      </c>
      <c r="C17" s="31" t="s">
        <v>1</v>
      </c>
      <c r="D17" s="14">
        <v>10</v>
      </c>
      <c r="E17" s="4">
        <f t="shared" si="0"/>
        <v>10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>
        <v>10</v>
      </c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/>
    </row>
    <row r="18" spans="1:38" ht="18" customHeight="1" x14ac:dyDescent="0.35">
      <c r="A18" s="221"/>
      <c r="B18" s="224"/>
      <c r="C18" s="32" t="s">
        <v>2</v>
      </c>
      <c r="D18" s="7">
        <v>10</v>
      </c>
      <c r="E18" s="8">
        <f t="shared" si="0"/>
        <v>10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>
        <v>10</v>
      </c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/>
    </row>
    <row r="19" spans="1:38" ht="18" customHeight="1" x14ac:dyDescent="0.35">
      <c r="A19" s="221"/>
      <c r="B19" s="224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customHeight="1" x14ac:dyDescent="0.35">
      <c r="A20" s="221"/>
      <c r="B20" s="224"/>
      <c r="C20" s="33" t="s">
        <v>4</v>
      </c>
      <c r="D20" s="7">
        <v>10</v>
      </c>
      <c r="E20" s="8">
        <f t="shared" si="0"/>
        <v>10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>
        <v>5</v>
      </c>
      <c r="T20" s="69">
        <v>5</v>
      </c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/>
    </row>
    <row r="21" spans="1:38" ht="18" customHeight="1" x14ac:dyDescent="0.35">
      <c r="A21" s="221"/>
      <c r="B21" s="224"/>
      <c r="C21" s="33" t="s">
        <v>5</v>
      </c>
      <c r="D21" s="7">
        <v>10</v>
      </c>
      <c r="E21" s="8">
        <f t="shared" si="0"/>
        <v>10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>
        <v>7</v>
      </c>
      <c r="T21" s="69">
        <v>3</v>
      </c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/>
    </row>
    <row r="22" spans="1:38" ht="18" customHeight="1" x14ac:dyDescent="0.35">
      <c r="A22" s="222"/>
      <c r="B22" s="225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customHeight="1" x14ac:dyDescent="0.35">
      <c r="A23" s="220" t="s">
        <v>139</v>
      </c>
      <c r="B23" s="223" t="s">
        <v>63</v>
      </c>
      <c r="C23" s="31" t="s">
        <v>1</v>
      </c>
      <c r="D23" s="3">
        <v>20</v>
      </c>
      <c r="E23" s="4">
        <f t="shared" si="0"/>
        <v>20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>
        <v>19</v>
      </c>
      <c r="T23" s="71">
        <v>1</v>
      </c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/>
    </row>
    <row r="24" spans="1:38" ht="18" customHeight="1" x14ac:dyDescent="0.35">
      <c r="A24" s="221"/>
      <c r="B24" s="224"/>
      <c r="C24" s="32" t="s">
        <v>2</v>
      </c>
      <c r="D24" s="7">
        <v>20</v>
      </c>
      <c r="E24" s="8">
        <f t="shared" si="0"/>
        <v>20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>
        <v>20</v>
      </c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38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customHeight="1" x14ac:dyDescent="0.35">
      <c r="A26" s="221"/>
      <c r="B26" s="224"/>
      <c r="C26" s="33" t="s">
        <v>4</v>
      </c>
      <c r="D26" s="7">
        <v>20</v>
      </c>
      <c r="E26" s="8">
        <f t="shared" si="0"/>
        <v>20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>
        <v>20</v>
      </c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38" ht="18" customHeight="1" x14ac:dyDescent="0.35">
      <c r="A27" s="221"/>
      <c r="B27" s="224"/>
      <c r="C27" s="33" t="s">
        <v>5</v>
      </c>
      <c r="D27" s="7">
        <v>20</v>
      </c>
      <c r="E27" s="8">
        <f t="shared" si="0"/>
        <v>20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/>
      <c r="S27" s="9"/>
      <c r="T27" s="69">
        <v>20</v>
      </c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/>
    </row>
    <row r="28" spans="1:38" ht="18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customHeight="1" x14ac:dyDescent="0.35">
      <c r="A29" s="220" t="s">
        <v>139</v>
      </c>
      <c r="B29" s="284" t="s">
        <v>64</v>
      </c>
      <c r="C29" s="31" t="s">
        <v>1</v>
      </c>
      <c r="D29" s="3">
        <v>20</v>
      </c>
      <c r="E29" s="4">
        <f t="shared" si="0"/>
        <v>20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>
        <v>16</v>
      </c>
      <c r="U29" s="5">
        <v>4</v>
      </c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/>
    </row>
    <row r="30" spans="1:38" ht="18" customHeight="1" x14ac:dyDescent="0.35">
      <c r="A30" s="221"/>
      <c r="B30" s="246"/>
      <c r="C30" s="32" t="s">
        <v>2</v>
      </c>
      <c r="D30" s="7">
        <v>20</v>
      </c>
      <c r="E30" s="8">
        <f t="shared" si="0"/>
        <v>20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>
        <v>20</v>
      </c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38" ht="18" customHeight="1" x14ac:dyDescent="0.35">
      <c r="A31" s="221"/>
      <c r="B31" s="246"/>
      <c r="C31" s="32" t="s">
        <v>3</v>
      </c>
      <c r="D31" s="7"/>
      <c r="E31" s="8">
        <f t="shared" si="0"/>
        <v>0</v>
      </c>
      <c r="F31" s="8">
        <f>E31-D31</f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customHeight="1" x14ac:dyDescent="0.35">
      <c r="A32" s="221"/>
      <c r="B32" s="246"/>
      <c r="C32" s="33" t="s">
        <v>4</v>
      </c>
      <c r="D32" s="7">
        <v>20</v>
      </c>
      <c r="E32" s="8">
        <f t="shared" si="0"/>
        <v>20</v>
      </c>
      <c r="F32" s="8">
        <f>E32-D32</f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>
        <v>3</v>
      </c>
      <c r="U32" s="9">
        <v>17</v>
      </c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customHeight="1" x14ac:dyDescent="0.35">
      <c r="A33" s="221"/>
      <c r="B33" s="246"/>
      <c r="C33" s="33" t="s">
        <v>5</v>
      </c>
      <c r="D33" s="7">
        <v>20</v>
      </c>
      <c r="E33" s="8">
        <f t="shared" si="0"/>
        <v>20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>
        <v>20</v>
      </c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</row>
    <row r="34" spans="1:40" ht="18" customHeight="1" x14ac:dyDescent="0.35">
      <c r="A34" s="222"/>
      <c r="B34" s="246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 t="s">
        <v>139</v>
      </c>
      <c r="B35" s="223" t="s">
        <v>113</v>
      </c>
      <c r="C35" s="31" t="s">
        <v>1</v>
      </c>
      <c r="D35" s="3">
        <v>10</v>
      </c>
      <c r="E35" s="4">
        <f t="shared" si="0"/>
        <v>10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/>
      <c r="S35" s="5">
        <v>8</v>
      </c>
      <c r="T35" s="71">
        <v>2</v>
      </c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/>
    </row>
    <row r="36" spans="1:40" ht="18" customHeight="1" x14ac:dyDescent="0.35">
      <c r="A36" s="221"/>
      <c r="B36" s="224"/>
      <c r="C36" s="32" t="s">
        <v>2</v>
      </c>
      <c r="D36" s="7">
        <v>10</v>
      </c>
      <c r="E36" s="8">
        <f t="shared" si="0"/>
        <v>10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/>
      <c r="R36" s="9"/>
      <c r="S36" s="9">
        <v>10</v>
      </c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/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8" si="2">SUM(G37:AK37)</f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>
        <v>10</v>
      </c>
      <c r="E38" s="8">
        <f t="shared" si="2"/>
        <v>10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/>
      <c r="S38" s="9">
        <v>7</v>
      </c>
      <c r="T38" s="69">
        <v>3</v>
      </c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/>
    </row>
    <row r="39" spans="1:40" ht="18" customHeight="1" x14ac:dyDescent="0.35">
      <c r="A39" s="221"/>
      <c r="B39" s="224"/>
      <c r="C39" s="33" t="s">
        <v>5</v>
      </c>
      <c r="D39" s="7">
        <v>10</v>
      </c>
      <c r="E39" s="8">
        <f t="shared" si="2"/>
        <v>10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/>
      <c r="R39" s="9"/>
      <c r="S39" s="9">
        <v>8</v>
      </c>
      <c r="T39" s="69">
        <v>2</v>
      </c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/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/>
    </row>
    <row r="41" spans="1:40" ht="18" customHeight="1" x14ac:dyDescent="0.35">
      <c r="A41" s="220"/>
      <c r="B41" s="308"/>
      <c r="C41" s="31" t="s">
        <v>1</v>
      </c>
      <c r="D41" s="3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/>
    </row>
    <row r="42" spans="1:40" ht="18" customHeight="1" x14ac:dyDescent="0.35">
      <c r="A42" s="221"/>
      <c r="B42" s="308"/>
      <c r="C42" s="32" t="s">
        <v>2</v>
      </c>
      <c r="D42" s="7"/>
      <c r="E42" s="8">
        <f t="shared" si="2"/>
        <v>0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/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/>
    </row>
    <row r="43" spans="1:40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/>
    </row>
    <row r="45" spans="1:40" ht="18" customHeight="1" x14ac:dyDescent="0.35">
      <c r="A45" s="221"/>
      <c r="B45" s="308"/>
      <c r="C45" s="33" t="s">
        <v>5</v>
      </c>
      <c r="D45" s="7"/>
      <c r="E45" s="8">
        <f t="shared" si="2"/>
        <v>0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/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3" t="s">
        <v>139</v>
      </c>
      <c r="B59" s="226" t="s">
        <v>73</v>
      </c>
      <c r="C59" s="227"/>
      <c r="D59" s="218"/>
      <c r="E59" s="218"/>
      <c r="F59" s="218">
        <f t="shared" si="1"/>
        <v>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/>
      <c r="W59" s="259"/>
      <c r="X59" s="259"/>
      <c r="Y59" s="259"/>
      <c r="Z59" s="259"/>
      <c r="AA59" s="306"/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90</v>
      </c>
      <c r="E62" s="2">
        <f>SUBTOTAL(9,E65:E82)</f>
        <v>95</v>
      </c>
      <c r="F62" s="63">
        <f>SUBTOTAL(9,F65:F82)</f>
        <v>5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4" t="s">
        <v>139</v>
      </c>
      <c r="B65" s="202" t="s">
        <v>94</v>
      </c>
      <c r="C65" s="201" t="s">
        <v>54</v>
      </c>
      <c r="D65" s="201">
        <v>10</v>
      </c>
      <c r="E65" s="323">
        <f>SUM(G65:AK66)</f>
        <v>10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>
        <v>5</v>
      </c>
      <c r="V65" s="265"/>
      <c r="W65" s="265">
        <v>5</v>
      </c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303"/>
      <c r="B66" s="203"/>
      <c r="C66" s="201"/>
      <c r="D66" s="201"/>
      <c r="E66" s="324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4" t="s">
        <v>139</v>
      </c>
      <c r="B67" s="200" t="s">
        <v>96</v>
      </c>
      <c r="C67" s="201" t="s">
        <v>54</v>
      </c>
      <c r="D67" s="201">
        <v>10</v>
      </c>
      <c r="E67" s="323">
        <f t="shared" ref="E67" si="3">SUM(G67:AK68)</f>
        <v>15</v>
      </c>
      <c r="F67" s="201">
        <f t="shared" ref="F67" si="4">E67-D67</f>
        <v>5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>
        <v>5</v>
      </c>
      <c r="V67" s="265"/>
      <c r="W67" s="265">
        <v>5</v>
      </c>
      <c r="X67" s="265"/>
      <c r="Y67" s="265"/>
      <c r="Z67" s="265"/>
      <c r="AA67" s="302"/>
      <c r="AB67" s="265"/>
      <c r="AC67" s="265"/>
      <c r="AD67" s="265"/>
      <c r="AE67" s="265"/>
      <c r="AF67" s="265"/>
      <c r="AG67" s="265">
        <v>5</v>
      </c>
      <c r="AH67" s="302"/>
      <c r="AI67" s="265"/>
      <c r="AJ67" s="265"/>
      <c r="AK67" s="265"/>
      <c r="AL67" s="276"/>
    </row>
    <row r="68" spans="1:40" ht="18" customHeight="1" x14ac:dyDescent="0.35">
      <c r="A68" s="303"/>
      <c r="B68" s="200"/>
      <c r="C68" s="201"/>
      <c r="D68" s="201"/>
      <c r="E68" s="324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4" t="s">
        <v>139</v>
      </c>
      <c r="B69" s="202" t="s">
        <v>93</v>
      </c>
      <c r="C69" s="201" t="s">
        <v>54</v>
      </c>
      <c r="D69" s="201">
        <v>20</v>
      </c>
      <c r="E69" s="323">
        <f t="shared" ref="E69" si="5">SUM(G69:AK70)</f>
        <v>20</v>
      </c>
      <c r="F69" s="201">
        <f t="shared" ref="F69" si="6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>
        <v>1</v>
      </c>
      <c r="W69" s="265">
        <v>19</v>
      </c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303"/>
      <c r="B70" s="203"/>
      <c r="C70" s="201"/>
      <c r="D70" s="201"/>
      <c r="E70" s="324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4" t="s">
        <v>139</v>
      </c>
      <c r="B71" s="202" t="s">
        <v>95</v>
      </c>
      <c r="C71" s="201" t="s">
        <v>54</v>
      </c>
      <c r="D71" s="201">
        <v>10</v>
      </c>
      <c r="E71" s="323">
        <f t="shared" ref="E71" si="7">SUM(G71:AK72)</f>
        <v>10</v>
      </c>
      <c r="F71" s="201">
        <f t="shared" ref="F71" si="8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>
        <v>5</v>
      </c>
      <c r="V71" s="265"/>
      <c r="W71" s="265">
        <v>5</v>
      </c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303"/>
      <c r="B72" s="203"/>
      <c r="C72" s="201"/>
      <c r="D72" s="201"/>
      <c r="E72" s="324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 t="s">
        <v>139</v>
      </c>
      <c r="B73" s="202" t="s">
        <v>91</v>
      </c>
      <c r="C73" s="201" t="s">
        <v>54</v>
      </c>
      <c r="D73" s="201">
        <v>20</v>
      </c>
      <c r="E73" s="323">
        <f>SUM(G73:AK74)</f>
        <v>20</v>
      </c>
      <c r="F73" s="201">
        <f t="shared" ref="F73" si="9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>
        <v>3</v>
      </c>
      <c r="V73" s="265">
        <v>17</v>
      </c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324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 t="s">
        <v>139</v>
      </c>
      <c r="B75" s="202" t="s">
        <v>92</v>
      </c>
      <c r="C75" s="201" t="s">
        <v>54</v>
      </c>
      <c r="D75" s="201">
        <v>20</v>
      </c>
      <c r="E75" s="323">
        <f>SUM(G75:AK76)</f>
        <v>20</v>
      </c>
      <c r="F75" s="201">
        <f t="shared" ref="F75" si="10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>
        <v>1</v>
      </c>
      <c r="X75" s="265">
        <v>19</v>
      </c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324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323">
        <f>SUM(G77:AK78)</f>
        <v>0</v>
      </c>
      <c r="F77" s="201">
        <f t="shared" ref="F77" si="11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324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323">
        <f>SUM(G79:AK80)</f>
        <v>0</v>
      </c>
      <c r="F79" s="201">
        <f t="shared" ref="F79" si="12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324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323">
        <f>SUM(G81:AK82)</f>
        <v>0</v>
      </c>
      <c r="F81" s="201">
        <f t="shared" ref="F81" si="13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324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62" priority="7" operator="lessThan">
      <formula>0</formula>
    </cfRule>
  </conditionalFormatting>
  <conditionalFormatting sqref="F5:F59">
    <cfRule type="cellIs" dxfId="361" priority="6" operator="equal">
      <formula>0</formula>
    </cfRule>
  </conditionalFormatting>
  <conditionalFormatting sqref="F65:F82">
    <cfRule type="cellIs" dxfId="360" priority="4" operator="equal">
      <formula>0</formula>
    </cfRule>
    <cfRule type="cellIs" dxfId="359" priority="5" operator="lessThan">
      <formula>0</formula>
    </cfRule>
  </conditionalFormatting>
  <conditionalFormatting sqref="G5:AK60 G65:AK82">
    <cfRule type="cellIs" dxfId="358" priority="3" operator="greaterThan">
      <formula>0</formula>
    </cfRule>
  </conditionalFormatting>
  <conditionalFormatting sqref="AL5:AL59 AL65 AL67 AL69 AL71 AL73 AL75 AL77 AL79 AL81">
    <cfRule type="containsText" dxfId="357" priority="8" operator="containsText" text="Done">
      <formula>NOT(ISERROR(SEARCH("Done",AL5)))</formula>
    </cfRule>
  </conditionalFormatting>
  <conditionalFormatting sqref="AL5:AL60">
    <cfRule type="containsText" dxfId="356" priority="2" operator="containsText" text="Done">
      <formula>NOT(ISERROR(SEARCH("Done",AL5)))</formula>
    </cfRule>
  </conditionalFormatting>
  <conditionalFormatting sqref="AL65:AL82">
    <cfRule type="containsText" dxfId="355" priority="1" operator="containsText" text="Done">
      <formula>NOT(ISERROR(SEARCH("Done",AL65)))</formula>
    </cfRule>
  </conditionalFormatting>
  <dataValidations disablePrompts="1" count="1">
    <dataValidation allowBlank="1" showInputMessage="1" showErrorMessage="1" sqref="AN5" xr:uid="{67DC0FC5-0EFA-41DB-A19E-8651BB42668C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DDF4-3777-44D3-B004-483E0AA55CF0}">
  <sheetPr>
    <tabColor theme="7" tint="0.39997558519241921"/>
    <pageSetUpPr fitToPage="1"/>
  </sheetPr>
  <dimension ref="A1:AN100"/>
  <sheetViews>
    <sheetView showGridLines="0" zoomScale="60" zoomScaleNormal="60" workbookViewId="0">
      <pane xSplit="6" ySplit="4" topLeftCell="Y5" activePane="bottomRight" state="frozen"/>
      <selection pane="topRight" activeCell="G51" sqref="G51:AH52"/>
      <selection pane="bottomLeft" activeCell="G51" sqref="G51:AH52"/>
      <selection pane="bottomRight" activeCell="Y1" sqref="Y1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121</v>
      </c>
      <c r="E1" s="231"/>
      <c r="F1" s="232"/>
    </row>
    <row r="2" spans="1:38" ht="25" customHeight="1" x14ac:dyDescent="0.35">
      <c r="A2" s="23" t="s">
        <v>46</v>
      </c>
      <c r="D2" s="2">
        <f>SUBTOTAL(9,D5:D58)</f>
        <v>160</v>
      </c>
      <c r="E2" s="2">
        <f>SUBTOTAL(9,E5:E58)</f>
        <v>160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140</v>
      </c>
      <c r="B5" s="223" t="s">
        <v>66</v>
      </c>
      <c r="C5" s="31" t="s">
        <v>1</v>
      </c>
      <c r="D5" s="3"/>
      <c r="E5" s="4">
        <f t="shared" ref="E5:E12" si="0">SUM(G5:AK5)</f>
        <v>0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/>
      <c r="S5" s="9"/>
      <c r="T5" s="69"/>
      <c r="U5" s="9"/>
      <c r="V5" s="9"/>
      <c r="W5" s="9"/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>
        <v>10</v>
      </c>
      <c r="E6" s="8">
        <f t="shared" si="0"/>
        <v>10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/>
      <c r="R6" s="9"/>
      <c r="S6" s="9"/>
      <c r="T6" s="69">
        <v>10</v>
      </c>
      <c r="U6" s="9"/>
      <c r="V6" s="9"/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>
        <v>10</v>
      </c>
      <c r="E7" s="8">
        <f t="shared" si="0"/>
        <v>10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>
        <v>10</v>
      </c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/>
      <c r="E8" s="8">
        <f t="shared" si="0"/>
        <v>0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/>
      <c r="S8" s="9"/>
      <c r="T8" s="69"/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10</v>
      </c>
      <c r="E9" s="8">
        <f t="shared" si="0"/>
        <v>10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/>
      <c r="R9" s="9"/>
      <c r="S9" s="9"/>
      <c r="T9" s="69"/>
      <c r="U9" s="9">
        <f>8+2</f>
        <v>10</v>
      </c>
      <c r="V9" s="9"/>
      <c r="W9" s="9"/>
      <c r="X9" s="9"/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6">
        <v>10</v>
      </c>
      <c r="E10" s="10">
        <f t="shared" si="0"/>
        <v>10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>
        <v>10</v>
      </c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customHeight="1" x14ac:dyDescent="0.35">
      <c r="A11" s="220" t="s">
        <v>140</v>
      </c>
      <c r="B11" s="223" t="s">
        <v>104</v>
      </c>
      <c r="C11" s="31" t="s">
        <v>1</v>
      </c>
      <c r="D11" s="3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customHeight="1" x14ac:dyDescent="0.35">
      <c r="A12" s="221"/>
      <c r="B12" s="224"/>
      <c r="C12" s="32" t="s">
        <v>2</v>
      </c>
      <c r="D12" s="7">
        <v>5</v>
      </c>
      <c r="E12" s="8">
        <f t="shared" si="0"/>
        <v>5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/>
      <c r="S12" s="9"/>
      <c r="T12" s="69">
        <v>5</v>
      </c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customHeight="1" x14ac:dyDescent="0.35">
      <c r="A13" s="221"/>
      <c r="B13" s="224"/>
      <c r="C13" s="32" t="s">
        <v>3</v>
      </c>
      <c r="D13" s="7">
        <v>5</v>
      </c>
      <c r="E13" s="8">
        <f t="shared" ref="E13:E28" si="2">SUM(G13:AK13)</f>
        <v>5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>
        <v>5</v>
      </c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customHeight="1" x14ac:dyDescent="0.35">
      <c r="A14" s="221"/>
      <c r="B14" s="224"/>
      <c r="C14" s="33" t="s">
        <v>4</v>
      </c>
      <c r="D14" s="7"/>
      <c r="E14" s="8">
        <f t="shared" si="2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customHeight="1" x14ac:dyDescent="0.35">
      <c r="A15" s="221"/>
      <c r="B15" s="224"/>
      <c r="C15" s="33" t="s">
        <v>5</v>
      </c>
      <c r="D15" s="7">
        <v>5</v>
      </c>
      <c r="E15" s="8">
        <f t="shared" si="2"/>
        <v>5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/>
      <c r="U15" s="9">
        <f>1+4</f>
        <v>5</v>
      </c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customHeight="1" x14ac:dyDescent="0.35">
      <c r="A16" s="222"/>
      <c r="B16" s="225"/>
      <c r="C16" s="34" t="s">
        <v>6</v>
      </c>
      <c r="D16" s="16">
        <v>5</v>
      </c>
      <c r="E16" s="10">
        <f t="shared" si="2"/>
        <v>5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>
        <f>4+1</f>
        <v>5</v>
      </c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customHeight="1" x14ac:dyDescent="0.35">
      <c r="A17" s="220" t="s">
        <v>140</v>
      </c>
      <c r="B17" s="223" t="s">
        <v>70</v>
      </c>
      <c r="C17" s="31" t="s">
        <v>1</v>
      </c>
      <c r="D17" s="3"/>
      <c r="E17" s="4">
        <f t="shared" si="2"/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/>
    </row>
    <row r="18" spans="1:38" ht="18" customHeight="1" x14ac:dyDescent="0.35">
      <c r="A18" s="221"/>
      <c r="B18" s="224"/>
      <c r="C18" s="32" t="s">
        <v>2</v>
      </c>
      <c r="D18" s="7">
        <v>5</v>
      </c>
      <c r="E18" s="8">
        <f t="shared" si="2"/>
        <v>5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>
        <v>5</v>
      </c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/>
    </row>
    <row r="19" spans="1:38" ht="18" customHeight="1" x14ac:dyDescent="0.35">
      <c r="A19" s="221"/>
      <c r="B19" s="224"/>
      <c r="C19" s="32" t="s">
        <v>3</v>
      </c>
      <c r="D19" s="7">
        <v>5</v>
      </c>
      <c r="E19" s="8">
        <f t="shared" si="2"/>
        <v>5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>
        <f>2+3</f>
        <v>5</v>
      </c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customHeight="1" x14ac:dyDescent="0.35">
      <c r="A20" s="221"/>
      <c r="B20" s="224"/>
      <c r="C20" s="33" t="s">
        <v>4</v>
      </c>
      <c r="D20" s="7"/>
      <c r="E20" s="8">
        <f t="shared" si="2"/>
        <v>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/>
    </row>
    <row r="21" spans="1:38" ht="18" customHeight="1" x14ac:dyDescent="0.35">
      <c r="A21" s="221"/>
      <c r="B21" s="224"/>
      <c r="C21" s="33" t="s">
        <v>5</v>
      </c>
      <c r="D21" s="7">
        <v>5</v>
      </c>
      <c r="E21" s="8">
        <f t="shared" si="2"/>
        <v>5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/>
      <c r="T21" s="69"/>
      <c r="U21" s="9">
        <f>3+2</f>
        <v>5</v>
      </c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/>
    </row>
    <row r="22" spans="1:38" ht="18" customHeight="1" x14ac:dyDescent="0.35">
      <c r="A22" s="222"/>
      <c r="B22" s="225"/>
      <c r="C22" s="35" t="s">
        <v>6</v>
      </c>
      <c r="D22" s="16">
        <v>5</v>
      </c>
      <c r="E22" s="18">
        <f t="shared" si="2"/>
        <v>5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>
        <v>5</v>
      </c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customHeight="1" x14ac:dyDescent="0.35">
      <c r="A23" s="220" t="s">
        <v>140</v>
      </c>
      <c r="B23" s="284" t="s">
        <v>103</v>
      </c>
      <c r="C23" s="31" t="s">
        <v>1</v>
      </c>
      <c r="D23" s="3"/>
      <c r="E23" s="4">
        <f t="shared" si="2"/>
        <v>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/>
    </row>
    <row r="24" spans="1:38" ht="18" customHeight="1" x14ac:dyDescent="0.35">
      <c r="A24" s="221"/>
      <c r="B24" s="246"/>
      <c r="C24" s="32" t="s">
        <v>2</v>
      </c>
      <c r="D24" s="7">
        <v>5</v>
      </c>
      <c r="E24" s="8">
        <f t="shared" si="2"/>
        <v>5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>
        <v>5</v>
      </c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38" ht="18" customHeight="1" x14ac:dyDescent="0.35">
      <c r="A25" s="221"/>
      <c r="B25" s="246"/>
      <c r="C25" s="32" t="s">
        <v>3</v>
      </c>
      <c r="D25" s="7">
        <v>5</v>
      </c>
      <c r="E25" s="8">
        <f t="shared" si="2"/>
        <v>5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>
        <v>5</v>
      </c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customHeight="1" x14ac:dyDescent="0.35">
      <c r="A26" s="221"/>
      <c r="B26" s="246"/>
      <c r="C26" s="33" t="s">
        <v>4</v>
      </c>
      <c r="D26" s="7"/>
      <c r="E26" s="8">
        <f t="shared" si="2"/>
        <v>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38" ht="18" customHeight="1" x14ac:dyDescent="0.35">
      <c r="A27" s="221"/>
      <c r="B27" s="246"/>
      <c r="C27" s="33" t="s">
        <v>5</v>
      </c>
      <c r="D27" s="7">
        <v>5</v>
      </c>
      <c r="E27" s="8">
        <f t="shared" si="2"/>
        <v>5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/>
      <c r="S27" s="9"/>
      <c r="T27" s="69"/>
      <c r="U27" s="9">
        <f>3+2</f>
        <v>5</v>
      </c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/>
    </row>
    <row r="28" spans="1:38" ht="18" customHeight="1" x14ac:dyDescent="0.35">
      <c r="A28" s="222"/>
      <c r="B28" s="246"/>
      <c r="C28" s="35" t="s">
        <v>6</v>
      </c>
      <c r="D28" s="16">
        <v>5</v>
      </c>
      <c r="E28" s="18">
        <f t="shared" si="2"/>
        <v>5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>
        <v>5</v>
      </c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customHeight="1" x14ac:dyDescent="0.35">
      <c r="A29" s="220" t="s">
        <v>140</v>
      </c>
      <c r="B29" s="223" t="s">
        <v>100</v>
      </c>
      <c r="C29" s="31" t="s">
        <v>1</v>
      </c>
      <c r="D29" s="3"/>
      <c r="E29" s="4">
        <f t="shared" ref="E29:E36" si="3">SUM(G29:AK29)</f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/>
    </row>
    <row r="30" spans="1:38" ht="18" customHeight="1" x14ac:dyDescent="0.35">
      <c r="A30" s="221"/>
      <c r="B30" s="224"/>
      <c r="C30" s="32" t="s">
        <v>2</v>
      </c>
      <c r="D30" s="7">
        <v>5</v>
      </c>
      <c r="E30" s="8">
        <f t="shared" si="3"/>
        <v>5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>
        <v>5</v>
      </c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38" ht="18" customHeight="1" x14ac:dyDescent="0.35">
      <c r="A31" s="221"/>
      <c r="B31" s="224"/>
      <c r="C31" s="32" t="s">
        <v>3</v>
      </c>
      <c r="D31" s="7">
        <v>5</v>
      </c>
      <c r="E31" s="8">
        <f t="shared" si="3"/>
        <v>5</v>
      </c>
      <c r="F31" s="8">
        <f t="shared" si="1"/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>
        <v>5</v>
      </c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customHeight="1" x14ac:dyDescent="0.35">
      <c r="A32" s="221"/>
      <c r="B32" s="224"/>
      <c r="C32" s="33" t="s">
        <v>4</v>
      </c>
      <c r="D32" s="7"/>
      <c r="E32" s="8">
        <f t="shared" si="3"/>
        <v>0</v>
      </c>
      <c r="F32" s="8">
        <f t="shared" si="1"/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customHeight="1" x14ac:dyDescent="0.35">
      <c r="A33" s="221"/>
      <c r="B33" s="224"/>
      <c r="C33" s="33" t="s">
        <v>5</v>
      </c>
      <c r="D33" s="7">
        <v>5</v>
      </c>
      <c r="E33" s="8">
        <f t="shared" si="3"/>
        <v>5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>
        <f>2+3</f>
        <v>5</v>
      </c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</row>
    <row r="34" spans="1:40" ht="18" customHeight="1" x14ac:dyDescent="0.35">
      <c r="A34" s="222"/>
      <c r="B34" s="225"/>
      <c r="C34" s="34" t="s">
        <v>6</v>
      </c>
      <c r="D34" s="16">
        <v>5</v>
      </c>
      <c r="E34" s="10">
        <f t="shared" si="3"/>
        <v>5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>
        <v>5</v>
      </c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 t="s">
        <v>140</v>
      </c>
      <c r="B35" s="308" t="s">
        <v>72</v>
      </c>
      <c r="C35" s="31" t="s">
        <v>1</v>
      </c>
      <c r="D35" s="3"/>
      <c r="E35" s="4">
        <f t="shared" si="3"/>
        <v>0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/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/>
    </row>
    <row r="36" spans="1:40" ht="18" customHeight="1" x14ac:dyDescent="0.35">
      <c r="A36" s="221"/>
      <c r="B36" s="308"/>
      <c r="C36" s="32" t="s">
        <v>2</v>
      </c>
      <c r="D36" s="7">
        <v>5</v>
      </c>
      <c r="E36" s="8">
        <f t="shared" si="3"/>
        <v>5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/>
      <c r="R36" s="9"/>
      <c r="S36" s="9"/>
      <c r="T36" s="69">
        <v>5</v>
      </c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/>
    </row>
    <row r="37" spans="1:40" ht="18" customHeight="1" x14ac:dyDescent="0.35">
      <c r="A37" s="221"/>
      <c r="B37" s="308"/>
      <c r="C37" s="32" t="s">
        <v>3</v>
      </c>
      <c r="D37" s="7">
        <v>5</v>
      </c>
      <c r="E37" s="8">
        <f t="shared" ref="E37:E59" si="4">SUM(G37:AK37)</f>
        <v>5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>
        <v>5</v>
      </c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308"/>
      <c r="C38" s="33" t="s">
        <v>4</v>
      </c>
      <c r="D38" s="7"/>
      <c r="E38" s="8">
        <f t="shared" si="4"/>
        <v>0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/>
      <c r="S38" s="9"/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/>
    </row>
    <row r="39" spans="1:40" ht="18" customHeight="1" x14ac:dyDescent="0.35">
      <c r="A39" s="221"/>
      <c r="B39" s="308"/>
      <c r="C39" s="33" t="s">
        <v>5</v>
      </c>
      <c r="D39" s="7">
        <v>5</v>
      </c>
      <c r="E39" s="8">
        <f t="shared" si="4"/>
        <v>5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/>
      <c r="R39" s="9"/>
      <c r="S39" s="9"/>
      <c r="T39" s="69"/>
      <c r="U39" s="9">
        <f>2+3</f>
        <v>5</v>
      </c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/>
    </row>
    <row r="40" spans="1:40" ht="18" customHeight="1" x14ac:dyDescent="0.35">
      <c r="A40" s="222"/>
      <c r="B40" s="308"/>
      <c r="C40" s="34" t="s">
        <v>6</v>
      </c>
      <c r="D40" s="16">
        <v>5</v>
      </c>
      <c r="E40" s="10">
        <f t="shared" si="4"/>
        <v>5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>
        <v>5</v>
      </c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/>
    </row>
    <row r="41" spans="1:40" ht="18" customHeight="1" x14ac:dyDescent="0.35">
      <c r="A41" s="220" t="s">
        <v>140</v>
      </c>
      <c r="B41" s="223" t="s">
        <v>102</v>
      </c>
      <c r="C41" s="31" t="s">
        <v>1</v>
      </c>
      <c r="D41" s="3"/>
      <c r="E41" s="4">
        <f t="shared" si="4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/>
    </row>
    <row r="42" spans="1:40" ht="18" customHeight="1" x14ac:dyDescent="0.35">
      <c r="A42" s="221"/>
      <c r="B42" s="224"/>
      <c r="C42" s="32" t="s">
        <v>2</v>
      </c>
      <c r="D42" s="7">
        <v>5</v>
      </c>
      <c r="E42" s="8">
        <f t="shared" si="4"/>
        <v>5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/>
      <c r="R42" s="9"/>
      <c r="S42" s="9"/>
      <c r="T42" s="69">
        <v>5</v>
      </c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/>
    </row>
    <row r="43" spans="1:40" ht="18" customHeight="1" x14ac:dyDescent="0.35">
      <c r="A43" s="221"/>
      <c r="B43" s="224"/>
      <c r="C43" s="32" t="s">
        <v>3</v>
      </c>
      <c r="D43" s="7">
        <v>5</v>
      </c>
      <c r="E43" s="8">
        <f t="shared" si="4"/>
        <v>5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>
        <v>5</v>
      </c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customHeight="1" x14ac:dyDescent="0.35">
      <c r="A44" s="221"/>
      <c r="B44" s="224"/>
      <c r="C44" s="33" t="s">
        <v>4</v>
      </c>
      <c r="D44" s="7"/>
      <c r="E44" s="8">
        <f t="shared" si="4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/>
    </row>
    <row r="45" spans="1:40" ht="18" customHeight="1" x14ac:dyDescent="0.35">
      <c r="A45" s="221"/>
      <c r="B45" s="224"/>
      <c r="C45" s="33" t="s">
        <v>5</v>
      </c>
      <c r="D45" s="7">
        <v>5</v>
      </c>
      <c r="E45" s="8">
        <f t="shared" si="4"/>
        <v>5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>
        <f>1+4</f>
        <v>5</v>
      </c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/>
      <c r="AN45" s="20"/>
    </row>
    <row r="46" spans="1:40" ht="18" customHeight="1" x14ac:dyDescent="0.35">
      <c r="A46" s="222"/>
      <c r="B46" s="225"/>
      <c r="C46" s="35" t="s">
        <v>6</v>
      </c>
      <c r="D46" s="16">
        <v>5</v>
      </c>
      <c r="E46" s="18">
        <f t="shared" si="4"/>
        <v>5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>
        <v>5</v>
      </c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customHeight="1" x14ac:dyDescent="0.35">
      <c r="A47" s="220"/>
      <c r="B47" s="308"/>
      <c r="C47" s="31" t="s">
        <v>1</v>
      </c>
      <c r="D47" s="3"/>
      <c r="E47" s="4">
        <f t="shared" si="4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customHeight="1" x14ac:dyDescent="0.35">
      <c r="A48" s="221"/>
      <c r="B48" s="308"/>
      <c r="C48" s="32" t="s">
        <v>2</v>
      </c>
      <c r="D48" s="7"/>
      <c r="E48" s="8">
        <f t="shared" si="4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4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customHeight="1" x14ac:dyDescent="0.35">
      <c r="A50" s="221"/>
      <c r="B50" s="308"/>
      <c r="C50" s="33" t="s">
        <v>4</v>
      </c>
      <c r="D50" s="7"/>
      <c r="E50" s="8">
        <f t="shared" si="4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customHeight="1" x14ac:dyDescent="0.35">
      <c r="A51" s="221"/>
      <c r="B51" s="308"/>
      <c r="C51" s="33" t="s">
        <v>5</v>
      </c>
      <c r="D51" s="7"/>
      <c r="E51" s="8">
        <f t="shared" si="4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4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/>
      <c r="B53" s="308"/>
      <c r="C53" s="31" t="s">
        <v>1</v>
      </c>
      <c r="D53" s="3"/>
      <c r="E53" s="4">
        <f t="shared" si="4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4"/>
        <v>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4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4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4"/>
        <v>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4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7"/>
      <c r="B59" s="226" t="s">
        <v>73</v>
      </c>
      <c r="C59" s="227"/>
      <c r="D59" s="218">
        <v>40</v>
      </c>
      <c r="E59" s="218">
        <f t="shared" si="4"/>
        <v>40</v>
      </c>
      <c r="F59" s="218">
        <f t="shared" si="1"/>
        <v>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>
        <f>16+16+8</f>
        <v>40</v>
      </c>
      <c r="V59" s="259"/>
      <c r="W59" s="259"/>
      <c r="X59" s="259"/>
      <c r="Y59" s="259"/>
      <c r="Z59" s="259"/>
      <c r="AA59" s="306"/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/>
    </row>
    <row r="60" spans="1:40" ht="18" customHeight="1" x14ac:dyDescent="0.35">
      <c r="A60" s="201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4"/>
      <c r="B65" s="320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303"/>
      <c r="B66" s="321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4"/>
      <c r="B67" s="280"/>
      <c r="C67" s="201" t="s">
        <v>54</v>
      </c>
      <c r="D67" s="201"/>
      <c r="E67" s="201">
        <f>SUM(G67:AK68)</f>
        <v>0</v>
      </c>
      <c r="F67" s="201">
        <f t="shared" ref="F67" si="5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/>
      <c r="AE67" s="265"/>
      <c r="AF67" s="265"/>
      <c r="AG67" s="265"/>
      <c r="AH67" s="302"/>
      <c r="AI67" s="265"/>
      <c r="AJ67" s="265"/>
      <c r="AK67" s="265"/>
      <c r="AL67" s="276"/>
    </row>
    <row r="68" spans="1:40" ht="18" customHeight="1" x14ac:dyDescent="0.35">
      <c r="A68" s="303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4"/>
      <c r="B69" s="202"/>
      <c r="C69" s="201" t="s">
        <v>54</v>
      </c>
      <c r="D69" s="201"/>
      <c r="E69" s="201">
        <f>SUM(G69:AK70)</f>
        <v>0</v>
      </c>
      <c r="F69" s="201">
        <f t="shared" ref="F69" si="6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4"/>
      <c r="B71" s="202"/>
      <c r="C71" s="201" t="s">
        <v>54</v>
      </c>
      <c r="D71" s="201"/>
      <c r="E71" s="201">
        <f>SUM(G71:AK72)</f>
        <v>0</v>
      </c>
      <c r="F71" s="201">
        <f t="shared" ref="F71" si="7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303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8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9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279"/>
      <c r="C77" s="201" t="s">
        <v>54</v>
      </c>
      <c r="D77" s="201"/>
      <c r="E77" s="201">
        <f>SUM(G77:AK78)</f>
        <v>0</v>
      </c>
      <c r="F77" s="201">
        <f t="shared" ref="F77" si="10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279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80"/>
      <c r="C79" s="201" t="s">
        <v>54</v>
      </c>
      <c r="D79" s="201"/>
      <c r="E79" s="201">
        <f>SUM(G79:AK80)</f>
        <v>0</v>
      </c>
      <c r="F79" s="201">
        <f t="shared" ref="F79" si="11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8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80"/>
      <c r="C81" s="201" t="s">
        <v>54</v>
      </c>
      <c r="D81" s="201"/>
      <c r="E81" s="201">
        <f>SUM(G81:AK82)</f>
        <v>0</v>
      </c>
      <c r="F81" s="201">
        <f t="shared" ref="F81" si="12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8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54" priority="7" operator="lessThan">
      <formula>0</formula>
    </cfRule>
  </conditionalFormatting>
  <conditionalFormatting sqref="F5:F59">
    <cfRule type="cellIs" dxfId="353" priority="6" operator="equal">
      <formula>0</formula>
    </cfRule>
  </conditionalFormatting>
  <conditionalFormatting sqref="F65:F82">
    <cfRule type="cellIs" dxfId="352" priority="4" operator="equal">
      <formula>0</formula>
    </cfRule>
    <cfRule type="cellIs" dxfId="351" priority="5" operator="lessThan">
      <formula>0</formula>
    </cfRule>
  </conditionalFormatting>
  <conditionalFormatting sqref="G5:AK60 G65:AK82">
    <cfRule type="cellIs" dxfId="350" priority="3" operator="greaterThan">
      <formula>0</formula>
    </cfRule>
  </conditionalFormatting>
  <conditionalFormatting sqref="AL5:AL59 AL65 AL67 AL69 AL71 AL73 AL75 AL77 AL79 AL81">
    <cfRule type="containsText" dxfId="349" priority="8" operator="containsText" text="Done">
      <formula>NOT(ISERROR(SEARCH("Done",AL5)))</formula>
    </cfRule>
  </conditionalFormatting>
  <conditionalFormatting sqref="AL5:AL60">
    <cfRule type="containsText" dxfId="348" priority="2" operator="containsText" text="Done">
      <formula>NOT(ISERROR(SEARCH("Done",AL5)))</formula>
    </cfRule>
  </conditionalFormatting>
  <conditionalFormatting sqref="AL65:AL82">
    <cfRule type="containsText" dxfId="347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60C03ED1-43D4-41E3-91DB-42FB8C8A0E13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9CF1-4366-4AAB-A526-92EFC0931A60}">
  <sheetPr>
    <tabColor rgb="FFFFC000"/>
    <pageSetUpPr fitToPage="1"/>
  </sheetPr>
  <dimension ref="A1:AN100"/>
  <sheetViews>
    <sheetView showGridLines="0" zoomScale="60" zoomScaleNormal="60" workbookViewId="0">
      <pane xSplit="6" ySplit="4" topLeftCell="K13" activePane="bottomRight" state="frozen"/>
      <selection pane="topRight" activeCell="G51" sqref="G51:AH52"/>
      <selection pane="bottomLeft" activeCell="G51" sqref="G51:AH52"/>
      <selection pane="bottomRight" activeCell="K13" sqref="K13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D2/6</f>
        <v>176</v>
      </c>
      <c r="D2" s="2">
        <f>SUBTOTAL(9,D5:D58)</f>
        <v>1056</v>
      </c>
      <c r="E2" s="2">
        <f>SUBTOTAL(9,E5:E58)</f>
        <v>1056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141</v>
      </c>
      <c r="B5" s="223" t="s">
        <v>100</v>
      </c>
      <c r="C5" s="31" t="s">
        <v>1</v>
      </c>
      <c r="D5" s="3">
        <v>16</v>
      </c>
      <c r="E5" s="4">
        <f t="shared" ref="E5:E12" si="0">SUM(G5:AK5)</f>
        <v>16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/>
      <c r="S5" s="9"/>
      <c r="T5" s="69"/>
      <c r="U5" s="9"/>
      <c r="V5" s="9">
        <f>6+2</f>
        <v>8</v>
      </c>
      <c r="W5" s="9">
        <v>8</v>
      </c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>
        <v>16</v>
      </c>
      <c r="E6" s="8">
        <f t="shared" si="0"/>
        <v>16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/>
      <c r="R6" s="9"/>
      <c r="S6" s="9"/>
      <c r="T6" s="69"/>
      <c r="U6" s="9"/>
      <c r="V6" s="9">
        <f>8+8</f>
        <v>16</v>
      </c>
      <c r="W6" s="9"/>
      <c r="X6" s="9"/>
      <c r="Y6" s="9"/>
      <c r="Z6" s="9"/>
      <c r="AA6" s="69"/>
      <c r="AB6" s="9"/>
      <c r="AC6" s="9"/>
      <c r="AD6" s="9"/>
      <c r="AE6" s="9"/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>
        <v>16</v>
      </c>
      <c r="E7" s="8">
        <f t="shared" si="0"/>
        <v>16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>
        <v>2</v>
      </c>
      <c r="W7" s="9">
        <f>8+4</f>
        <v>12</v>
      </c>
      <c r="X7" s="9"/>
      <c r="Y7" s="9">
        <v>1</v>
      </c>
      <c r="Z7" s="9">
        <v>1</v>
      </c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>
        <v>16</v>
      </c>
      <c r="E8" s="8">
        <f t="shared" si="0"/>
        <v>16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/>
      <c r="S8" s="9"/>
      <c r="T8" s="69"/>
      <c r="U8" s="9"/>
      <c r="V8" s="9">
        <v>3</v>
      </c>
      <c r="W8" s="9">
        <v>4</v>
      </c>
      <c r="X8" s="9">
        <v>9</v>
      </c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16</v>
      </c>
      <c r="E9" s="8">
        <f t="shared" si="0"/>
        <v>16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/>
      <c r="R9" s="9"/>
      <c r="S9" s="9"/>
      <c r="T9" s="69"/>
      <c r="U9" s="9"/>
      <c r="V9" s="9">
        <v>5</v>
      </c>
      <c r="W9" s="9">
        <v>4</v>
      </c>
      <c r="X9" s="9">
        <v>7</v>
      </c>
      <c r="Y9" s="9"/>
      <c r="Z9" s="9"/>
      <c r="AA9" s="69"/>
      <c r="AB9" s="9"/>
      <c r="AC9" s="9"/>
      <c r="AD9" s="9"/>
      <c r="AE9" s="9"/>
      <c r="AF9" s="9"/>
      <c r="AG9" s="9"/>
      <c r="AH9" s="6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6">
        <v>16</v>
      </c>
      <c r="E10" s="10">
        <f t="shared" si="0"/>
        <v>16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>
        <v>8</v>
      </c>
      <c r="X10" s="13">
        <v>8</v>
      </c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customHeight="1" x14ac:dyDescent="0.35">
      <c r="A11" s="220" t="s">
        <v>141</v>
      </c>
      <c r="B11" s="223" t="s">
        <v>102</v>
      </c>
      <c r="C11" s="31" t="s">
        <v>1</v>
      </c>
      <c r="D11" s="3">
        <v>16</v>
      </c>
      <c r="E11" s="4">
        <f t="shared" si="0"/>
        <v>16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>
        <v>16</v>
      </c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customHeight="1" x14ac:dyDescent="0.35">
      <c r="A12" s="221"/>
      <c r="B12" s="224"/>
      <c r="C12" s="32" t="s">
        <v>2</v>
      </c>
      <c r="D12" s="7">
        <v>16</v>
      </c>
      <c r="E12" s="8">
        <f t="shared" si="0"/>
        <v>16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/>
      <c r="S12" s="9"/>
      <c r="T12" s="69"/>
      <c r="U12" s="9"/>
      <c r="V12" s="9">
        <v>16</v>
      </c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customHeight="1" x14ac:dyDescent="0.35">
      <c r="A13" s="221"/>
      <c r="B13" s="224"/>
      <c r="C13" s="32" t="s">
        <v>3</v>
      </c>
      <c r="D13" s="7">
        <v>16</v>
      </c>
      <c r="E13" s="8">
        <f t="shared" ref="E13:E58" si="2">SUM(G13:AK13)</f>
        <v>16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>
        <v>4</v>
      </c>
      <c r="X13" s="9"/>
      <c r="Y13" s="9">
        <v>8</v>
      </c>
      <c r="Z13" s="9"/>
      <c r="AA13" s="69">
        <v>4</v>
      </c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customHeight="1" x14ac:dyDescent="0.35">
      <c r="A14" s="221"/>
      <c r="B14" s="224"/>
      <c r="C14" s="33" t="s">
        <v>4</v>
      </c>
      <c r="D14" s="7">
        <v>16</v>
      </c>
      <c r="E14" s="8">
        <f t="shared" si="2"/>
        <v>16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>
        <v>5</v>
      </c>
      <c r="X14" s="9">
        <f>8+1</f>
        <v>9</v>
      </c>
      <c r="Y14" s="9">
        <v>2</v>
      </c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customHeight="1" x14ac:dyDescent="0.35">
      <c r="A15" s="221"/>
      <c r="B15" s="224"/>
      <c r="C15" s="33" t="s">
        <v>5</v>
      </c>
      <c r="D15" s="7">
        <v>16</v>
      </c>
      <c r="E15" s="8">
        <f t="shared" si="2"/>
        <v>16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/>
      <c r="U15" s="9"/>
      <c r="V15" s="9"/>
      <c r="W15" s="9">
        <v>4</v>
      </c>
      <c r="X15" s="9">
        <f>10+2</f>
        <v>12</v>
      </c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customHeight="1" x14ac:dyDescent="0.35">
      <c r="A16" s="222"/>
      <c r="B16" s="225"/>
      <c r="C16" s="34" t="s">
        <v>6</v>
      </c>
      <c r="D16" s="16">
        <v>16</v>
      </c>
      <c r="E16" s="10">
        <f t="shared" si="2"/>
        <v>16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>
        <v>6</v>
      </c>
      <c r="X16" s="13">
        <v>10</v>
      </c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customHeight="1" x14ac:dyDescent="0.35">
      <c r="A17" s="220" t="s">
        <v>141</v>
      </c>
      <c r="B17" s="308" t="s">
        <v>119</v>
      </c>
      <c r="C17" s="31" t="s">
        <v>1</v>
      </c>
      <c r="D17" s="3">
        <v>16</v>
      </c>
      <c r="E17" s="4">
        <f t="shared" si="2"/>
        <v>16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>
        <v>9</v>
      </c>
      <c r="W17" s="5">
        <v>7</v>
      </c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/>
    </row>
    <row r="18" spans="1:38" ht="18" customHeight="1" x14ac:dyDescent="0.35">
      <c r="A18" s="221"/>
      <c r="B18" s="308"/>
      <c r="C18" s="32" t="s">
        <v>2</v>
      </c>
      <c r="D18" s="7">
        <v>16</v>
      </c>
      <c r="E18" s="8">
        <f t="shared" si="2"/>
        <v>16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/>
      <c r="U18" s="9"/>
      <c r="V18" s="9">
        <f>7+1</f>
        <v>8</v>
      </c>
      <c r="W18" s="9">
        <v>8</v>
      </c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/>
    </row>
    <row r="19" spans="1:38" ht="18" customHeight="1" x14ac:dyDescent="0.35">
      <c r="A19" s="221"/>
      <c r="B19" s="308"/>
      <c r="C19" s="32" t="s">
        <v>3</v>
      </c>
      <c r="D19" s="7">
        <v>16</v>
      </c>
      <c r="E19" s="8">
        <f t="shared" si="2"/>
        <v>16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>
        <v>4</v>
      </c>
      <c r="X19" s="9">
        <v>2</v>
      </c>
      <c r="Y19" s="9">
        <v>3</v>
      </c>
      <c r="Z19" s="9">
        <v>3</v>
      </c>
      <c r="AA19" s="69">
        <v>4</v>
      </c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customHeight="1" x14ac:dyDescent="0.35">
      <c r="A20" s="221"/>
      <c r="B20" s="308"/>
      <c r="C20" s="33" t="s">
        <v>4</v>
      </c>
      <c r="D20" s="7">
        <v>16</v>
      </c>
      <c r="E20" s="8">
        <f t="shared" si="2"/>
        <v>16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>
        <v>2</v>
      </c>
      <c r="W20" s="9">
        <v>6</v>
      </c>
      <c r="X20" s="9">
        <f>2+1</f>
        <v>3</v>
      </c>
      <c r="Y20" s="9">
        <v>5</v>
      </c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/>
    </row>
    <row r="21" spans="1:38" ht="18" customHeight="1" x14ac:dyDescent="0.35">
      <c r="A21" s="221"/>
      <c r="B21" s="308"/>
      <c r="C21" s="33" t="s">
        <v>5</v>
      </c>
      <c r="D21" s="7">
        <v>16</v>
      </c>
      <c r="E21" s="8">
        <f t="shared" si="2"/>
        <v>16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/>
      <c r="T21" s="69"/>
      <c r="U21" s="9"/>
      <c r="V21" s="9">
        <v>2</v>
      </c>
      <c r="W21" s="9">
        <v>6</v>
      </c>
      <c r="X21" s="9">
        <v>4</v>
      </c>
      <c r="Y21" s="9">
        <v>4</v>
      </c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/>
    </row>
    <row r="22" spans="1:38" ht="18" customHeight="1" x14ac:dyDescent="0.35">
      <c r="A22" s="222"/>
      <c r="B22" s="308"/>
      <c r="C22" s="35" t="s">
        <v>6</v>
      </c>
      <c r="D22" s="16">
        <v>16</v>
      </c>
      <c r="E22" s="18">
        <f t="shared" si="2"/>
        <v>16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>
        <v>8</v>
      </c>
      <c r="X22" s="13">
        <v>8</v>
      </c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customHeight="1" x14ac:dyDescent="0.35">
      <c r="A23" s="220" t="s">
        <v>141</v>
      </c>
      <c r="B23" s="308" t="s">
        <v>120</v>
      </c>
      <c r="C23" s="31" t="s">
        <v>1</v>
      </c>
      <c r="D23" s="3">
        <v>8</v>
      </c>
      <c r="E23" s="4">
        <f t="shared" si="2"/>
        <v>8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>
        <v>4</v>
      </c>
      <c r="W23" s="5"/>
      <c r="X23" s="5">
        <v>4</v>
      </c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/>
    </row>
    <row r="24" spans="1:38" ht="18" customHeight="1" x14ac:dyDescent="0.35">
      <c r="A24" s="221"/>
      <c r="B24" s="308"/>
      <c r="C24" s="32" t="s">
        <v>2</v>
      </c>
      <c r="D24" s="7">
        <v>8</v>
      </c>
      <c r="E24" s="8">
        <f t="shared" si="2"/>
        <v>8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/>
      <c r="U24" s="9"/>
      <c r="V24" s="9">
        <v>4</v>
      </c>
      <c r="W24" s="9"/>
      <c r="X24" s="9">
        <v>4</v>
      </c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38" ht="18" customHeight="1" x14ac:dyDescent="0.35">
      <c r="A25" s="221"/>
      <c r="B25" s="308"/>
      <c r="C25" s="32" t="s">
        <v>3</v>
      </c>
      <c r="D25" s="7">
        <v>8</v>
      </c>
      <c r="E25" s="8">
        <f t="shared" si="2"/>
        <v>8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>
        <v>4</v>
      </c>
      <c r="X25" s="9"/>
      <c r="Y25" s="9"/>
      <c r="Z25" s="9">
        <v>4</v>
      </c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customHeight="1" x14ac:dyDescent="0.35">
      <c r="A26" s="221"/>
      <c r="B26" s="308"/>
      <c r="C26" s="33" t="s">
        <v>4</v>
      </c>
      <c r="D26" s="7">
        <v>8</v>
      </c>
      <c r="E26" s="8">
        <f t="shared" si="2"/>
        <v>8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>
        <v>4</v>
      </c>
      <c r="X26" s="9"/>
      <c r="Y26" s="9">
        <v>4</v>
      </c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38" ht="18" customHeight="1" x14ac:dyDescent="0.35">
      <c r="A27" s="221"/>
      <c r="B27" s="308"/>
      <c r="C27" s="33" t="s">
        <v>5</v>
      </c>
      <c r="D27" s="7">
        <v>8</v>
      </c>
      <c r="E27" s="8">
        <f t="shared" si="2"/>
        <v>8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/>
      <c r="S27" s="9"/>
      <c r="T27" s="69"/>
      <c r="U27" s="9"/>
      <c r="V27" s="9"/>
      <c r="W27" s="9">
        <v>4</v>
      </c>
      <c r="X27" s="9"/>
      <c r="Y27" s="9">
        <v>4</v>
      </c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/>
    </row>
    <row r="28" spans="1:38" ht="18" customHeight="1" x14ac:dyDescent="0.35">
      <c r="A28" s="222"/>
      <c r="B28" s="308"/>
      <c r="C28" s="35" t="s">
        <v>6</v>
      </c>
      <c r="D28" s="16">
        <v>8</v>
      </c>
      <c r="E28" s="18">
        <f t="shared" si="2"/>
        <v>8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>
        <f>2+2</f>
        <v>4</v>
      </c>
      <c r="Z28" s="13"/>
      <c r="AA28" s="70">
        <v>4</v>
      </c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customHeight="1" x14ac:dyDescent="0.35">
      <c r="A29" s="220" t="s">
        <v>141</v>
      </c>
      <c r="B29" s="223" t="s">
        <v>103</v>
      </c>
      <c r="C29" s="31" t="s">
        <v>1</v>
      </c>
      <c r="D29" s="3">
        <v>16</v>
      </c>
      <c r="E29" s="4">
        <f t="shared" si="2"/>
        <v>16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>
        <v>8</v>
      </c>
      <c r="W29" s="5">
        <v>8</v>
      </c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/>
    </row>
    <row r="30" spans="1:38" ht="18" customHeight="1" x14ac:dyDescent="0.35">
      <c r="A30" s="221"/>
      <c r="B30" s="224"/>
      <c r="C30" s="32" t="s">
        <v>2</v>
      </c>
      <c r="D30" s="7">
        <v>16</v>
      </c>
      <c r="E30" s="8">
        <f t="shared" si="2"/>
        <v>16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/>
      <c r="U30" s="9"/>
      <c r="V30" s="9">
        <v>8</v>
      </c>
      <c r="W30" s="9">
        <v>8</v>
      </c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38" ht="18" customHeight="1" x14ac:dyDescent="0.35">
      <c r="A31" s="221"/>
      <c r="B31" s="224"/>
      <c r="C31" s="32" t="s">
        <v>3</v>
      </c>
      <c r="D31" s="7">
        <v>16</v>
      </c>
      <c r="E31" s="8">
        <f t="shared" si="2"/>
        <v>16</v>
      </c>
      <c r="F31" s="8">
        <f t="shared" si="1"/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>
        <v>8</v>
      </c>
      <c r="Y31" s="9"/>
      <c r="Z31" s="9">
        <v>8</v>
      </c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customHeight="1" x14ac:dyDescent="0.35">
      <c r="A32" s="221"/>
      <c r="B32" s="224"/>
      <c r="C32" s="33" t="s">
        <v>4</v>
      </c>
      <c r="D32" s="7">
        <v>16</v>
      </c>
      <c r="E32" s="8">
        <f t="shared" si="2"/>
        <v>16</v>
      </c>
      <c r="F32" s="8">
        <f t="shared" si="1"/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>
        <v>4</v>
      </c>
      <c r="X32" s="9">
        <v>3</v>
      </c>
      <c r="Y32" s="9">
        <v>9</v>
      </c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customHeight="1" x14ac:dyDescent="0.35">
      <c r="A33" s="221"/>
      <c r="B33" s="224"/>
      <c r="C33" s="33" t="s">
        <v>5</v>
      </c>
      <c r="D33" s="7">
        <v>16</v>
      </c>
      <c r="E33" s="8">
        <f t="shared" si="2"/>
        <v>16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/>
      <c r="V33" s="9"/>
      <c r="W33" s="9">
        <v>4</v>
      </c>
      <c r="X33" s="9">
        <v>5</v>
      </c>
      <c r="Y33" s="9">
        <v>5</v>
      </c>
      <c r="Z33" s="9">
        <v>2</v>
      </c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</row>
    <row r="34" spans="1:40" ht="18" customHeight="1" x14ac:dyDescent="0.35">
      <c r="A34" s="222"/>
      <c r="B34" s="225"/>
      <c r="C34" s="34" t="s">
        <v>6</v>
      </c>
      <c r="D34" s="16">
        <v>16</v>
      </c>
      <c r="E34" s="10">
        <f t="shared" si="2"/>
        <v>16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>
        <f>6+2</f>
        <v>8</v>
      </c>
      <c r="Z34" s="13">
        <v>4</v>
      </c>
      <c r="AA34" s="70">
        <v>4</v>
      </c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 t="s">
        <v>141</v>
      </c>
      <c r="B35" s="223" t="s">
        <v>104</v>
      </c>
      <c r="C35" s="31" t="s">
        <v>1</v>
      </c>
      <c r="D35" s="3">
        <v>16</v>
      </c>
      <c r="E35" s="4">
        <f t="shared" si="2"/>
        <v>16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/>
      <c r="S35" s="5"/>
      <c r="T35" s="71"/>
      <c r="U35" s="5">
        <v>8</v>
      </c>
      <c r="V35" s="5"/>
      <c r="W35" s="5"/>
      <c r="X35" s="5">
        <v>8</v>
      </c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/>
    </row>
    <row r="36" spans="1:40" ht="18" customHeight="1" x14ac:dyDescent="0.35">
      <c r="A36" s="221"/>
      <c r="B36" s="224"/>
      <c r="C36" s="32" t="s">
        <v>2</v>
      </c>
      <c r="D36" s="7">
        <v>16</v>
      </c>
      <c r="E36" s="8">
        <f t="shared" si="2"/>
        <v>16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/>
      <c r="R36" s="9"/>
      <c r="S36" s="9"/>
      <c r="T36" s="69"/>
      <c r="U36" s="9">
        <v>8</v>
      </c>
      <c r="V36" s="9"/>
      <c r="W36" s="9"/>
      <c r="X36" s="9">
        <v>8</v>
      </c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/>
    </row>
    <row r="37" spans="1:40" ht="18" customHeight="1" x14ac:dyDescent="0.35">
      <c r="A37" s="221"/>
      <c r="B37" s="224"/>
      <c r="C37" s="32" t="s">
        <v>3</v>
      </c>
      <c r="D37" s="7">
        <v>16</v>
      </c>
      <c r="E37" s="8">
        <f t="shared" si="2"/>
        <v>16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>
        <f>2+10</f>
        <v>12</v>
      </c>
      <c r="Z37" s="9"/>
      <c r="AA37" s="69">
        <v>4</v>
      </c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>
        <v>16</v>
      </c>
      <c r="E38" s="8">
        <f t="shared" si="2"/>
        <v>16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/>
      <c r="S38" s="9"/>
      <c r="T38" s="69"/>
      <c r="U38" s="9"/>
      <c r="V38" s="9"/>
      <c r="W38" s="9"/>
      <c r="X38" s="9"/>
      <c r="Y38" s="9">
        <f>9+7</f>
        <v>16</v>
      </c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/>
    </row>
    <row r="39" spans="1:40" ht="18" customHeight="1" x14ac:dyDescent="0.35">
      <c r="A39" s="221"/>
      <c r="B39" s="224"/>
      <c r="C39" s="33" t="s">
        <v>5</v>
      </c>
      <c r="D39" s="7">
        <v>16</v>
      </c>
      <c r="E39" s="8">
        <f t="shared" si="2"/>
        <v>16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/>
      <c r="R39" s="9"/>
      <c r="S39" s="9"/>
      <c r="T39" s="69"/>
      <c r="U39" s="9">
        <v>16</v>
      </c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/>
    </row>
    <row r="40" spans="1:40" ht="18" customHeight="1" x14ac:dyDescent="0.35">
      <c r="A40" s="222"/>
      <c r="B40" s="225"/>
      <c r="C40" s="34" t="s">
        <v>6</v>
      </c>
      <c r="D40" s="16">
        <v>16</v>
      </c>
      <c r="E40" s="10">
        <f t="shared" si="2"/>
        <v>16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>
        <f>4+4</f>
        <v>8</v>
      </c>
      <c r="X40" s="13"/>
      <c r="Y40" s="13">
        <v>8</v>
      </c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/>
    </row>
    <row r="41" spans="1:40" ht="18" customHeight="1" x14ac:dyDescent="0.35">
      <c r="A41" s="220" t="s">
        <v>141</v>
      </c>
      <c r="B41" s="308" t="s">
        <v>66</v>
      </c>
      <c r="C41" s="31" t="s">
        <v>1</v>
      </c>
      <c r="D41" s="3">
        <v>52</v>
      </c>
      <c r="E41" s="4">
        <f t="shared" si="2"/>
        <v>52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9">
        <f>37+15</f>
        <v>52</v>
      </c>
      <c r="W41" s="9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/>
    </row>
    <row r="42" spans="1:40" ht="18" customHeight="1" x14ac:dyDescent="0.35">
      <c r="A42" s="221"/>
      <c r="B42" s="308"/>
      <c r="C42" s="32" t="s">
        <v>2</v>
      </c>
      <c r="D42" s="7">
        <v>52</v>
      </c>
      <c r="E42" s="8">
        <f t="shared" si="2"/>
        <v>52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/>
      <c r="R42" s="9"/>
      <c r="S42" s="9"/>
      <c r="T42" s="69"/>
      <c r="U42" s="9">
        <v>14</v>
      </c>
      <c r="V42" s="9">
        <v>20</v>
      </c>
      <c r="W42" s="9">
        <v>5</v>
      </c>
      <c r="X42" s="9"/>
      <c r="Y42" s="9">
        <v>13</v>
      </c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/>
    </row>
    <row r="43" spans="1:40" ht="18" customHeight="1" x14ac:dyDescent="0.35">
      <c r="A43" s="221"/>
      <c r="B43" s="308"/>
      <c r="C43" s="32" t="s">
        <v>3</v>
      </c>
      <c r="D43" s="7">
        <v>52</v>
      </c>
      <c r="E43" s="8">
        <f t="shared" si="2"/>
        <v>52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>
        <f>10+20</f>
        <v>30</v>
      </c>
      <c r="W43" s="9">
        <v>4</v>
      </c>
      <c r="X43" s="9">
        <f>9</f>
        <v>9</v>
      </c>
      <c r="Y43" s="9">
        <v>9</v>
      </c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customHeight="1" x14ac:dyDescent="0.35">
      <c r="A44" s="221"/>
      <c r="B44" s="308"/>
      <c r="C44" s="33" t="s">
        <v>4</v>
      </c>
      <c r="D44" s="7">
        <v>52</v>
      </c>
      <c r="E44" s="8">
        <f t="shared" si="2"/>
        <v>52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>
        <f>12+14</f>
        <v>26</v>
      </c>
      <c r="W44" s="9">
        <f>12+4</f>
        <v>16</v>
      </c>
      <c r="X44" s="9">
        <f>7+1</f>
        <v>8</v>
      </c>
      <c r="Y44" s="9">
        <v>2</v>
      </c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/>
    </row>
    <row r="45" spans="1:40" ht="18" customHeight="1" x14ac:dyDescent="0.35">
      <c r="A45" s="221"/>
      <c r="B45" s="308"/>
      <c r="C45" s="33" t="s">
        <v>5</v>
      </c>
      <c r="D45" s="7">
        <v>52</v>
      </c>
      <c r="E45" s="8">
        <f t="shared" si="2"/>
        <v>52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/>
      <c r="V45" s="9">
        <f>12+13</f>
        <v>25</v>
      </c>
      <c r="W45" s="9">
        <f>12+4</f>
        <v>16</v>
      </c>
      <c r="X45" s="9">
        <v>4</v>
      </c>
      <c r="Y45" s="9">
        <v>4</v>
      </c>
      <c r="Z45" s="9">
        <v>3</v>
      </c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>
        <v>52</v>
      </c>
      <c r="E46" s="18">
        <f t="shared" si="2"/>
        <v>52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3">
        <f>22+21</f>
        <v>43</v>
      </c>
      <c r="W46" s="13">
        <v>9</v>
      </c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customHeight="1" x14ac:dyDescent="0.35">
      <c r="A47" s="220" t="s">
        <v>141</v>
      </c>
      <c r="B47" s="308" t="s">
        <v>142</v>
      </c>
      <c r="C47" s="31" t="s">
        <v>1</v>
      </c>
      <c r="D47" s="3">
        <v>20</v>
      </c>
      <c r="E47" s="4">
        <f t="shared" si="2"/>
        <v>20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>
        <f>2+6</f>
        <v>8</v>
      </c>
      <c r="W47" s="5">
        <v>8</v>
      </c>
      <c r="X47" s="5"/>
      <c r="Y47" s="5"/>
      <c r="Z47" s="5">
        <v>4</v>
      </c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customHeight="1" x14ac:dyDescent="0.35">
      <c r="A48" s="221"/>
      <c r="B48" s="308"/>
      <c r="C48" s="32" t="s">
        <v>2</v>
      </c>
      <c r="D48" s="7">
        <v>20</v>
      </c>
      <c r="E48" s="8">
        <f t="shared" si="2"/>
        <v>20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>
        <v>12</v>
      </c>
      <c r="W48" s="9">
        <v>8</v>
      </c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customHeight="1" x14ac:dyDescent="0.35">
      <c r="A49" s="221"/>
      <c r="B49" s="308"/>
      <c r="C49" s="32" t="s">
        <v>3</v>
      </c>
      <c r="D49" s="7">
        <v>20</v>
      </c>
      <c r="E49" s="8">
        <f t="shared" si="2"/>
        <v>20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>
        <f>4+4</f>
        <v>8</v>
      </c>
      <c r="X49" s="9">
        <v>12</v>
      </c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customHeight="1" x14ac:dyDescent="0.35">
      <c r="A50" s="221"/>
      <c r="B50" s="308"/>
      <c r="C50" s="33" t="s">
        <v>4</v>
      </c>
      <c r="D50" s="7">
        <v>20</v>
      </c>
      <c r="E50" s="8">
        <f t="shared" si="2"/>
        <v>20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>
        <v>4</v>
      </c>
      <c r="X50" s="9">
        <v>7</v>
      </c>
      <c r="Y50" s="9">
        <v>2</v>
      </c>
      <c r="Z50" s="9">
        <v>7</v>
      </c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customHeight="1" x14ac:dyDescent="0.35">
      <c r="A51" s="221"/>
      <c r="B51" s="308"/>
      <c r="C51" s="33" t="s">
        <v>5</v>
      </c>
      <c r="D51" s="7">
        <v>20</v>
      </c>
      <c r="E51" s="8">
        <f t="shared" si="2"/>
        <v>20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>
        <v>5</v>
      </c>
      <c r="W51" s="9">
        <v>3</v>
      </c>
      <c r="X51" s="9">
        <v>6</v>
      </c>
      <c r="Y51" s="9">
        <v>6</v>
      </c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>
        <v>20</v>
      </c>
      <c r="E52" s="18">
        <f t="shared" si="2"/>
        <v>20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>
        <v>4</v>
      </c>
      <c r="X52" s="19">
        <v>8</v>
      </c>
      <c r="Y52" s="19"/>
      <c r="Z52" s="19">
        <v>8</v>
      </c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 t="s">
        <v>141</v>
      </c>
      <c r="B53" s="308" t="s">
        <v>72</v>
      </c>
      <c r="C53" s="31" t="s">
        <v>1</v>
      </c>
      <c r="D53" s="3">
        <v>16</v>
      </c>
      <c r="E53" s="4">
        <f t="shared" si="2"/>
        <v>16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>
        <v>8</v>
      </c>
      <c r="V53" s="5"/>
      <c r="W53" s="5"/>
      <c r="X53" s="5">
        <v>8</v>
      </c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>
        <v>16</v>
      </c>
      <c r="E54" s="8">
        <f t="shared" si="2"/>
        <v>16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>
        <v>8</v>
      </c>
      <c r="V54" s="9"/>
      <c r="W54" s="9"/>
      <c r="X54" s="9">
        <v>8</v>
      </c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>
        <v>16</v>
      </c>
      <c r="E55" s="8">
        <f t="shared" si="2"/>
        <v>16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>
        <v>8</v>
      </c>
      <c r="X55" s="9">
        <v>4</v>
      </c>
      <c r="Y55" s="9"/>
      <c r="Z55" s="9">
        <v>4</v>
      </c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>
        <v>16</v>
      </c>
      <c r="E56" s="8">
        <f t="shared" si="2"/>
        <v>16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>
        <v>4</v>
      </c>
      <c r="X56" s="9">
        <v>10</v>
      </c>
      <c r="Y56" s="9">
        <v>2</v>
      </c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>
        <v>16</v>
      </c>
      <c r="E57" s="8">
        <f t="shared" si="2"/>
        <v>16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>
        <v>4</v>
      </c>
      <c r="X57" s="9">
        <v>10</v>
      </c>
      <c r="Y57" s="9">
        <v>2</v>
      </c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>
        <v>16</v>
      </c>
      <c r="E58" s="18">
        <f t="shared" si="2"/>
        <v>16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>
        <v>10</v>
      </c>
      <c r="V58" s="19"/>
      <c r="W58" s="19"/>
      <c r="X58" s="19">
        <v>6</v>
      </c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3" t="s">
        <v>141</v>
      </c>
      <c r="B59" s="226" t="s">
        <v>89</v>
      </c>
      <c r="C59" s="227"/>
      <c r="D59" s="218">
        <v>176</v>
      </c>
      <c r="E59" s="218">
        <f>SUM(G59:AK59)</f>
        <v>176</v>
      </c>
      <c r="F59" s="218">
        <f t="shared" si="1"/>
        <v>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>
        <f>21+60</f>
        <v>81</v>
      </c>
      <c r="W59" s="259">
        <f>32+22</f>
        <v>54</v>
      </c>
      <c r="X59" s="259">
        <f>21+5</f>
        <v>26</v>
      </c>
      <c r="Y59" s="259"/>
      <c r="Z59" s="259"/>
      <c r="AA59" s="306">
        <v>15</v>
      </c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4"/>
      <c r="B65" s="320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303"/>
      <c r="B66" s="321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4"/>
      <c r="B67" s="28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/>
      <c r="AE67" s="265"/>
      <c r="AF67" s="265"/>
      <c r="AG67" s="265"/>
      <c r="AH67" s="302"/>
      <c r="AI67" s="265"/>
      <c r="AJ67" s="265"/>
      <c r="AK67" s="265"/>
      <c r="AL67" s="276"/>
    </row>
    <row r="68" spans="1:40" ht="18" customHeight="1" x14ac:dyDescent="0.35">
      <c r="A68" s="303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4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4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303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279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279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8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8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8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8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46" priority="7" operator="lessThan">
      <formula>0</formula>
    </cfRule>
  </conditionalFormatting>
  <conditionalFormatting sqref="F5:F59">
    <cfRule type="cellIs" dxfId="345" priority="6" operator="equal">
      <formula>0</formula>
    </cfRule>
  </conditionalFormatting>
  <conditionalFormatting sqref="F65:F82">
    <cfRule type="cellIs" dxfId="344" priority="4" operator="equal">
      <formula>0</formula>
    </cfRule>
    <cfRule type="cellIs" dxfId="343" priority="5" operator="lessThan">
      <formula>0</formula>
    </cfRule>
  </conditionalFormatting>
  <conditionalFormatting sqref="G5:AK60 G65:AK82">
    <cfRule type="cellIs" dxfId="342" priority="3" operator="greaterThan">
      <formula>0</formula>
    </cfRule>
  </conditionalFormatting>
  <conditionalFormatting sqref="AL5:AL59 AL65 AL67 AL69 AL71 AL73 AL75 AL77 AL79 AL81">
    <cfRule type="containsText" dxfId="341" priority="8" operator="containsText" text="Done">
      <formula>NOT(ISERROR(SEARCH("Done",AL5)))</formula>
    </cfRule>
  </conditionalFormatting>
  <conditionalFormatting sqref="AL5:AL60">
    <cfRule type="containsText" dxfId="340" priority="2" operator="containsText" text="Done">
      <formula>NOT(ISERROR(SEARCH("Done",AL5)))</formula>
    </cfRule>
  </conditionalFormatting>
  <conditionalFormatting sqref="AL65:AL82">
    <cfRule type="containsText" dxfId="339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125371ED-6D78-41F8-B1A7-4BBE06296FBD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0D94-5F1E-4AFE-AAED-AEB3F67C8462}">
  <sheetPr>
    <tabColor theme="7" tint="0.39997558519241921"/>
    <pageSetUpPr fitToPage="1"/>
  </sheetPr>
  <dimension ref="A1:AN100"/>
  <sheetViews>
    <sheetView showGridLines="0" zoomScale="60" zoomScaleNormal="60" workbookViewId="0">
      <pane xSplit="6" ySplit="4" topLeftCell="Y58" activePane="bottomRight" state="frozen"/>
      <selection pane="topRight" activeCell="G51" sqref="G51:AH52"/>
      <selection pane="bottomLeft" activeCell="G51" sqref="G51:AH52"/>
      <selection pane="bottomRight" activeCell="AB71" sqref="AB71:AB72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D2/4</f>
        <v>100</v>
      </c>
      <c r="D2" s="2">
        <f>SUBTOTAL(9,D5:D58)</f>
        <v>400</v>
      </c>
      <c r="E2" s="2">
        <f>SUBTOTAL(9,E5:E58)</f>
        <v>400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143</v>
      </c>
      <c r="B5" s="223" t="s">
        <v>79</v>
      </c>
      <c r="C5" s="32" t="s">
        <v>1</v>
      </c>
      <c r="D5" s="7">
        <v>100</v>
      </c>
      <c r="E5" s="8">
        <f t="shared" ref="E5:E36" si="0">SUM(G5:AK5)</f>
        <v>100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/>
      <c r="S5" s="9"/>
      <c r="T5" s="69"/>
      <c r="U5" s="9"/>
      <c r="V5" s="9"/>
      <c r="W5" s="9"/>
      <c r="X5" s="9">
        <v>19</v>
      </c>
      <c r="Y5" s="9">
        <v>50</v>
      </c>
      <c r="Z5" s="9">
        <v>31</v>
      </c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>
        <v>100</v>
      </c>
      <c r="E6" s="8">
        <f t="shared" si="0"/>
        <v>100</v>
      </c>
      <c r="F6" s="8">
        <f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/>
      <c r="R6" s="9"/>
      <c r="S6" s="9"/>
      <c r="T6" s="69"/>
      <c r="U6" s="9"/>
      <c r="V6" s="9"/>
      <c r="W6" s="9"/>
      <c r="X6" s="9"/>
      <c r="Y6" s="9">
        <v>11</v>
      </c>
      <c r="Z6" s="9">
        <f>10+30</f>
        <v>40</v>
      </c>
      <c r="AA6" s="69">
        <v>48</v>
      </c>
      <c r="AB6" s="9"/>
      <c r="AC6" s="9">
        <v>1</v>
      </c>
      <c r="AD6" s="9"/>
      <c r="AE6" s="9"/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ref="F7:F59" si="1">E7-D7</f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>
        <v>100</v>
      </c>
      <c r="E8" s="8">
        <f t="shared" si="0"/>
        <v>100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/>
      <c r="S8" s="9"/>
      <c r="T8" s="69"/>
      <c r="U8" s="9"/>
      <c r="V8" s="9"/>
      <c r="W8" s="9"/>
      <c r="X8" s="9"/>
      <c r="Y8" s="9">
        <v>13</v>
      </c>
      <c r="Z8" s="9">
        <f>33+30</f>
        <v>63</v>
      </c>
      <c r="AA8" s="69">
        <v>24</v>
      </c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100</v>
      </c>
      <c r="E9" s="8">
        <f t="shared" si="0"/>
        <v>100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/>
      <c r="R9" s="9"/>
      <c r="S9" s="9"/>
      <c r="T9" s="69"/>
      <c r="U9" s="9"/>
      <c r="V9" s="9"/>
      <c r="W9" s="9"/>
      <c r="X9" s="9"/>
      <c r="Y9" s="9">
        <v>18</v>
      </c>
      <c r="Z9" s="9">
        <f>36+32</f>
        <v>68</v>
      </c>
      <c r="AA9" s="69">
        <v>13</v>
      </c>
      <c r="AB9" s="9"/>
      <c r="AC9" s="9">
        <v>1</v>
      </c>
      <c r="AD9" s="9"/>
      <c r="AE9" s="9"/>
      <c r="AF9" s="9"/>
      <c r="AG9" s="9"/>
      <c r="AH9" s="6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43"/>
    </row>
    <row r="11" spans="1:38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/>
    </row>
    <row r="18" spans="1:38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/>
    </row>
    <row r="19" spans="1:38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/>
    </row>
    <row r="21" spans="1:38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/>
    </row>
    <row r="22" spans="1:38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/>
    </row>
    <row r="24" spans="1:38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38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38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/>
    </row>
    <row r="28" spans="1:38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/>
    </row>
    <row r="30" spans="1:38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38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</row>
    <row r="34" spans="1:40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/>
      <c r="B35" s="223"/>
      <c r="C35" s="31" t="s">
        <v>1</v>
      </c>
      <c r="D35" s="3"/>
      <c r="E35" s="4">
        <f t="shared" si="0"/>
        <v>0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/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/>
    </row>
    <row r="36" spans="1:40" ht="18" customHeight="1" x14ac:dyDescent="0.35">
      <c r="A36" s="221"/>
      <c r="B36" s="224"/>
      <c r="C36" s="32" t="s">
        <v>2</v>
      </c>
      <c r="D36" s="7"/>
      <c r="E36" s="8">
        <f t="shared" si="0"/>
        <v>0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/>
      <c r="R36" s="9"/>
      <c r="S36" s="9"/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42"/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/>
      <c r="E38" s="8">
        <f t="shared" si="2"/>
        <v>0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/>
      <c r="S38" s="9"/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/>
    </row>
    <row r="39" spans="1:40" ht="18" customHeight="1" x14ac:dyDescent="0.35">
      <c r="A39" s="221"/>
      <c r="B39" s="224"/>
      <c r="C39" s="33" t="s">
        <v>5</v>
      </c>
      <c r="D39" s="7"/>
      <c r="E39" s="8">
        <f t="shared" si="2"/>
        <v>0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/>
      <c r="R39" s="9"/>
      <c r="S39" s="9"/>
      <c r="T39" s="69"/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42"/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43"/>
    </row>
    <row r="41" spans="1:40" ht="18" customHeight="1" x14ac:dyDescent="0.35">
      <c r="A41" s="220"/>
      <c r="B41" s="308"/>
      <c r="C41" s="31" t="s">
        <v>1</v>
      </c>
      <c r="D41" s="3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/>
    </row>
    <row r="42" spans="1:40" ht="18" customHeight="1" x14ac:dyDescent="0.35">
      <c r="A42" s="221"/>
      <c r="B42" s="308"/>
      <c r="C42" s="32" t="s">
        <v>2</v>
      </c>
      <c r="D42" s="7"/>
      <c r="E42" s="8">
        <f t="shared" si="2"/>
        <v>0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/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/>
    </row>
    <row r="43" spans="1:40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/>
    </row>
    <row r="45" spans="1:40" ht="18" customHeight="1" x14ac:dyDescent="0.35">
      <c r="A45" s="221"/>
      <c r="B45" s="308"/>
      <c r="C45" s="33" t="s">
        <v>5</v>
      </c>
      <c r="D45" s="7"/>
      <c r="E45" s="8">
        <f t="shared" si="2"/>
        <v>0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/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3" t="s">
        <v>143</v>
      </c>
      <c r="B59" s="226"/>
      <c r="C59" s="227"/>
      <c r="D59" s="218"/>
      <c r="E59" s="218">
        <f t="shared" si="2"/>
        <v>0</v>
      </c>
      <c r="F59" s="218">
        <f t="shared" si="1"/>
        <v>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/>
      <c r="W59" s="259"/>
      <c r="X59" s="259"/>
      <c r="Y59" s="259"/>
      <c r="Z59" s="259"/>
      <c r="AA59" s="306"/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100</v>
      </c>
      <c r="E62" s="2">
        <f>SUBTOTAL(9,E65:E82)</f>
        <v>100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3" t="s">
        <v>143</v>
      </c>
      <c r="B65" s="202" t="s">
        <v>96</v>
      </c>
      <c r="C65" s="201" t="s">
        <v>54</v>
      </c>
      <c r="D65" s="201">
        <v>10</v>
      </c>
      <c r="E65" s="201">
        <f>SUM(G65:AK66)</f>
        <v>10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>
        <v>5</v>
      </c>
      <c r="AA65" s="302"/>
      <c r="AB65" s="265"/>
      <c r="AC65" s="265"/>
      <c r="AD65" s="265"/>
      <c r="AE65" s="265">
        <v>5</v>
      </c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199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3" t="s">
        <v>143</v>
      </c>
      <c r="B67" s="200" t="s">
        <v>93</v>
      </c>
      <c r="C67" s="201" t="s">
        <v>54</v>
      </c>
      <c r="D67" s="201">
        <v>30</v>
      </c>
      <c r="E67" s="201">
        <f>SUM(G67:AK68)</f>
        <v>30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>
        <f>25+5</f>
        <v>30</v>
      </c>
      <c r="AE67" s="265"/>
      <c r="AF67" s="265"/>
      <c r="AG67" s="265"/>
      <c r="AH67" s="302"/>
      <c r="AI67" s="265"/>
      <c r="AJ67" s="265"/>
      <c r="AK67" s="265"/>
      <c r="AL67" s="276"/>
    </row>
    <row r="68" spans="1:40" ht="18" customHeight="1" x14ac:dyDescent="0.35">
      <c r="A68" s="199"/>
      <c r="B68" s="20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3" t="s">
        <v>143</v>
      </c>
      <c r="B69" s="202" t="s">
        <v>91</v>
      </c>
      <c r="C69" s="201" t="s">
        <v>54</v>
      </c>
      <c r="D69" s="201">
        <v>30</v>
      </c>
      <c r="E69" s="201">
        <f>SUM(G69:AK70)</f>
        <v>30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>
        <v>8</v>
      </c>
      <c r="Y69" s="265">
        <v>22</v>
      </c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199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3" t="s">
        <v>143</v>
      </c>
      <c r="B71" s="202" t="s">
        <v>92</v>
      </c>
      <c r="C71" s="201" t="s">
        <v>54</v>
      </c>
      <c r="D71" s="201">
        <v>30</v>
      </c>
      <c r="E71" s="201">
        <f>SUM(G71:AK72)</f>
        <v>30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>
        <v>10</v>
      </c>
      <c r="AA71" s="302"/>
      <c r="AB71" s="265">
        <v>10</v>
      </c>
      <c r="AC71" s="265">
        <v>10</v>
      </c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199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38" priority="7" operator="lessThan">
      <formula>0</formula>
    </cfRule>
  </conditionalFormatting>
  <conditionalFormatting sqref="F5:F59">
    <cfRule type="cellIs" dxfId="337" priority="6" operator="equal">
      <formula>0</formula>
    </cfRule>
  </conditionalFormatting>
  <conditionalFormatting sqref="F65:F82">
    <cfRule type="cellIs" dxfId="336" priority="4" operator="equal">
      <formula>0</formula>
    </cfRule>
    <cfRule type="cellIs" dxfId="335" priority="5" operator="lessThan">
      <formula>0</formula>
    </cfRule>
  </conditionalFormatting>
  <conditionalFormatting sqref="G5:AK60 G65:AK82">
    <cfRule type="cellIs" dxfId="334" priority="3" operator="greaterThan">
      <formula>0</formula>
    </cfRule>
  </conditionalFormatting>
  <conditionalFormatting sqref="AL5:AL59 AL65 AL67 AL69 AL71 AL73 AL75 AL77 AL79 AL81">
    <cfRule type="containsText" dxfId="333" priority="8" operator="containsText" text="Done">
      <formula>NOT(ISERROR(SEARCH("Done",AL5)))</formula>
    </cfRule>
  </conditionalFormatting>
  <conditionalFormatting sqref="AL5:AL60">
    <cfRule type="containsText" dxfId="332" priority="2" operator="containsText" text="Done">
      <formula>NOT(ISERROR(SEARCH("Done",AL5)))</formula>
    </cfRule>
  </conditionalFormatting>
  <conditionalFormatting sqref="AL65:AL82">
    <cfRule type="containsText" dxfId="331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B3154701-1E9F-4B39-9627-24A5A1E263F9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FA6D-311A-4631-8129-391FDEAD6D7A}">
  <sheetPr>
    <tabColor rgb="FFFFC000"/>
    <pageSetUpPr fitToPage="1"/>
  </sheetPr>
  <dimension ref="A1:BS100"/>
  <sheetViews>
    <sheetView showGridLines="0" zoomScale="60" zoomScaleNormal="60" workbookViewId="0">
      <pane xSplit="6" ySplit="4" topLeftCell="Z49" activePane="bottomRight" state="frozen"/>
      <selection pane="topRight" activeCell="G51" sqref="G51:AH52"/>
      <selection pane="bottomLeft" activeCell="G51" sqref="G51:AH52"/>
      <selection pane="bottomRight" activeCell="AL62" sqref="AL62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68" width="4.54296875" style="1" customWidth="1"/>
    <col min="69" max="69" width="35.1796875" style="2" customWidth="1"/>
    <col min="73" max="73" width="11.1796875" customWidth="1"/>
    <col min="74" max="74" width="29.453125" bestFit="1" customWidth="1"/>
    <col min="75" max="75" width="22.1796875" bestFit="1" customWidth="1"/>
    <col min="76" max="76" width="5.26953125" bestFit="1" customWidth="1"/>
    <col min="77" max="78" width="11.453125" bestFit="1" customWidth="1"/>
    <col min="79" max="81" width="2.26953125" bestFit="1" customWidth="1"/>
    <col min="82" max="84" width="3.26953125" bestFit="1" customWidth="1"/>
    <col min="85" max="85" width="11" bestFit="1" customWidth="1"/>
    <col min="86" max="86" width="9" bestFit="1" customWidth="1"/>
    <col min="87" max="92" width="2.26953125" bestFit="1" customWidth="1"/>
    <col min="93" max="93" width="3.26953125" bestFit="1" customWidth="1"/>
    <col min="94" max="94" width="12" bestFit="1" customWidth="1"/>
    <col min="95" max="95" width="7.1796875" bestFit="1" customWidth="1"/>
    <col min="96" max="102" width="2.26953125" bestFit="1" customWidth="1"/>
    <col min="103" max="105" width="3.26953125" bestFit="1" customWidth="1"/>
    <col min="106" max="106" width="10" bestFit="1" customWidth="1"/>
    <col min="107" max="107" width="11.453125" bestFit="1" customWidth="1"/>
  </cols>
  <sheetData>
    <row r="1" spans="1:69" ht="34.5" customHeight="1" thickBot="1" x14ac:dyDescent="0.4">
      <c r="A1" s="27" t="s">
        <v>45</v>
      </c>
      <c r="D1" s="230" t="s">
        <v>138</v>
      </c>
      <c r="E1" s="231"/>
      <c r="F1" s="232"/>
    </row>
    <row r="2" spans="1:69" ht="25" customHeight="1" x14ac:dyDescent="0.35">
      <c r="A2" s="23" t="s">
        <v>46</v>
      </c>
      <c r="C2">
        <f>D2/4</f>
        <v>140</v>
      </c>
      <c r="D2" s="2">
        <f>SUBTOTAL(9,D5:D58)</f>
        <v>560</v>
      </c>
      <c r="E2" s="2">
        <f>SUBTOTAL(9,E5:E58)</f>
        <v>560</v>
      </c>
      <c r="F2" s="63">
        <f>SUBTOTAL(9,F5:F58)</f>
        <v>0</v>
      </c>
    </row>
    <row r="3" spans="1:69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263" t="s">
        <v>52</v>
      </c>
    </row>
    <row r="4" spans="1:69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263"/>
    </row>
    <row r="5" spans="1:69" ht="18" customHeight="1" x14ac:dyDescent="0.35">
      <c r="A5" s="220" t="s">
        <v>144</v>
      </c>
      <c r="B5" s="223" t="s">
        <v>79</v>
      </c>
      <c r="C5" s="32" t="s">
        <v>1</v>
      </c>
      <c r="D5" s="7">
        <v>140</v>
      </c>
      <c r="E5" s="8">
        <f t="shared" ref="E5:E36" si="0">SUM(G5:AK5)</f>
        <v>140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/>
      <c r="S5" s="9"/>
      <c r="T5" s="69"/>
      <c r="U5" s="9"/>
      <c r="V5" s="9"/>
      <c r="W5" s="9"/>
      <c r="X5" s="9"/>
      <c r="Y5" s="9"/>
      <c r="Z5" s="9"/>
      <c r="AA5" s="69"/>
      <c r="AB5" s="9">
        <f>33+27</f>
        <v>60</v>
      </c>
      <c r="AC5" s="9">
        <f>40+40</f>
        <v>80</v>
      </c>
      <c r="AD5" s="9"/>
      <c r="AE5" s="9"/>
      <c r="AF5" s="9"/>
      <c r="AG5" s="9"/>
      <c r="AH5" s="6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41"/>
    </row>
    <row r="6" spans="1:69" ht="18" customHeight="1" x14ac:dyDescent="0.35">
      <c r="A6" s="221"/>
      <c r="B6" s="224"/>
      <c r="C6" s="32" t="s">
        <v>2</v>
      </c>
      <c r="D6" s="7">
        <v>140</v>
      </c>
      <c r="E6" s="8">
        <f t="shared" si="0"/>
        <v>140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/>
      <c r="R6" s="9"/>
      <c r="S6" s="9"/>
      <c r="T6" s="69"/>
      <c r="U6" s="9"/>
      <c r="V6" s="9"/>
      <c r="W6" s="9"/>
      <c r="X6" s="9"/>
      <c r="Y6" s="9"/>
      <c r="Z6" s="9"/>
      <c r="AA6" s="69"/>
      <c r="AB6" s="9">
        <v>49</v>
      </c>
      <c r="AC6" s="9">
        <f>40+46</f>
        <v>86</v>
      </c>
      <c r="AD6" s="9"/>
      <c r="AE6" s="9"/>
      <c r="AF6" s="9">
        <v>5</v>
      </c>
      <c r="AG6" s="9"/>
      <c r="AH6" s="69"/>
      <c r="AI6" s="9"/>
      <c r="AJ6" s="9"/>
      <c r="AK6" s="9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42"/>
    </row>
    <row r="7" spans="1:69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/>
      <c r="AF7" s="9"/>
      <c r="AG7" s="9"/>
      <c r="AH7" s="69"/>
      <c r="AI7" s="9"/>
      <c r="AJ7" s="9"/>
      <c r="AK7" s="9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42"/>
    </row>
    <row r="8" spans="1:69" ht="18" customHeight="1" x14ac:dyDescent="0.35">
      <c r="A8" s="221"/>
      <c r="B8" s="224"/>
      <c r="C8" s="33" t="s">
        <v>4</v>
      </c>
      <c r="D8" s="7">
        <v>140</v>
      </c>
      <c r="E8" s="8">
        <f t="shared" si="0"/>
        <v>140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/>
      <c r="S8" s="9"/>
      <c r="T8" s="69"/>
      <c r="U8" s="9"/>
      <c r="V8" s="9"/>
      <c r="W8" s="9"/>
      <c r="X8" s="9"/>
      <c r="Y8" s="9"/>
      <c r="Z8" s="9"/>
      <c r="AA8" s="69"/>
      <c r="AB8" s="9">
        <v>45</v>
      </c>
      <c r="AC8" s="9">
        <f>34+17</f>
        <v>51</v>
      </c>
      <c r="AD8" s="9">
        <v>44</v>
      </c>
      <c r="AE8" s="9"/>
      <c r="AF8" s="9"/>
      <c r="AG8" s="9"/>
      <c r="AH8" s="69"/>
      <c r="AI8" s="9"/>
      <c r="AJ8" s="9"/>
      <c r="AK8" s="9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42"/>
    </row>
    <row r="9" spans="1:69" ht="18" customHeight="1" x14ac:dyDescent="0.35">
      <c r="A9" s="221"/>
      <c r="B9" s="224"/>
      <c r="C9" s="33" t="s">
        <v>5</v>
      </c>
      <c r="D9" s="7">
        <v>140</v>
      </c>
      <c r="E9" s="8">
        <f t="shared" si="0"/>
        <v>140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/>
      <c r="R9" s="9"/>
      <c r="S9" s="9"/>
      <c r="T9" s="69"/>
      <c r="U9" s="9"/>
      <c r="V9" s="9"/>
      <c r="W9" s="9"/>
      <c r="X9" s="9"/>
      <c r="Y9" s="9"/>
      <c r="Z9" s="9"/>
      <c r="AA9" s="69"/>
      <c r="AB9" s="9">
        <f>6+45</f>
        <v>51</v>
      </c>
      <c r="AC9" s="9">
        <v>31</v>
      </c>
      <c r="AD9" s="9"/>
      <c r="AE9" s="9"/>
      <c r="AF9" s="9">
        <v>58</v>
      </c>
      <c r="AG9" s="9"/>
      <c r="AH9" s="69"/>
      <c r="AI9" s="9"/>
      <c r="AJ9" s="9"/>
      <c r="AK9" s="9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42"/>
    </row>
    <row r="10" spans="1:69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/>
      <c r="AF10" s="13"/>
      <c r="AG10" s="13"/>
      <c r="AH10" s="70"/>
      <c r="AI10" s="13"/>
      <c r="AJ10" s="13"/>
      <c r="AK10" s="13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43"/>
    </row>
    <row r="11" spans="1:69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41"/>
    </row>
    <row r="12" spans="1:69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42"/>
    </row>
    <row r="13" spans="1:69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42"/>
    </row>
    <row r="14" spans="1:69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42"/>
    </row>
    <row r="15" spans="1:69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42"/>
    </row>
    <row r="16" spans="1:69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43"/>
    </row>
    <row r="17" spans="1:69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41"/>
    </row>
    <row r="18" spans="1:69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42"/>
    </row>
    <row r="19" spans="1:69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42"/>
    </row>
    <row r="20" spans="1:69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42"/>
    </row>
    <row r="21" spans="1:69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42"/>
    </row>
    <row r="22" spans="1:69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43"/>
    </row>
    <row r="23" spans="1:69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41"/>
    </row>
    <row r="24" spans="1:69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3"/>
      <c r="BQ24" s="42"/>
    </row>
    <row r="25" spans="1:69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42"/>
    </row>
    <row r="26" spans="1:69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3"/>
      <c r="BO26" s="103"/>
      <c r="BP26" s="103"/>
      <c r="BQ26" s="42"/>
    </row>
    <row r="27" spans="1:69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  <c r="BO27" s="103"/>
      <c r="BP27" s="103"/>
      <c r="BQ27" s="42"/>
    </row>
    <row r="28" spans="1:69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43"/>
    </row>
    <row r="29" spans="1:69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41"/>
    </row>
    <row r="30" spans="1:69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42"/>
    </row>
    <row r="31" spans="1:69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42"/>
    </row>
    <row r="32" spans="1:69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  <c r="BP32" s="103"/>
      <c r="BQ32" s="42"/>
    </row>
    <row r="33" spans="1:71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42"/>
    </row>
    <row r="34" spans="1:71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43"/>
    </row>
    <row r="35" spans="1:71" ht="18" customHeight="1" x14ac:dyDescent="0.35">
      <c r="A35" s="220"/>
      <c r="B35" s="223"/>
      <c r="C35" s="31" t="s">
        <v>1</v>
      </c>
      <c r="D35" s="3"/>
      <c r="E35" s="4">
        <f t="shared" si="0"/>
        <v>0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/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41"/>
    </row>
    <row r="36" spans="1:71" ht="18" customHeight="1" x14ac:dyDescent="0.35">
      <c r="A36" s="221"/>
      <c r="B36" s="224"/>
      <c r="C36" s="32" t="s">
        <v>2</v>
      </c>
      <c r="D36" s="7"/>
      <c r="E36" s="8">
        <f t="shared" si="0"/>
        <v>0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/>
      <c r="R36" s="9"/>
      <c r="S36" s="9"/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/>
      <c r="AF36" s="9"/>
      <c r="AG36" s="9"/>
      <c r="AH36" s="69"/>
      <c r="AI36" s="9"/>
      <c r="AJ36" s="9"/>
      <c r="AK36" s="9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  <c r="BP36" s="103"/>
      <c r="BQ36" s="42"/>
    </row>
    <row r="37" spans="1:71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/>
      <c r="AG37" s="9"/>
      <c r="AH37" s="69"/>
      <c r="AI37" s="9"/>
      <c r="AJ37" s="9"/>
      <c r="AK37" s="9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42"/>
    </row>
    <row r="38" spans="1:71" ht="18" customHeight="1" x14ac:dyDescent="0.35">
      <c r="A38" s="221"/>
      <c r="B38" s="224"/>
      <c r="C38" s="33" t="s">
        <v>4</v>
      </c>
      <c r="D38" s="7"/>
      <c r="E38" s="8">
        <f t="shared" si="2"/>
        <v>0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/>
      <c r="S38" s="9"/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42"/>
    </row>
    <row r="39" spans="1:71" ht="18" customHeight="1" x14ac:dyDescent="0.35">
      <c r="A39" s="221"/>
      <c r="B39" s="224"/>
      <c r="C39" s="33" t="s">
        <v>5</v>
      </c>
      <c r="D39" s="7"/>
      <c r="E39" s="8">
        <f t="shared" si="2"/>
        <v>0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/>
      <c r="R39" s="9"/>
      <c r="S39" s="9"/>
      <c r="T39" s="69"/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/>
      <c r="AF39" s="9"/>
      <c r="AG39" s="9"/>
      <c r="AH39" s="69"/>
      <c r="AI39" s="9"/>
      <c r="AJ39" s="9"/>
      <c r="AK39" s="9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42"/>
    </row>
    <row r="40" spans="1:71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/>
      <c r="AE40" s="13"/>
      <c r="AF40" s="13"/>
      <c r="AG40" s="13"/>
      <c r="AH40" s="70"/>
      <c r="AI40" s="13"/>
      <c r="AJ40" s="13"/>
      <c r="AK40" s="13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43"/>
    </row>
    <row r="41" spans="1:71" ht="18" customHeight="1" x14ac:dyDescent="0.35">
      <c r="A41" s="220"/>
      <c r="B41" s="308"/>
      <c r="C41" s="31" t="s">
        <v>1</v>
      </c>
      <c r="D41" s="3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41"/>
    </row>
    <row r="42" spans="1:71" ht="18" customHeight="1" x14ac:dyDescent="0.35">
      <c r="A42" s="221"/>
      <c r="B42" s="308"/>
      <c r="C42" s="32" t="s">
        <v>2</v>
      </c>
      <c r="D42" s="7"/>
      <c r="E42" s="8">
        <f t="shared" si="2"/>
        <v>0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/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42"/>
    </row>
    <row r="43" spans="1:71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42"/>
    </row>
    <row r="44" spans="1:71" ht="18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42"/>
    </row>
    <row r="45" spans="1:71" ht="18" customHeight="1" x14ac:dyDescent="0.35">
      <c r="A45" s="221"/>
      <c r="B45" s="308"/>
      <c r="C45" s="33" t="s">
        <v>5</v>
      </c>
      <c r="D45" s="7"/>
      <c r="E45" s="8">
        <f t="shared" si="2"/>
        <v>0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42"/>
      <c r="BS45" s="20"/>
    </row>
    <row r="46" spans="1:71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43"/>
    </row>
    <row r="47" spans="1:71" ht="18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44"/>
    </row>
    <row r="48" spans="1:71" ht="18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42"/>
    </row>
    <row r="49" spans="1:71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42"/>
    </row>
    <row r="50" spans="1:71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42"/>
    </row>
    <row r="51" spans="1:71" ht="18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3"/>
      <c r="BN51" s="103"/>
      <c r="BO51" s="103"/>
      <c r="BP51" s="103"/>
      <c r="BQ51" s="42"/>
      <c r="BS51" s="20"/>
    </row>
    <row r="52" spans="1:71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42"/>
    </row>
    <row r="53" spans="1:71" ht="18" customHeight="1" x14ac:dyDescent="0.35">
      <c r="A53" s="220"/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44"/>
    </row>
    <row r="54" spans="1:71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/>
      <c r="AE54" s="9"/>
      <c r="AF54" s="9"/>
      <c r="AG54" s="9"/>
      <c r="AH54" s="69"/>
      <c r="AI54" s="9"/>
      <c r="AJ54" s="9"/>
      <c r="AK54" s="9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3"/>
      <c r="BN54" s="103"/>
      <c r="BO54" s="103"/>
      <c r="BP54" s="103"/>
      <c r="BQ54" s="42"/>
    </row>
    <row r="55" spans="1:71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/>
      <c r="AG55" s="9"/>
      <c r="AH55" s="69"/>
      <c r="AI55" s="9"/>
      <c r="AJ55" s="9"/>
      <c r="AK55" s="9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3"/>
      <c r="BN55" s="103"/>
      <c r="BO55" s="103"/>
      <c r="BP55" s="103"/>
      <c r="BQ55" s="42"/>
    </row>
    <row r="56" spans="1:71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3"/>
      <c r="BN56" s="103"/>
      <c r="BO56" s="103"/>
      <c r="BP56" s="103"/>
      <c r="BQ56" s="42"/>
    </row>
    <row r="57" spans="1:71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/>
      <c r="AF57" s="9"/>
      <c r="AG57" s="9"/>
      <c r="AH57" s="69"/>
      <c r="AI57" s="9"/>
      <c r="AJ57" s="9"/>
      <c r="AK57" s="9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3"/>
      <c r="BO57" s="103"/>
      <c r="BP57" s="103"/>
      <c r="BQ57" s="42"/>
      <c r="BS57" s="20"/>
    </row>
    <row r="58" spans="1:71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/>
      <c r="AF58" s="19"/>
      <c r="AG58" s="19"/>
      <c r="AH58" s="72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42"/>
    </row>
    <row r="59" spans="1:71" ht="18" customHeight="1" x14ac:dyDescent="0.35">
      <c r="A59" s="263" t="s">
        <v>144</v>
      </c>
      <c r="B59" s="226"/>
      <c r="C59" s="227"/>
      <c r="D59" s="218"/>
      <c r="E59" s="218">
        <f t="shared" si="2"/>
        <v>0</v>
      </c>
      <c r="F59" s="218">
        <f t="shared" si="1"/>
        <v>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/>
      <c r="W59" s="259"/>
      <c r="X59" s="259"/>
      <c r="Y59" s="259"/>
      <c r="Z59" s="259"/>
      <c r="AA59" s="306"/>
      <c r="AB59" s="259"/>
      <c r="AC59" s="39"/>
      <c r="AD59" s="39"/>
      <c r="AE59" s="39"/>
      <c r="AF59" s="259"/>
      <c r="AG59" s="259"/>
      <c r="AH59" s="306"/>
      <c r="AI59" s="259"/>
      <c r="AJ59" s="259"/>
      <c r="AK59" s="25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204"/>
    </row>
    <row r="60" spans="1:71" ht="18" customHeight="1" x14ac:dyDescent="0.35">
      <c r="A60" s="199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205"/>
    </row>
    <row r="61" spans="1:71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71" ht="18" customHeight="1" x14ac:dyDescent="0.35">
      <c r="A62" s="23" t="s">
        <v>54</v>
      </c>
      <c r="D62" s="2">
        <f>SUBTOTAL(9,D65:D82)</f>
        <v>140</v>
      </c>
      <c r="E62" s="2">
        <f>SUBTOTAL(9,E65:E82)</f>
        <v>140</v>
      </c>
      <c r="F62" s="63">
        <f>SUBTOTAL(9,F65:F82)</f>
        <v>0</v>
      </c>
    </row>
    <row r="63" spans="1:71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25" t="s">
        <v>98</v>
      </c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263" t="s">
        <v>52</v>
      </c>
    </row>
    <row r="64" spans="1:71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263"/>
    </row>
    <row r="65" spans="1:71" ht="18" customHeight="1" x14ac:dyDescent="0.35">
      <c r="A65" s="263" t="s">
        <v>145</v>
      </c>
      <c r="B65" s="202" t="s">
        <v>96</v>
      </c>
      <c r="C65" s="201" t="s">
        <v>54</v>
      </c>
      <c r="D65" s="201">
        <v>20</v>
      </c>
      <c r="E65" s="201">
        <f>SUM(G65:AK66)</f>
        <v>20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/>
      <c r="AA65" s="302"/>
      <c r="AB65" s="265"/>
      <c r="AC65" s="265"/>
      <c r="AD65" s="265"/>
      <c r="AE65" s="265">
        <v>3</v>
      </c>
      <c r="AF65" s="265">
        <v>6</v>
      </c>
      <c r="AG65" s="265">
        <v>6</v>
      </c>
      <c r="AH65" s="302">
        <v>5</v>
      </c>
      <c r="AI65" s="265"/>
      <c r="AJ65" s="265"/>
      <c r="AK65" s="265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276"/>
    </row>
    <row r="66" spans="1:71" ht="18" customHeight="1" x14ac:dyDescent="0.35">
      <c r="A66" s="199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276"/>
    </row>
    <row r="67" spans="1:71" ht="18" customHeight="1" x14ac:dyDescent="0.35">
      <c r="A67" s="263" t="s">
        <v>145</v>
      </c>
      <c r="B67" s="200" t="s">
        <v>93</v>
      </c>
      <c r="C67" s="201" t="s">
        <v>54</v>
      </c>
      <c r="D67" s="201">
        <v>40</v>
      </c>
      <c r="E67" s="201">
        <f>SUM(G67:AK68)</f>
        <v>40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>
        <v>30</v>
      </c>
      <c r="AE67" s="265">
        <v>10</v>
      </c>
      <c r="AF67" s="265"/>
      <c r="AG67" s="265"/>
      <c r="AH67" s="302"/>
      <c r="AI67" s="265"/>
      <c r="AJ67" s="265"/>
      <c r="AK67" s="265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276"/>
    </row>
    <row r="68" spans="1:71" ht="18" customHeight="1" x14ac:dyDescent="0.35">
      <c r="A68" s="199"/>
      <c r="B68" s="20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276"/>
    </row>
    <row r="69" spans="1:71" ht="18" customHeight="1" x14ac:dyDescent="0.35">
      <c r="A69" s="263" t="s">
        <v>145</v>
      </c>
      <c r="B69" s="202" t="s">
        <v>91</v>
      </c>
      <c r="C69" s="201" t="s">
        <v>54</v>
      </c>
      <c r="D69" s="201">
        <v>40</v>
      </c>
      <c r="E69" s="201">
        <f>SUM(G69:AK70)</f>
        <v>40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/>
      <c r="Y69" s="265"/>
      <c r="Z69" s="265"/>
      <c r="AA69" s="302"/>
      <c r="AB69" s="265">
        <v>19</v>
      </c>
      <c r="AC69" s="265">
        <v>21</v>
      </c>
      <c r="AD69" s="265"/>
      <c r="AE69" s="265"/>
      <c r="AF69" s="265"/>
      <c r="AG69" s="265"/>
      <c r="AH69" s="302"/>
      <c r="AI69" s="265"/>
      <c r="AJ69" s="265"/>
      <c r="AK69" s="265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276"/>
    </row>
    <row r="70" spans="1:71" s="2" customFormat="1" ht="18" customHeight="1" x14ac:dyDescent="0.35">
      <c r="A70" s="199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276"/>
      <c r="BR70"/>
      <c r="BS70"/>
    </row>
    <row r="71" spans="1:71" s="2" customFormat="1" ht="18" customHeight="1" x14ac:dyDescent="0.35">
      <c r="A71" s="263" t="s">
        <v>145</v>
      </c>
      <c r="B71" s="202" t="s">
        <v>92</v>
      </c>
      <c r="C71" s="201" t="s">
        <v>54</v>
      </c>
      <c r="D71" s="201">
        <v>40</v>
      </c>
      <c r="E71" s="201">
        <f>SUM(G71:AK72)</f>
        <v>40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/>
      <c r="AA71" s="302"/>
      <c r="AB71" s="265">
        <v>19</v>
      </c>
      <c r="AC71" s="265">
        <f>17+4</f>
        <v>21</v>
      </c>
      <c r="AD71" s="265"/>
      <c r="AE71" s="265"/>
      <c r="AF71" s="265"/>
      <c r="AG71" s="265"/>
      <c r="AH71" s="302"/>
      <c r="AI71" s="265"/>
      <c r="AJ71" s="265"/>
      <c r="AK71" s="265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276"/>
      <c r="BR71"/>
      <c r="BS71"/>
    </row>
    <row r="72" spans="1:71" s="2" customFormat="1" ht="18" customHeight="1" x14ac:dyDescent="0.35">
      <c r="A72" s="199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276"/>
      <c r="BR72"/>
      <c r="BS72"/>
    </row>
    <row r="73" spans="1:71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276"/>
      <c r="BR73"/>
      <c r="BS73"/>
    </row>
    <row r="74" spans="1:71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276"/>
      <c r="BR74"/>
      <c r="BS74"/>
    </row>
    <row r="75" spans="1:71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276"/>
      <c r="BR75"/>
      <c r="BS75"/>
    </row>
    <row r="76" spans="1:71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276"/>
      <c r="BR76"/>
      <c r="BS76"/>
    </row>
    <row r="77" spans="1:71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276"/>
      <c r="BR77"/>
      <c r="BS77"/>
    </row>
    <row r="78" spans="1:71" s="2" customFormat="1" ht="18" customHeight="1" x14ac:dyDescent="0.35">
      <c r="A78" s="303"/>
      <c r="B78" s="322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276"/>
      <c r="BR78"/>
      <c r="BS78"/>
    </row>
    <row r="79" spans="1:71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276"/>
      <c r="BR79"/>
      <c r="BS79"/>
    </row>
    <row r="80" spans="1:71" s="2" customFormat="1" ht="18" customHeight="1" x14ac:dyDescent="0.35">
      <c r="A80" s="303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276"/>
      <c r="BR80"/>
      <c r="BS80"/>
    </row>
    <row r="81" spans="1:71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101"/>
      <c r="BP81" s="101"/>
      <c r="BQ81" s="276"/>
      <c r="BR81"/>
      <c r="BS81"/>
    </row>
    <row r="82" spans="1:71" s="2" customFormat="1" ht="18" customHeight="1" x14ac:dyDescent="0.35">
      <c r="A82" s="303"/>
      <c r="B82" s="20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276"/>
      <c r="BR82"/>
      <c r="BS82"/>
    </row>
    <row r="83" spans="1:71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22"/>
      <c r="BR83"/>
      <c r="BS83"/>
    </row>
    <row r="84" spans="1:71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22"/>
      <c r="BR84"/>
      <c r="BS84"/>
    </row>
    <row r="85" spans="1:71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22"/>
      <c r="BR85"/>
      <c r="BS85"/>
    </row>
    <row r="86" spans="1:71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22"/>
      <c r="BR86"/>
      <c r="BS86"/>
    </row>
    <row r="87" spans="1:71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22"/>
      <c r="BR87"/>
      <c r="BS87"/>
    </row>
    <row r="88" spans="1:71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R88"/>
      <c r="BS88"/>
    </row>
    <row r="89" spans="1:71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R89"/>
      <c r="BS89"/>
    </row>
    <row r="90" spans="1:71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R90"/>
      <c r="BS90"/>
    </row>
    <row r="91" spans="1:71" s="1" customFormat="1" ht="15" customHeight="1" x14ac:dyDescent="0.35">
      <c r="A91"/>
      <c r="B91" s="21"/>
      <c r="C91"/>
      <c r="D91"/>
      <c r="E91"/>
      <c r="F91"/>
      <c r="BQ91" s="2"/>
      <c r="BR91"/>
      <c r="BS91"/>
    </row>
    <row r="92" spans="1:71" s="1" customFormat="1" ht="15" customHeight="1" x14ac:dyDescent="0.35">
      <c r="A92"/>
      <c r="B92" s="21"/>
      <c r="C92"/>
      <c r="D92"/>
      <c r="E92"/>
      <c r="F92"/>
      <c r="BQ92" s="2"/>
      <c r="BR92"/>
      <c r="BS92"/>
    </row>
    <row r="93" spans="1:71" s="1" customFormat="1" ht="15" customHeight="1" x14ac:dyDescent="0.35">
      <c r="A93"/>
      <c r="B93" s="21"/>
      <c r="C93"/>
      <c r="D93"/>
      <c r="E93"/>
      <c r="F93"/>
      <c r="BQ93" s="2"/>
      <c r="BR93"/>
      <c r="BS93"/>
    </row>
    <row r="94" spans="1:71" s="1" customFormat="1" ht="15" customHeight="1" x14ac:dyDescent="0.35">
      <c r="A94"/>
      <c r="B94" s="21"/>
      <c r="C94"/>
      <c r="D94"/>
      <c r="E94"/>
      <c r="F94"/>
      <c r="BQ94" s="2"/>
      <c r="BR94"/>
      <c r="BS94"/>
    </row>
    <row r="95" spans="1:71" s="1" customFormat="1" ht="15" customHeight="1" x14ac:dyDescent="0.35">
      <c r="A95"/>
      <c r="B95" s="21"/>
      <c r="C95"/>
      <c r="D95"/>
      <c r="E95"/>
      <c r="F95"/>
      <c r="BQ95" s="2"/>
      <c r="BR95"/>
      <c r="BS95"/>
    </row>
    <row r="96" spans="1:71" s="1" customFormat="1" ht="15" customHeight="1" x14ac:dyDescent="0.35">
      <c r="A96"/>
      <c r="B96" s="21"/>
      <c r="C96"/>
      <c r="D96"/>
      <c r="E96"/>
      <c r="F96"/>
      <c r="BQ96" s="2"/>
      <c r="BR96"/>
      <c r="BS96"/>
    </row>
    <row r="97" spans="1:71" s="1" customFormat="1" ht="15" customHeight="1" x14ac:dyDescent="0.35">
      <c r="A97"/>
      <c r="B97" s="21"/>
      <c r="C97"/>
      <c r="D97"/>
      <c r="E97"/>
      <c r="F97"/>
      <c r="BQ97" s="2"/>
      <c r="BR97"/>
      <c r="BS97"/>
    </row>
    <row r="98" spans="1:71" s="1" customFormat="1" ht="15" customHeight="1" x14ac:dyDescent="0.35">
      <c r="A98"/>
      <c r="B98" s="21"/>
      <c r="C98"/>
      <c r="D98"/>
      <c r="E98"/>
      <c r="F98"/>
      <c r="BQ98" s="2"/>
      <c r="BR98"/>
      <c r="BS98"/>
    </row>
    <row r="99" spans="1:71" s="1" customFormat="1" ht="15" customHeight="1" x14ac:dyDescent="0.35">
      <c r="A99"/>
      <c r="B99" s="21"/>
      <c r="C99"/>
      <c r="D99"/>
      <c r="E99"/>
      <c r="F99"/>
      <c r="BQ99" s="2"/>
      <c r="BR99"/>
      <c r="BS99"/>
    </row>
    <row r="100" spans="1:71" s="1" customFormat="1" ht="15" customHeight="1" x14ac:dyDescent="0.35">
      <c r="A100"/>
      <c r="B100" s="21"/>
      <c r="C100"/>
      <c r="D100"/>
      <c r="E100"/>
      <c r="F100"/>
      <c r="BQ100" s="2"/>
      <c r="BR100"/>
      <c r="BS100"/>
    </row>
  </sheetData>
  <mergeCells count="411">
    <mergeCell ref="G3:AK3"/>
    <mergeCell ref="BQ3:BQ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BQ59:BQ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BQ63:BQ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BQ65:BQ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BQ67:BQ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BQ69:BQ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BQ71:BQ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BQ73:BQ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BQ75:BQ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BQ77:BQ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BQ79:BQ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BQ81:BQ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30" priority="7" operator="lessThan">
      <formula>0</formula>
    </cfRule>
  </conditionalFormatting>
  <conditionalFormatting sqref="F5:F59">
    <cfRule type="cellIs" dxfId="329" priority="6" operator="equal">
      <formula>0</formula>
    </cfRule>
  </conditionalFormatting>
  <conditionalFormatting sqref="F65:F82">
    <cfRule type="cellIs" dxfId="328" priority="4" operator="equal">
      <formula>0</formula>
    </cfRule>
    <cfRule type="cellIs" dxfId="327" priority="5" operator="lessThan">
      <formula>0</formula>
    </cfRule>
  </conditionalFormatting>
  <conditionalFormatting sqref="G5:BP60 G65:BP82">
    <cfRule type="cellIs" dxfId="326" priority="3" operator="greaterThan">
      <formula>0</formula>
    </cfRule>
  </conditionalFormatting>
  <conditionalFormatting sqref="BQ5:BQ59 BQ65 BQ67 BQ69 BQ71 BQ73 BQ75 BQ77 BQ79 BQ81">
    <cfRule type="containsText" dxfId="325" priority="8" operator="containsText" text="Done">
      <formula>NOT(ISERROR(SEARCH("Done",BQ5)))</formula>
    </cfRule>
  </conditionalFormatting>
  <conditionalFormatting sqref="BQ5:BQ60">
    <cfRule type="containsText" dxfId="324" priority="2" operator="containsText" text="Done">
      <formula>NOT(ISERROR(SEARCH("Done",BQ5)))</formula>
    </cfRule>
  </conditionalFormatting>
  <conditionalFormatting sqref="BQ65:BQ82">
    <cfRule type="containsText" dxfId="323" priority="1" operator="containsText" text="Done">
      <formula>NOT(ISERROR(SEARCH("Done",BQ65)))</formula>
    </cfRule>
  </conditionalFormatting>
  <dataValidations count="1">
    <dataValidation allowBlank="1" showInputMessage="1" showErrorMessage="1" sqref="BS5" xr:uid="{FBFA809E-A17F-4E65-9427-DB76B8DE469E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4427-0636-46A8-97A5-AC9841EAC1A7}">
  <sheetPr>
    <tabColor rgb="FFFFC000"/>
    <pageSetUpPr fitToPage="1"/>
  </sheetPr>
  <dimension ref="A1:AN100"/>
  <sheetViews>
    <sheetView showGridLines="0" zoomScale="60" zoomScaleNormal="60" workbookViewId="0">
      <pane xSplit="6" ySplit="4" topLeftCell="AB58" activePane="bottomRight" state="frozen"/>
      <selection pane="topRight" activeCell="G51" sqref="G51:AH52"/>
      <selection pane="bottomLeft" activeCell="G51" sqref="G51:AH52"/>
      <selection pane="bottomRight" activeCell="AJ58" sqref="AJ58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D2/4</f>
        <v>60</v>
      </c>
      <c r="D2" s="2">
        <f>SUBTOTAL(9,D5:D58)</f>
        <v>240</v>
      </c>
      <c r="E2" s="2">
        <f>SUBTOTAL(9,E5:E58)</f>
        <v>240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98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37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37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37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146</v>
      </c>
      <c r="B5" s="223" t="s">
        <v>147</v>
      </c>
      <c r="C5" s="32" t="s">
        <v>1</v>
      </c>
      <c r="D5" s="7"/>
      <c r="E5" s="8">
        <f t="shared" ref="E5:E36" si="0">SUM(G5:AK5)</f>
        <v>0</v>
      </c>
      <c r="F5" s="8">
        <f>E5-D5</f>
        <v>0</v>
      </c>
      <c r="G5" s="9"/>
      <c r="H5" s="9"/>
      <c r="I5" s="9"/>
      <c r="J5" s="9"/>
      <c r="K5" s="9"/>
      <c r="L5" s="9"/>
      <c r="M5" s="69"/>
      <c r="N5" s="9"/>
      <c r="O5" s="9"/>
      <c r="P5" s="9"/>
      <c r="Q5" s="9"/>
      <c r="R5" s="9"/>
      <c r="S5" s="9"/>
      <c r="T5" s="69"/>
      <c r="U5" s="9"/>
      <c r="V5" s="9"/>
      <c r="W5" s="9"/>
      <c r="X5" s="9"/>
      <c r="Y5" s="9"/>
      <c r="Z5" s="9"/>
      <c r="AA5" s="69"/>
      <c r="AB5" s="9"/>
      <c r="AC5" s="9"/>
      <c r="AD5" s="9"/>
      <c r="AE5" s="9"/>
      <c r="AF5" s="9"/>
      <c r="AG5" s="9"/>
      <c r="AH5" s="6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>
        <v>20</v>
      </c>
      <c r="E6" s="8">
        <f t="shared" si="0"/>
        <v>20</v>
      </c>
      <c r="F6" s="8">
        <f t="shared" ref="F6:F59" si="1">E6-D6</f>
        <v>0</v>
      </c>
      <c r="G6" s="9"/>
      <c r="H6" s="9"/>
      <c r="I6" s="9"/>
      <c r="J6" s="9"/>
      <c r="K6" s="9"/>
      <c r="L6" s="9"/>
      <c r="M6" s="69"/>
      <c r="N6" s="9"/>
      <c r="O6" s="9"/>
      <c r="P6" s="9"/>
      <c r="Q6" s="9"/>
      <c r="R6" s="9"/>
      <c r="S6" s="9"/>
      <c r="T6" s="69"/>
      <c r="U6" s="9"/>
      <c r="V6" s="9"/>
      <c r="W6" s="9"/>
      <c r="X6" s="9"/>
      <c r="Y6" s="9"/>
      <c r="Z6" s="9"/>
      <c r="AA6" s="69"/>
      <c r="AB6" s="9"/>
      <c r="AC6" s="9"/>
      <c r="AD6" s="9">
        <v>9</v>
      </c>
      <c r="AE6" s="9">
        <v>11</v>
      </c>
      <c r="AF6" s="9"/>
      <c r="AG6" s="9"/>
      <c r="AH6" s="6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>
        <v>20</v>
      </c>
      <c r="E7" s="8">
        <f t="shared" si="0"/>
        <v>20</v>
      </c>
      <c r="F7" s="8">
        <f t="shared" si="1"/>
        <v>0</v>
      </c>
      <c r="G7" s="9"/>
      <c r="H7" s="9"/>
      <c r="I7" s="9"/>
      <c r="J7" s="9"/>
      <c r="K7" s="9"/>
      <c r="L7" s="9"/>
      <c r="M7" s="69"/>
      <c r="N7" s="9"/>
      <c r="O7" s="9"/>
      <c r="P7" s="9"/>
      <c r="Q7" s="9"/>
      <c r="R7" s="9"/>
      <c r="S7" s="9"/>
      <c r="T7" s="69"/>
      <c r="U7" s="9"/>
      <c r="V7" s="9"/>
      <c r="W7" s="9"/>
      <c r="X7" s="9"/>
      <c r="Y7" s="9"/>
      <c r="Z7" s="9"/>
      <c r="AA7" s="69"/>
      <c r="AB7" s="9"/>
      <c r="AC7" s="9"/>
      <c r="AD7" s="9"/>
      <c r="AE7" s="9">
        <v>20</v>
      </c>
      <c r="AF7" s="9"/>
      <c r="AG7" s="9"/>
      <c r="AH7" s="6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/>
      <c r="E8" s="8">
        <f t="shared" si="0"/>
        <v>0</v>
      </c>
      <c r="F8" s="8">
        <f t="shared" si="1"/>
        <v>0</v>
      </c>
      <c r="G8" s="9"/>
      <c r="H8" s="9"/>
      <c r="I8" s="9"/>
      <c r="J8" s="9"/>
      <c r="K8" s="9"/>
      <c r="L8" s="9"/>
      <c r="M8" s="69"/>
      <c r="N8" s="9"/>
      <c r="O8" s="9"/>
      <c r="P8" s="9"/>
      <c r="Q8" s="9"/>
      <c r="R8" s="9"/>
      <c r="S8" s="9"/>
      <c r="T8" s="69"/>
      <c r="U8" s="9"/>
      <c r="V8" s="9"/>
      <c r="W8" s="9"/>
      <c r="X8" s="9"/>
      <c r="Y8" s="9"/>
      <c r="Z8" s="9"/>
      <c r="AA8" s="69"/>
      <c r="AB8" s="9"/>
      <c r="AC8" s="9"/>
      <c r="AD8" s="9"/>
      <c r="AE8" s="9"/>
      <c r="AF8" s="9"/>
      <c r="AG8" s="9"/>
      <c r="AH8" s="6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>
        <v>20</v>
      </c>
      <c r="E9" s="8">
        <f t="shared" si="0"/>
        <v>20</v>
      </c>
      <c r="F9" s="8">
        <f t="shared" si="1"/>
        <v>0</v>
      </c>
      <c r="G9" s="9"/>
      <c r="H9" s="9"/>
      <c r="I9" s="9"/>
      <c r="J9" s="9"/>
      <c r="K9" s="9"/>
      <c r="L9" s="9"/>
      <c r="M9" s="69"/>
      <c r="N9" s="9"/>
      <c r="O9" s="9"/>
      <c r="P9" s="9"/>
      <c r="Q9" s="9"/>
      <c r="R9" s="9"/>
      <c r="S9" s="9"/>
      <c r="T9" s="69"/>
      <c r="U9" s="9"/>
      <c r="V9" s="9"/>
      <c r="W9" s="9"/>
      <c r="X9" s="9"/>
      <c r="Y9" s="9"/>
      <c r="Z9" s="9"/>
      <c r="AA9" s="69"/>
      <c r="AB9" s="9"/>
      <c r="AC9" s="9"/>
      <c r="AD9" s="9"/>
      <c r="AE9" s="9">
        <v>20</v>
      </c>
      <c r="AF9" s="9"/>
      <c r="AG9" s="9"/>
      <c r="AH9" s="6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2">
        <v>20</v>
      </c>
      <c r="E10" s="10">
        <f t="shared" si="0"/>
        <v>20</v>
      </c>
      <c r="F10" s="10">
        <f t="shared" si="1"/>
        <v>0</v>
      </c>
      <c r="G10" s="13"/>
      <c r="H10" s="13"/>
      <c r="I10" s="13"/>
      <c r="J10" s="13"/>
      <c r="K10" s="13"/>
      <c r="L10" s="13"/>
      <c r="M10" s="70"/>
      <c r="N10" s="13"/>
      <c r="O10" s="13"/>
      <c r="P10" s="13"/>
      <c r="Q10" s="13"/>
      <c r="R10" s="13"/>
      <c r="S10" s="13"/>
      <c r="T10" s="70"/>
      <c r="U10" s="13"/>
      <c r="V10" s="13"/>
      <c r="W10" s="13"/>
      <c r="X10" s="13"/>
      <c r="Y10" s="13"/>
      <c r="Z10" s="13"/>
      <c r="AA10" s="70"/>
      <c r="AB10" s="13"/>
      <c r="AC10" s="13"/>
      <c r="AD10" s="13"/>
      <c r="AE10" s="13">
        <v>20</v>
      </c>
      <c r="AF10" s="13"/>
      <c r="AG10" s="13"/>
      <c r="AH10" s="70"/>
      <c r="AI10" s="13"/>
      <c r="AJ10" s="13"/>
      <c r="AK10" s="13"/>
      <c r="AL10" s="43"/>
    </row>
    <row r="11" spans="1:38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5"/>
      <c r="AJ11" s="5"/>
      <c r="AK11" s="5"/>
      <c r="AL11" s="41"/>
    </row>
    <row r="12" spans="1:38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42"/>
    </row>
    <row r="13" spans="1:38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42"/>
    </row>
    <row r="14" spans="1:38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42"/>
    </row>
    <row r="15" spans="1:38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42"/>
    </row>
    <row r="16" spans="1:38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43"/>
    </row>
    <row r="17" spans="1:38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41"/>
    </row>
    <row r="18" spans="1:38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42"/>
    </row>
    <row r="19" spans="1:38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42"/>
    </row>
    <row r="20" spans="1:38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42"/>
    </row>
    <row r="21" spans="1:38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42"/>
    </row>
    <row r="22" spans="1:38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43"/>
    </row>
    <row r="23" spans="1:38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41"/>
    </row>
    <row r="24" spans="1:38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42"/>
    </row>
    <row r="25" spans="1:38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42"/>
    </row>
    <row r="26" spans="1:38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42"/>
    </row>
    <row r="27" spans="1:38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42"/>
    </row>
    <row r="28" spans="1:38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43"/>
    </row>
    <row r="29" spans="1:38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41"/>
    </row>
    <row r="30" spans="1:38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42"/>
    </row>
    <row r="31" spans="1:38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42"/>
    </row>
    <row r="32" spans="1:38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42"/>
    </row>
    <row r="33" spans="1:40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42"/>
    </row>
    <row r="34" spans="1:40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43"/>
    </row>
    <row r="35" spans="1:40" ht="18" customHeight="1" x14ac:dyDescent="0.35">
      <c r="A35" s="220" t="s">
        <v>146</v>
      </c>
      <c r="B35" s="223" t="s">
        <v>148</v>
      </c>
      <c r="C35" s="31" t="s">
        <v>1</v>
      </c>
      <c r="D35" s="3"/>
      <c r="E35" s="4">
        <f t="shared" si="0"/>
        <v>0</v>
      </c>
      <c r="F35" s="4">
        <f t="shared" si="1"/>
        <v>0</v>
      </c>
      <c r="G35" s="5"/>
      <c r="H35" s="5"/>
      <c r="I35" s="5"/>
      <c r="J35" s="5"/>
      <c r="K35" s="5"/>
      <c r="L35" s="5"/>
      <c r="M35" s="71"/>
      <c r="N35" s="5"/>
      <c r="O35" s="5"/>
      <c r="P35" s="5"/>
      <c r="Q35" s="5"/>
      <c r="R35" s="5"/>
      <c r="S35" s="5"/>
      <c r="T35" s="71"/>
      <c r="U35" s="5"/>
      <c r="V35" s="5"/>
      <c r="W35" s="5"/>
      <c r="X35" s="5"/>
      <c r="Y35" s="5"/>
      <c r="Z35" s="5"/>
      <c r="AA35" s="71"/>
      <c r="AB35" s="5"/>
      <c r="AC35" s="5"/>
      <c r="AD35" s="5"/>
      <c r="AE35" s="5"/>
      <c r="AF35" s="5"/>
      <c r="AG35" s="5"/>
      <c r="AH35" s="71"/>
      <c r="AI35" s="5"/>
      <c r="AJ35" s="5"/>
      <c r="AK35" s="5"/>
      <c r="AL35" s="41"/>
    </row>
    <row r="36" spans="1:40" ht="18" customHeight="1" x14ac:dyDescent="0.35">
      <c r="A36" s="221"/>
      <c r="B36" s="224"/>
      <c r="C36" s="32" t="s">
        <v>2</v>
      </c>
      <c r="D36" s="7">
        <v>20</v>
      </c>
      <c r="E36" s="8">
        <f t="shared" si="0"/>
        <v>20</v>
      </c>
      <c r="F36" s="8">
        <f t="shared" si="1"/>
        <v>0</v>
      </c>
      <c r="G36" s="9"/>
      <c r="H36" s="9"/>
      <c r="I36" s="9"/>
      <c r="J36" s="9"/>
      <c r="K36" s="9"/>
      <c r="L36" s="9"/>
      <c r="M36" s="69"/>
      <c r="N36" s="9"/>
      <c r="O36" s="9"/>
      <c r="P36" s="9"/>
      <c r="Q36" s="9"/>
      <c r="R36" s="9"/>
      <c r="S36" s="9"/>
      <c r="T36" s="69"/>
      <c r="U36" s="9"/>
      <c r="V36" s="9"/>
      <c r="W36" s="9"/>
      <c r="X36" s="9"/>
      <c r="Y36" s="9"/>
      <c r="Z36" s="9"/>
      <c r="AA36" s="69"/>
      <c r="AB36" s="9"/>
      <c r="AC36" s="9"/>
      <c r="AD36" s="9"/>
      <c r="AE36" s="9">
        <v>20</v>
      </c>
      <c r="AF36" s="9"/>
      <c r="AG36" s="9"/>
      <c r="AH36" s="69"/>
      <c r="AI36" s="9"/>
      <c r="AJ36" s="9"/>
      <c r="AK36" s="9"/>
      <c r="AL36" s="42"/>
    </row>
    <row r="37" spans="1:40" ht="18" customHeight="1" x14ac:dyDescent="0.35">
      <c r="A37" s="221"/>
      <c r="B37" s="224"/>
      <c r="C37" s="32" t="s">
        <v>3</v>
      </c>
      <c r="D37" s="7">
        <v>20</v>
      </c>
      <c r="E37" s="8">
        <f t="shared" ref="E37:E58" si="2">SUM(G37:AK37)</f>
        <v>20</v>
      </c>
      <c r="F37" s="8">
        <f t="shared" si="1"/>
        <v>0</v>
      </c>
      <c r="G37" s="9"/>
      <c r="H37" s="9"/>
      <c r="I37" s="9"/>
      <c r="J37" s="9"/>
      <c r="K37" s="9"/>
      <c r="L37" s="9"/>
      <c r="M37" s="69"/>
      <c r="N37" s="9"/>
      <c r="O37" s="9"/>
      <c r="P37" s="9"/>
      <c r="Q37" s="9"/>
      <c r="R37" s="9"/>
      <c r="S37" s="9"/>
      <c r="T37" s="69"/>
      <c r="U37" s="9"/>
      <c r="V37" s="9"/>
      <c r="W37" s="9"/>
      <c r="X37" s="9"/>
      <c r="Y37" s="9"/>
      <c r="Z37" s="9"/>
      <c r="AA37" s="69"/>
      <c r="AB37" s="9"/>
      <c r="AC37" s="9"/>
      <c r="AD37" s="9"/>
      <c r="AE37" s="9"/>
      <c r="AF37" s="9">
        <v>20</v>
      </c>
      <c r="AG37" s="9"/>
      <c r="AH37" s="6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/>
      <c r="E38" s="8">
        <f t="shared" si="2"/>
        <v>0</v>
      </c>
      <c r="F38" s="8">
        <f t="shared" si="1"/>
        <v>0</v>
      </c>
      <c r="G38" s="9"/>
      <c r="H38" s="9"/>
      <c r="I38" s="9"/>
      <c r="J38" s="9"/>
      <c r="K38" s="9"/>
      <c r="L38" s="9"/>
      <c r="M38" s="69"/>
      <c r="N38" s="9"/>
      <c r="O38" s="9"/>
      <c r="P38" s="9"/>
      <c r="Q38" s="9"/>
      <c r="R38" s="9"/>
      <c r="S38" s="9"/>
      <c r="T38" s="69"/>
      <c r="U38" s="9"/>
      <c r="V38" s="9"/>
      <c r="W38" s="9"/>
      <c r="X38" s="9"/>
      <c r="Y38" s="9"/>
      <c r="Z38" s="9"/>
      <c r="AA38" s="69"/>
      <c r="AB38" s="9"/>
      <c r="AC38" s="9"/>
      <c r="AD38" s="9"/>
      <c r="AE38" s="9"/>
      <c r="AF38" s="9"/>
      <c r="AG38" s="9"/>
      <c r="AH38" s="69"/>
      <c r="AI38" s="9"/>
      <c r="AJ38" s="9"/>
      <c r="AK38" s="9"/>
      <c r="AL38" s="42"/>
    </row>
    <row r="39" spans="1:40" ht="18" customHeight="1" x14ac:dyDescent="0.35">
      <c r="A39" s="221"/>
      <c r="B39" s="224"/>
      <c r="C39" s="33" t="s">
        <v>5</v>
      </c>
      <c r="D39" s="7">
        <v>20</v>
      </c>
      <c r="E39" s="8">
        <f t="shared" si="2"/>
        <v>20</v>
      </c>
      <c r="F39" s="8">
        <f t="shared" si="1"/>
        <v>0</v>
      </c>
      <c r="G39" s="9"/>
      <c r="H39" s="9"/>
      <c r="I39" s="9"/>
      <c r="J39" s="9"/>
      <c r="K39" s="9"/>
      <c r="L39" s="9"/>
      <c r="M39" s="69"/>
      <c r="N39" s="9"/>
      <c r="O39" s="9"/>
      <c r="P39" s="9"/>
      <c r="Q39" s="9"/>
      <c r="R39" s="9"/>
      <c r="S39" s="9"/>
      <c r="T39" s="69"/>
      <c r="U39" s="9"/>
      <c r="V39" s="9"/>
      <c r="W39" s="9"/>
      <c r="X39" s="9"/>
      <c r="Y39" s="9"/>
      <c r="Z39" s="9"/>
      <c r="AA39" s="69"/>
      <c r="AB39" s="9"/>
      <c r="AC39" s="9"/>
      <c r="AD39" s="9"/>
      <c r="AE39" s="9">
        <v>20</v>
      </c>
      <c r="AF39" s="9"/>
      <c r="AG39" s="9"/>
      <c r="AH39" s="69"/>
      <c r="AI39" s="9"/>
      <c r="AJ39" s="9"/>
      <c r="AK39" s="9"/>
      <c r="AL39" s="42"/>
    </row>
    <row r="40" spans="1:40" ht="18" customHeight="1" x14ac:dyDescent="0.35">
      <c r="A40" s="222"/>
      <c r="B40" s="225"/>
      <c r="C40" s="34" t="s">
        <v>6</v>
      </c>
      <c r="D40" s="16">
        <v>20</v>
      </c>
      <c r="E40" s="10">
        <f t="shared" si="2"/>
        <v>20</v>
      </c>
      <c r="F40" s="10">
        <f t="shared" si="1"/>
        <v>0</v>
      </c>
      <c r="G40" s="13"/>
      <c r="H40" s="13"/>
      <c r="I40" s="13"/>
      <c r="J40" s="13"/>
      <c r="K40" s="13"/>
      <c r="L40" s="13"/>
      <c r="M40" s="70"/>
      <c r="N40" s="13"/>
      <c r="O40" s="13"/>
      <c r="P40" s="13"/>
      <c r="Q40" s="13"/>
      <c r="R40" s="13"/>
      <c r="S40" s="13"/>
      <c r="T40" s="70"/>
      <c r="U40" s="13"/>
      <c r="V40" s="13"/>
      <c r="W40" s="13"/>
      <c r="X40" s="13"/>
      <c r="Y40" s="13"/>
      <c r="Z40" s="13"/>
      <c r="AA40" s="70"/>
      <c r="AB40" s="13"/>
      <c r="AC40" s="13"/>
      <c r="AD40" s="13">
        <v>3</v>
      </c>
      <c r="AE40" s="13">
        <v>13</v>
      </c>
      <c r="AF40" s="13">
        <v>4</v>
      </c>
      <c r="AG40" s="13"/>
      <c r="AH40" s="70"/>
      <c r="AI40" s="13"/>
      <c r="AJ40" s="13"/>
      <c r="AK40" s="13"/>
      <c r="AL40" s="43"/>
    </row>
    <row r="41" spans="1:40" ht="18" hidden="1" customHeight="1" x14ac:dyDescent="0.35">
      <c r="A41" s="220"/>
      <c r="B41" s="308"/>
      <c r="C41" s="31" t="s">
        <v>1</v>
      </c>
      <c r="D41" s="3"/>
      <c r="E41" s="4">
        <f t="shared" si="2"/>
        <v>0</v>
      </c>
      <c r="F41" s="4">
        <f t="shared" si="1"/>
        <v>0</v>
      </c>
      <c r="G41" s="5"/>
      <c r="H41" s="5"/>
      <c r="I41" s="5"/>
      <c r="J41" s="5"/>
      <c r="K41" s="5"/>
      <c r="L41" s="5"/>
      <c r="M41" s="71"/>
      <c r="N41" s="5"/>
      <c r="O41" s="5"/>
      <c r="P41" s="5"/>
      <c r="Q41" s="5"/>
      <c r="R41" s="5"/>
      <c r="S41" s="5"/>
      <c r="T41" s="71"/>
      <c r="U41" s="5"/>
      <c r="V41" s="5"/>
      <c r="W41" s="5"/>
      <c r="X41" s="5"/>
      <c r="Y41" s="5"/>
      <c r="Z41" s="5"/>
      <c r="AA41" s="71"/>
      <c r="AB41" s="5"/>
      <c r="AC41" s="5"/>
      <c r="AD41" s="5"/>
      <c r="AE41" s="5"/>
      <c r="AF41" s="5"/>
      <c r="AG41" s="5"/>
      <c r="AH41" s="71"/>
      <c r="AI41" s="5"/>
      <c r="AJ41" s="5"/>
      <c r="AK41" s="5"/>
      <c r="AL41" s="41"/>
    </row>
    <row r="42" spans="1:40" ht="18" hidden="1" customHeight="1" x14ac:dyDescent="0.35">
      <c r="A42" s="221"/>
      <c r="B42" s="308"/>
      <c r="C42" s="32" t="s">
        <v>2</v>
      </c>
      <c r="D42" s="7"/>
      <c r="E42" s="8">
        <f t="shared" si="2"/>
        <v>0</v>
      </c>
      <c r="F42" s="8">
        <f t="shared" si="1"/>
        <v>0</v>
      </c>
      <c r="G42" s="9"/>
      <c r="H42" s="9"/>
      <c r="I42" s="9"/>
      <c r="J42" s="9"/>
      <c r="K42" s="9"/>
      <c r="L42" s="9"/>
      <c r="M42" s="69"/>
      <c r="N42" s="9"/>
      <c r="O42" s="9"/>
      <c r="P42" s="9"/>
      <c r="Q42" s="9"/>
      <c r="R42" s="9"/>
      <c r="S42" s="9"/>
      <c r="T42" s="69"/>
      <c r="U42" s="9"/>
      <c r="V42" s="9"/>
      <c r="W42" s="9"/>
      <c r="X42" s="9"/>
      <c r="Y42" s="9"/>
      <c r="Z42" s="9"/>
      <c r="AA42" s="69"/>
      <c r="AB42" s="9"/>
      <c r="AC42" s="9"/>
      <c r="AD42" s="9"/>
      <c r="AE42" s="9"/>
      <c r="AF42" s="9"/>
      <c r="AG42" s="9"/>
      <c r="AH42" s="69"/>
      <c r="AI42" s="9"/>
      <c r="AJ42" s="9"/>
      <c r="AK42" s="9"/>
      <c r="AL42" s="42"/>
    </row>
    <row r="43" spans="1:40" ht="18" hidden="1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9"/>
      <c r="H43" s="9"/>
      <c r="I43" s="9"/>
      <c r="J43" s="9"/>
      <c r="K43" s="9"/>
      <c r="L43" s="9"/>
      <c r="M43" s="69"/>
      <c r="N43" s="9"/>
      <c r="O43" s="9"/>
      <c r="P43" s="9"/>
      <c r="Q43" s="9"/>
      <c r="R43" s="9"/>
      <c r="S43" s="9"/>
      <c r="T43" s="69"/>
      <c r="U43" s="9"/>
      <c r="V43" s="9"/>
      <c r="W43" s="9"/>
      <c r="X43" s="9"/>
      <c r="Y43" s="9"/>
      <c r="Z43" s="9"/>
      <c r="AA43" s="69"/>
      <c r="AB43" s="9"/>
      <c r="AC43" s="9"/>
      <c r="AD43" s="9"/>
      <c r="AE43" s="9"/>
      <c r="AF43" s="9"/>
      <c r="AG43" s="9"/>
      <c r="AH43" s="69"/>
      <c r="AI43" s="9"/>
      <c r="AJ43" s="9"/>
      <c r="AK43" s="9"/>
      <c r="AL43" s="42"/>
    </row>
    <row r="44" spans="1:40" ht="18" hidden="1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9"/>
      <c r="H44" s="9"/>
      <c r="I44" s="9"/>
      <c r="J44" s="9"/>
      <c r="K44" s="9"/>
      <c r="L44" s="9"/>
      <c r="M44" s="69"/>
      <c r="N44" s="9"/>
      <c r="O44" s="9"/>
      <c r="P44" s="9"/>
      <c r="Q44" s="9"/>
      <c r="R44" s="9"/>
      <c r="S44" s="9"/>
      <c r="T44" s="69"/>
      <c r="U44" s="9"/>
      <c r="V44" s="9"/>
      <c r="W44" s="9"/>
      <c r="X44" s="9"/>
      <c r="Y44" s="9"/>
      <c r="Z44" s="9"/>
      <c r="AA44" s="69"/>
      <c r="AB44" s="9"/>
      <c r="AC44" s="9"/>
      <c r="AD44" s="9"/>
      <c r="AE44" s="9"/>
      <c r="AF44" s="9"/>
      <c r="AG44" s="9"/>
      <c r="AH44" s="69"/>
      <c r="AI44" s="9"/>
      <c r="AJ44" s="9"/>
      <c r="AK44" s="9"/>
      <c r="AL44" s="42"/>
    </row>
    <row r="45" spans="1:40" ht="18" hidden="1" customHeight="1" x14ac:dyDescent="0.35">
      <c r="A45" s="221"/>
      <c r="B45" s="308"/>
      <c r="C45" s="33" t="s">
        <v>5</v>
      </c>
      <c r="D45" s="7"/>
      <c r="E45" s="8">
        <f t="shared" si="2"/>
        <v>0</v>
      </c>
      <c r="F45" s="8">
        <f t="shared" si="1"/>
        <v>0</v>
      </c>
      <c r="G45" s="9"/>
      <c r="H45" s="9"/>
      <c r="I45" s="9"/>
      <c r="J45" s="9"/>
      <c r="K45" s="9"/>
      <c r="L45" s="9"/>
      <c r="M45" s="69"/>
      <c r="N45" s="9"/>
      <c r="O45" s="9"/>
      <c r="P45" s="9"/>
      <c r="Q45" s="9"/>
      <c r="R45" s="9"/>
      <c r="S45" s="9"/>
      <c r="T45" s="69"/>
      <c r="U45" s="9"/>
      <c r="V45" s="9"/>
      <c r="W45" s="9"/>
      <c r="X45" s="9"/>
      <c r="Y45" s="9"/>
      <c r="Z45" s="9"/>
      <c r="AA45" s="69"/>
      <c r="AB45" s="9"/>
      <c r="AC45" s="9"/>
      <c r="AD45" s="9"/>
      <c r="AE45" s="9"/>
      <c r="AF45" s="9"/>
      <c r="AG45" s="9"/>
      <c r="AH45" s="69"/>
      <c r="AI45" s="9"/>
      <c r="AJ45" s="9"/>
      <c r="AK45" s="9"/>
      <c r="AL45" s="42"/>
      <c r="AN45" s="20"/>
    </row>
    <row r="46" spans="1:40" ht="18" hidden="1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9"/>
      <c r="H46" s="19"/>
      <c r="I46" s="19"/>
      <c r="J46" s="19"/>
      <c r="K46" s="19"/>
      <c r="L46" s="19"/>
      <c r="M46" s="72"/>
      <c r="N46" s="19"/>
      <c r="O46" s="19"/>
      <c r="P46" s="19"/>
      <c r="Q46" s="19"/>
      <c r="R46" s="19"/>
      <c r="S46" s="19"/>
      <c r="T46" s="72"/>
      <c r="U46" s="19"/>
      <c r="V46" s="19"/>
      <c r="W46" s="19"/>
      <c r="X46" s="19"/>
      <c r="Y46" s="19"/>
      <c r="Z46" s="19"/>
      <c r="AA46" s="72"/>
      <c r="AB46" s="19"/>
      <c r="AC46" s="19"/>
      <c r="AD46" s="19"/>
      <c r="AE46" s="19"/>
      <c r="AF46" s="19"/>
      <c r="AG46" s="19"/>
      <c r="AH46" s="72"/>
      <c r="AI46" s="19"/>
      <c r="AJ46" s="19"/>
      <c r="AK46" s="19"/>
      <c r="AL46" s="43"/>
    </row>
    <row r="47" spans="1:40" ht="18" hidden="1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5"/>
      <c r="H47" s="5"/>
      <c r="I47" s="5"/>
      <c r="J47" s="5"/>
      <c r="K47" s="5"/>
      <c r="L47" s="5"/>
      <c r="M47" s="71"/>
      <c r="N47" s="5"/>
      <c r="O47" s="5"/>
      <c r="P47" s="5"/>
      <c r="Q47" s="5"/>
      <c r="R47" s="5"/>
      <c r="S47" s="5"/>
      <c r="T47" s="71"/>
      <c r="U47" s="5"/>
      <c r="V47" s="5"/>
      <c r="W47" s="5"/>
      <c r="X47" s="5"/>
      <c r="Y47" s="5"/>
      <c r="Z47" s="5"/>
      <c r="AA47" s="71"/>
      <c r="AB47" s="5"/>
      <c r="AC47" s="5"/>
      <c r="AD47" s="5"/>
      <c r="AE47" s="5"/>
      <c r="AF47" s="5"/>
      <c r="AG47" s="5"/>
      <c r="AH47" s="71"/>
      <c r="AI47" s="5"/>
      <c r="AJ47" s="5"/>
      <c r="AK47" s="5"/>
      <c r="AL47" s="44"/>
    </row>
    <row r="48" spans="1:40" ht="18" hidden="1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9"/>
      <c r="H48" s="9"/>
      <c r="I48" s="9"/>
      <c r="J48" s="9"/>
      <c r="K48" s="9"/>
      <c r="L48" s="9"/>
      <c r="M48" s="69"/>
      <c r="N48" s="9"/>
      <c r="O48" s="9"/>
      <c r="P48" s="9"/>
      <c r="Q48" s="9"/>
      <c r="R48" s="9"/>
      <c r="S48" s="9"/>
      <c r="T48" s="69"/>
      <c r="U48" s="9"/>
      <c r="V48" s="9"/>
      <c r="W48" s="9"/>
      <c r="X48" s="9"/>
      <c r="Y48" s="9"/>
      <c r="Z48" s="9"/>
      <c r="AA48" s="69"/>
      <c r="AB48" s="9"/>
      <c r="AC48" s="9"/>
      <c r="AD48" s="9"/>
      <c r="AE48" s="9"/>
      <c r="AF48" s="9"/>
      <c r="AG48" s="9"/>
      <c r="AH48" s="69"/>
      <c r="AI48" s="9"/>
      <c r="AJ48" s="9"/>
      <c r="AK48" s="9"/>
      <c r="AL48" s="42"/>
    </row>
    <row r="49" spans="1:40" ht="18" hidden="1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9"/>
      <c r="H49" s="9"/>
      <c r="I49" s="9"/>
      <c r="J49" s="9"/>
      <c r="K49" s="9"/>
      <c r="L49" s="9"/>
      <c r="M49" s="69"/>
      <c r="N49" s="9"/>
      <c r="O49" s="9"/>
      <c r="P49" s="9"/>
      <c r="Q49" s="9"/>
      <c r="R49" s="9"/>
      <c r="S49" s="9"/>
      <c r="T49" s="69"/>
      <c r="U49" s="9"/>
      <c r="V49" s="9"/>
      <c r="W49" s="9"/>
      <c r="X49" s="9"/>
      <c r="Y49" s="9"/>
      <c r="Z49" s="9"/>
      <c r="AA49" s="69"/>
      <c r="AB49" s="9"/>
      <c r="AC49" s="9"/>
      <c r="AD49" s="9"/>
      <c r="AE49" s="9"/>
      <c r="AF49" s="9"/>
      <c r="AG49" s="9"/>
      <c r="AH49" s="69"/>
      <c r="AI49" s="9"/>
      <c r="AJ49" s="9"/>
      <c r="AK49" s="9"/>
      <c r="AL49" s="42"/>
    </row>
    <row r="50" spans="1:40" ht="18" hidden="1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9"/>
      <c r="H50" s="9"/>
      <c r="I50" s="9"/>
      <c r="J50" s="9"/>
      <c r="K50" s="9"/>
      <c r="L50" s="9"/>
      <c r="M50" s="69"/>
      <c r="N50" s="9"/>
      <c r="O50" s="9"/>
      <c r="P50" s="9"/>
      <c r="Q50" s="9"/>
      <c r="R50" s="9"/>
      <c r="S50" s="9"/>
      <c r="T50" s="69"/>
      <c r="U50" s="9"/>
      <c r="V50" s="9"/>
      <c r="W50" s="9"/>
      <c r="X50" s="9"/>
      <c r="Y50" s="9"/>
      <c r="Z50" s="9"/>
      <c r="AA50" s="69"/>
      <c r="AB50" s="9"/>
      <c r="AC50" s="9"/>
      <c r="AD50" s="9"/>
      <c r="AE50" s="9"/>
      <c r="AF50" s="9"/>
      <c r="AG50" s="9"/>
      <c r="AH50" s="69"/>
      <c r="AI50" s="9"/>
      <c r="AJ50" s="9"/>
      <c r="AK50" s="9"/>
      <c r="AL50" s="42"/>
    </row>
    <row r="51" spans="1:40" ht="18" hidden="1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9"/>
      <c r="H51" s="9"/>
      <c r="I51" s="9"/>
      <c r="J51" s="9"/>
      <c r="K51" s="9"/>
      <c r="L51" s="9"/>
      <c r="M51" s="69"/>
      <c r="N51" s="9"/>
      <c r="O51" s="9"/>
      <c r="P51" s="9"/>
      <c r="Q51" s="9"/>
      <c r="R51" s="9"/>
      <c r="S51" s="9"/>
      <c r="T51" s="69"/>
      <c r="U51" s="9"/>
      <c r="V51" s="9"/>
      <c r="W51" s="9"/>
      <c r="X51" s="9"/>
      <c r="Y51" s="9"/>
      <c r="Z51" s="9"/>
      <c r="AA51" s="69"/>
      <c r="AB51" s="9"/>
      <c r="AC51" s="9"/>
      <c r="AD51" s="9"/>
      <c r="AE51" s="9"/>
      <c r="AF51" s="9"/>
      <c r="AG51" s="9"/>
      <c r="AH51" s="69"/>
      <c r="AI51" s="9"/>
      <c r="AJ51" s="9"/>
      <c r="AK51" s="9"/>
      <c r="AL51" s="42"/>
      <c r="AN51" s="20"/>
    </row>
    <row r="52" spans="1:40" ht="18" hidden="1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9"/>
      <c r="H52" s="19"/>
      <c r="I52" s="19"/>
      <c r="J52" s="19"/>
      <c r="K52" s="19"/>
      <c r="L52" s="19"/>
      <c r="M52" s="72"/>
      <c r="N52" s="19"/>
      <c r="O52" s="19"/>
      <c r="P52" s="19"/>
      <c r="Q52" s="19"/>
      <c r="R52" s="19"/>
      <c r="S52" s="19"/>
      <c r="T52" s="72"/>
      <c r="U52" s="19"/>
      <c r="V52" s="19"/>
      <c r="W52" s="19"/>
      <c r="X52" s="19"/>
      <c r="Y52" s="19"/>
      <c r="Z52" s="19"/>
      <c r="AA52" s="72"/>
      <c r="AB52" s="19"/>
      <c r="AC52" s="19"/>
      <c r="AD52" s="19"/>
      <c r="AE52" s="19"/>
      <c r="AF52" s="19"/>
      <c r="AG52" s="19"/>
      <c r="AH52" s="72"/>
      <c r="AI52" s="19"/>
      <c r="AJ52" s="19"/>
      <c r="AK52" s="19"/>
      <c r="AL52" s="42"/>
    </row>
    <row r="53" spans="1:40" ht="18" customHeight="1" x14ac:dyDescent="0.35">
      <c r="A53" s="220" t="s">
        <v>146</v>
      </c>
      <c r="B53" s="223" t="s">
        <v>149</v>
      </c>
      <c r="C53" s="31" t="s">
        <v>1</v>
      </c>
      <c r="D53" s="3"/>
      <c r="E53" s="4">
        <f t="shared" si="2"/>
        <v>0</v>
      </c>
      <c r="F53" s="4">
        <f t="shared" si="1"/>
        <v>0</v>
      </c>
      <c r="G53" s="5"/>
      <c r="H53" s="5"/>
      <c r="I53" s="5"/>
      <c r="J53" s="5"/>
      <c r="K53" s="5"/>
      <c r="L53" s="5"/>
      <c r="M53" s="71"/>
      <c r="N53" s="5"/>
      <c r="O53" s="5"/>
      <c r="P53" s="5"/>
      <c r="Q53" s="5"/>
      <c r="R53" s="5"/>
      <c r="S53" s="5"/>
      <c r="T53" s="71"/>
      <c r="U53" s="5"/>
      <c r="V53" s="5"/>
      <c r="W53" s="5"/>
      <c r="X53" s="5"/>
      <c r="Y53" s="5"/>
      <c r="Z53" s="5"/>
      <c r="AA53" s="71"/>
      <c r="AB53" s="5"/>
      <c r="AC53" s="5"/>
      <c r="AD53" s="5"/>
      <c r="AE53" s="5"/>
      <c r="AF53" s="5"/>
      <c r="AG53" s="5"/>
      <c r="AH53" s="71"/>
      <c r="AI53" s="5"/>
      <c r="AJ53" s="5"/>
      <c r="AK53" s="5"/>
      <c r="AL53" s="44"/>
    </row>
    <row r="54" spans="1:40" ht="18" customHeight="1" x14ac:dyDescent="0.35">
      <c r="A54" s="221"/>
      <c r="B54" s="224"/>
      <c r="C54" s="32" t="s">
        <v>2</v>
      </c>
      <c r="D54" s="7">
        <v>20</v>
      </c>
      <c r="E54" s="8">
        <f t="shared" si="2"/>
        <v>20</v>
      </c>
      <c r="F54" s="8">
        <f t="shared" si="1"/>
        <v>0</v>
      </c>
      <c r="G54" s="9"/>
      <c r="H54" s="9"/>
      <c r="I54" s="9"/>
      <c r="J54" s="9"/>
      <c r="K54" s="9"/>
      <c r="L54" s="9"/>
      <c r="M54" s="69"/>
      <c r="N54" s="9"/>
      <c r="O54" s="9"/>
      <c r="P54" s="9"/>
      <c r="Q54" s="9"/>
      <c r="R54" s="9"/>
      <c r="S54" s="9"/>
      <c r="T54" s="69"/>
      <c r="U54" s="9"/>
      <c r="V54" s="9"/>
      <c r="W54" s="9"/>
      <c r="X54" s="9"/>
      <c r="Y54" s="9"/>
      <c r="Z54" s="9"/>
      <c r="AA54" s="69"/>
      <c r="AB54" s="9"/>
      <c r="AC54" s="9"/>
      <c r="AD54" s="9">
        <v>12</v>
      </c>
      <c r="AE54" s="9">
        <v>7</v>
      </c>
      <c r="AF54" s="9">
        <v>1</v>
      </c>
      <c r="AG54" s="9"/>
      <c r="AH54" s="69"/>
      <c r="AI54" s="9"/>
      <c r="AJ54" s="9"/>
      <c r="AK54" s="9"/>
      <c r="AL54" s="42"/>
    </row>
    <row r="55" spans="1:40" ht="18" customHeight="1" x14ac:dyDescent="0.35">
      <c r="A55" s="221"/>
      <c r="B55" s="224"/>
      <c r="C55" s="32" t="s">
        <v>3</v>
      </c>
      <c r="D55" s="7">
        <v>20</v>
      </c>
      <c r="E55" s="8">
        <f t="shared" si="2"/>
        <v>20</v>
      </c>
      <c r="F55" s="8">
        <f t="shared" si="1"/>
        <v>0</v>
      </c>
      <c r="G55" s="9"/>
      <c r="H55" s="9"/>
      <c r="I55" s="9"/>
      <c r="J55" s="9"/>
      <c r="K55" s="9"/>
      <c r="L55" s="9"/>
      <c r="M55" s="69"/>
      <c r="N55" s="9"/>
      <c r="O55" s="9"/>
      <c r="P55" s="9"/>
      <c r="Q55" s="9"/>
      <c r="R55" s="9"/>
      <c r="S55" s="9"/>
      <c r="T55" s="69"/>
      <c r="U55" s="9"/>
      <c r="V55" s="9"/>
      <c r="W55" s="9"/>
      <c r="X55" s="9"/>
      <c r="Y55" s="9"/>
      <c r="Z55" s="9"/>
      <c r="AA55" s="69"/>
      <c r="AB55" s="9"/>
      <c r="AC55" s="9"/>
      <c r="AD55" s="9"/>
      <c r="AE55" s="9"/>
      <c r="AF55" s="9">
        <v>20</v>
      </c>
      <c r="AG55" s="9"/>
      <c r="AH55" s="69"/>
      <c r="AI55" s="9"/>
      <c r="AJ55" s="9"/>
      <c r="AK55" s="9"/>
      <c r="AL55" s="42"/>
    </row>
    <row r="56" spans="1:40" ht="18" customHeight="1" x14ac:dyDescent="0.35">
      <c r="A56" s="221"/>
      <c r="B56" s="224"/>
      <c r="C56" s="33" t="s">
        <v>4</v>
      </c>
      <c r="D56" s="7"/>
      <c r="E56" s="8">
        <f t="shared" si="2"/>
        <v>0</v>
      </c>
      <c r="F56" s="8">
        <f t="shared" si="1"/>
        <v>0</v>
      </c>
      <c r="G56" s="9"/>
      <c r="H56" s="9"/>
      <c r="I56" s="9"/>
      <c r="J56" s="9"/>
      <c r="K56" s="9"/>
      <c r="L56" s="9"/>
      <c r="M56" s="69"/>
      <c r="N56" s="9"/>
      <c r="O56" s="9"/>
      <c r="P56" s="9"/>
      <c r="Q56" s="9"/>
      <c r="R56" s="9"/>
      <c r="S56" s="9"/>
      <c r="T56" s="69"/>
      <c r="U56" s="9"/>
      <c r="V56" s="9"/>
      <c r="W56" s="9"/>
      <c r="X56" s="9"/>
      <c r="Y56" s="9"/>
      <c r="Z56" s="9"/>
      <c r="AA56" s="69"/>
      <c r="AB56" s="9"/>
      <c r="AC56" s="9"/>
      <c r="AD56" s="9"/>
      <c r="AE56" s="9"/>
      <c r="AF56" s="9"/>
      <c r="AG56" s="9"/>
      <c r="AH56" s="69"/>
      <c r="AI56" s="9"/>
      <c r="AJ56" s="9"/>
      <c r="AK56" s="9"/>
      <c r="AL56" s="42"/>
    </row>
    <row r="57" spans="1:40" ht="18" customHeight="1" x14ac:dyDescent="0.35">
      <c r="A57" s="221"/>
      <c r="B57" s="224"/>
      <c r="C57" s="33" t="s">
        <v>5</v>
      </c>
      <c r="D57" s="7">
        <v>20</v>
      </c>
      <c r="E57" s="8">
        <f t="shared" si="2"/>
        <v>20</v>
      </c>
      <c r="F57" s="8">
        <f t="shared" si="1"/>
        <v>0</v>
      </c>
      <c r="G57" s="9"/>
      <c r="H57" s="9"/>
      <c r="I57" s="9"/>
      <c r="J57" s="9"/>
      <c r="K57" s="9"/>
      <c r="L57" s="9"/>
      <c r="M57" s="69"/>
      <c r="N57" s="9"/>
      <c r="O57" s="9"/>
      <c r="P57" s="9"/>
      <c r="Q57" s="9"/>
      <c r="R57" s="9"/>
      <c r="S57" s="9"/>
      <c r="T57" s="69"/>
      <c r="U57" s="9"/>
      <c r="V57" s="9"/>
      <c r="W57" s="9"/>
      <c r="X57" s="9"/>
      <c r="Y57" s="9"/>
      <c r="Z57" s="9"/>
      <c r="AA57" s="69"/>
      <c r="AB57" s="9"/>
      <c r="AC57" s="9"/>
      <c r="AD57" s="9"/>
      <c r="AE57" s="9">
        <v>20</v>
      </c>
      <c r="AF57" s="9"/>
      <c r="AG57" s="9"/>
      <c r="AH57" s="69"/>
      <c r="AI57" s="9"/>
      <c r="AJ57" s="9"/>
      <c r="AK57" s="9"/>
      <c r="AL57" s="42"/>
      <c r="AN57" s="20"/>
    </row>
    <row r="58" spans="1:40" ht="18" customHeight="1" x14ac:dyDescent="0.35">
      <c r="A58" s="222"/>
      <c r="B58" s="225"/>
      <c r="C58" s="35" t="s">
        <v>6</v>
      </c>
      <c r="D58" s="16">
        <v>20</v>
      </c>
      <c r="E58" s="18">
        <f t="shared" si="2"/>
        <v>20</v>
      </c>
      <c r="F58" s="18">
        <f t="shared" si="1"/>
        <v>0</v>
      </c>
      <c r="G58" s="19"/>
      <c r="H58" s="19"/>
      <c r="I58" s="19"/>
      <c r="J58" s="19"/>
      <c r="K58" s="19"/>
      <c r="L58" s="19"/>
      <c r="M58" s="72"/>
      <c r="N58" s="19"/>
      <c r="O58" s="19"/>
      <c r="P58" s="19"/>
      <c r="Q58" s="19"/>
      <c r="R58" s="19"/>
      <c r="S58" s="19"/>
      <c r="T58" s="72"/>
      <c r="U58" s="19"/>
      <c r="V58" s="19"/>
      <c r="W58" s="19"/>
      <c r="X58" s="19"/>
      <c r="Y58" s="19"/>
      <c r="Z58" s="19"/>
      <c r="AA58" s="72"/>
      <c r="AB58" s="19"/>
      <c r="AC58" s="19"/>
      <c r="AD58" s="19"/>
      <c r="AE58" s="19">
        <v>20</v>
      </c>
      <c r="AF58" s="19"/>
      <c r="AG58" s="19"/>
      <c r="AH58" s="72"/>
      <c r="AI58" s="19"/>
      <c r="AJ58" s="19"/>
      <c r="AK58" s="19"/>
      <c r="AL58" s="42"/>
    </row>
    <row r="59" spans="1:40" ht="18" customHeight="1" x14ac:dyDescent="0.35">
      <c r="A59" s="263" t="s">
        <v>150</v>
      </c>
      <c r="B59" s="226" t="s">
        <v>89</v>
      </c>
      <c r="C59" s="227"/>
      <c r="D59" s="218">
        <v>60</v>
      </c>
      <c r="E59" s="218">
        <f>SUM(G59:AK59)</f>
        <v>60</v>
      </c>
      <c r="F59" s="218">
        <f t="shared" si="1"/>
        <v>0</v>
      </c>
      <c r="G59" s="259"/>
      <c r="H59" s="259"/>
      <c r="I59" s="259"/>
      <c r="J59" s="259"/>
      <c r="K59" s="259"/>
      <c r="L59" s="259"/>
      <c r="M59" s="306"/>
      <c r="N59" s="259"/>
      <c r="O59" s="259"/>
      <c r="P59" s="259"/>
      <c r="Q59" s="259"/>
      <c r="R59" s="259"/>
      <c r="S59" s="259"/>
      <c r="T59" s="306"/>
      <c r="U59" s="259"/>
      <c r="V59" s="259"/>
      <c r="W59" s="259"/>
      <c r="X59" s="259"/>
      <c r="Y59" s="259"/>
      <c r="Z59" s="259"/>
      <c r="AA59" s="306"/>
      <c r="AB59" s="259"/>
      <c r="AC59" s="39"/>
      <c r="AD59" s="39">
        <v>20</v>
      </c>
      <c r="AE59" s="39">
        <v>40</v>
      </c>
      <c r="AF59" s="259"/>
      <c r="AG59" s="259"/>
      <c r="AH59" s="306"/>
      <c r="AI59" s="259"/>
      <c r="AJ59" s="259"/>
      <c r="AK59" s="259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213"/>
      <c r="H60" s="213"/>
      <c r="I60" s="213"/>
      <c r="J60" s="213"/>
      <c r="K60" s="213"/>
      <c r="L60" s="213"/>
      <c r="M60" s="307"/>
      <c r="N60" s="213"/>
      <c r="O60" s="213"/>
      <c r="P60" s="213"/>
      <c r="Q60" s="213"/>
      <c r="R60" s="213"/>
      <c r="S60" s="213"/>
      <c r="T60" s="307"/>
      <c r="U60" s="213"/>
      <c r="V60" s="213"/>
      <c r="W60" s="213"/>
      <c r="X60" s="213"/>
      <c r="Y60" s="213"/>
      <c r="Z60" s="213"/>
      <c r="AA60" s="307"/>
      <c r="AB60" s="213"/>
      <c r="AC60" s="40"/>
      <c r="AD60" s="40"/>
      <c r="AE60" s="40"/>
      <c r="AF60" s="213"/>
      <c r="AG60" s="213"/>
      <c r="AH60" s="307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68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68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68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68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3"/>
      <c r="B65" s="202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302"/>
      <c r="N65" s="265"/>
      <c r="O65" s="265"/>
      <c r="P65" s="265"/>
      <c r="Q65" s="265"/>
      <c r="R65" s="265"/>
      <c r="S65" s="265"/>
      <c r="T65" s="302"/>
      <c r="U65" s="265"/>
      <c r="V65" s="265"/>
      <c r="W65" s="265"/>
      <c r="X65" s="265"/>
      <c r="Y65" s="265"/>
      <c r="Z65" s="265"/>
      <c r="AA65" s="302"/>
      <c r="AB65" s="265"/>
      <c r="AC65" s="265"/>
      <c r="AD65" s="265"/>
      <c r="AE65" s="265"/>
      <c r="AF65" s="265"/>
      <c r="AG65" s="265"/>
      <c r="AH65" s="302"/>
      <c r="AI65" s="265"/>
      <c r="AJ65" s="265"/>
      <c r="AK65" s="265"/>
      <c r="AL65" s="276"/>
    </row>
    <row r="66" spans="1:40" ht="18" customHeight="1" x14ac:dyDescent="0.35">
      <c r="A66" s="199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302"/>
      <c r="N66" s="265"/>
      <c r="O66" s="265"/>
      <c r="P66" s="265"/>
      <c r="Q66" s="265"/>
      <c r="R66" s="265"/>
      <c r="S66" s="265"/>
      <c r="T66" s="302"/>
      <c r="U66" s="265"/>
      <c r="V66" s="265"/>
      <c r="W66" s="265"/>
      <c r="X66" s="265"/>
      <c r="Y66" s="265"/>
      <c r="Z66" s="265"/>
      <c r="AA66" s="302"/>
      <c r="AB66" s="265"/>
      <c r="AC66" s="265"/>
      <c r="AD66" s="265"/>
      <c r="AE66" s="265"/>
      <c r="AF66" s="265"/>
      <c r="AG66" s="265"/>
      <c r="AH66" s="302"/>
      <c r="AI66" s="265"/>
      <c r="AJ66" s="265"/>
      <c r="AK66" s="265"/>
      <c r="AL66" s="276"/>
    </row>
    <row r="67" spans="1:40" ht="18" customHeight="1" x14ac:dyDescent="0.35">
      <c r="A67" s="263"/>
      <c r="B67" s="20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302"/>
      <c r="N67" s="265"/>
      <c r="O67" s="265"/>
      <c r="P67" s="265"/>
      <c r="Q67" s="265"/>
      <c r="R67" s="265"/>
      <c r="S67" s="265"/>
      <c r="T67" s="302"/>
      <c r="U67" s="265"/>
      <c r="V67" s="265"/>
      <c r="W67" s="265"/>
      <c r="X67" s="265"/>
      <c r="Y67" s="265"/>
      <c r="Z67" s="265"/>
      <c r="AA67" s="302"/>
      <c r="AB67" s="265"/>
      <c r="AC67" s="265"/>
      <c r="AD67" s="265"/>
      <c r="AE67" s="265"/>
      <c r="AF67" s="265"/>
      <c r="AG67" s="265"/>
      <c r="AH67" s="302"/>
      <c r="AI67" s="265"/>
      <c r="AJ67" s="265"/>
      <c r="AK67" s="265"/>
      <c r="AL67" s="276"/>
    </row>
    <row r="68" spans="1:40" ht="18" customHeight="1" x14ac:dyDescent="0.35">
      <c r="A68" s="199"/>
      <c r="B68" s="20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302"/>
      <c r="N68" s="265"/>
      <c r="O68" s="265"/>
      <c r="P68" s="265"/>
      <c r="Q68" s="265"/>
      <c r="R68" s="265"/>
      <c r="S68" s="265"/>
      <c r="T68" s="302"/>
      <c r="U68" s="265"/>
      <c r="V68" s="265"/>
      <c r="W68" s="265"/>
      <c r="X68" s="265"/>
      <c r="Y68" s="265"/>
      <c r="Z68" s="265"/>
      <c r="AA68" s="302"/>
      <c r="AB68" s="265"/>
      <c r="AC68" s="265"/>
      <c r="AD68" s="265"/>
      <c r="AE68" s="265"/>
      <c r="AF68" s="265"/>
      <c r="AG68" s="265"/>
      <c r="AH68" s="302"/>
      <c r="AI68" s="265"/>
      <c r="AJ68" s="265"/>
      <c r="AK68" s="265"/>
      <c r="AL68" s="276"/>
    </row>
    <row r="69" spans="1:40" ht="18" customHeight="1" x14ac:dyDescent="0.35">
      <c r="A69" s="263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302"/>
      <c r="N69" s="265"/>
      <c r="O69" s="265"/>
      <c r="P69" s="265"/>
      <c r="Q69" s="265"/>
      <c r="R69" s="265"/>
      <c r="S69" s="265"/>
      <c r="T69" s="302"/>
      <c r="U69" s="265"/>
      <c r="V69" s="265"/>
      <c r="W69" s="265"/>
      <c r="X69" s="265"/>
      <c r="Y69" s="265"/>
      <c r="Z69" s="265"/>
      <c r="AA69" s="302"/>
      <c r="AB69" s="265"/>
      <c r="AC69" s="265"/>
      <c r="AD69" s="265"/>
      <c r="AE69" s="265"/>
      <c r="AF69" s="265"/>
      <c r="AG69" s="265"/>
      <c r="AH69" s="302"/>
      <c r="AI69" s="265"/>
      <c r="AJ69" s="265"/>
      <c r="AK69" s="265"/>
      <c r="AL69" s="276"/>
    </row>
    <row r="70" spans="1:40" s="2" customFormat="1" ht="18" customHeight="1" x14ac:dyDescent="0.35">
      <c r="A70" s="199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302"/>
      <c r="N70" s="265"/>
      <c r="O70" s="265"/>
      <c r="P70" s="265"/>
      <c r="Q70" s="265"/>
      <c r="R70" s="265"/>
      <c r="S70" s="265"/>
      <c r="T70" s="302"/>
      <c r="U70" s="265"/>
      <c r="V70" s="265"/>
      <c r="W70" s="265"/>
      <c r="X70" s="265"/>
      <c r="Y70" s="265"/>
      <c r="Z70" s="265"/>
      <c r="AA70" s="302"/>
      <c r="AB70" s="265"/>
      <c r="AC70" s="265"/>
      <c r="AD70" s="265"/>
      <c r="AE70" s="265"/>
      <c r="AF70" s="265"/>
      <c r="AG70" s="265"/>
      <c r="AH70" s="302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3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302"/>
      <c r="N71" s="265"/>
      <c r="O71" s="265"/>
      <c r="P71" s="265"/>
      <c r="Q71" s="265"/>
      <c r="R71" s="265"/>
      <c r="S71" s="265"/>
      <c r="T71" s="302"/>
      <c r="U71" s="265"/>
      <c r="V71" s="265"/>
      <c r="W71" s="265"/>
      <c r="X71" s="265"/>
      <c r="Y71" s="265"/>
      <c r="Z71" s="265"/>
      <c r="AA71" s="302"/>
      <c r="AB71" s="265"/>
      <c r="AC71" s="265"/>
      <c r="AD71" s="265"/>
      <c r="AE71" s="265"/>
      <c r="AF71" s="265"/>
      <c r="AG71" s="265"/>
      <c r="AH71" s="302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199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302"/>
      <c r="N72" s="265"/>
      <c r="O72" s="265"/>
      <c r="P72" s="265"/>
      <c r="Q72" s="265"/>
      <c r="R72" s="265"/>
      <c r="S72" s="265"/>
      <c r="T72" s="302"/>
      <c r="U72" s="265"/>
      <c r="V72" s="265"/>
      <c r="W72" s="265"/>
      <c r="X72" s="265"/>
      <c r="Y72" s="265"/>
      <c r="Z72" s="265"/>
      <c r="AA72" s="302"/>
      <c r="AB72" s="265"/>
      <c r="AC72" s="265"/>
      <c r="AD72" s="265"/>
      <c r="AE72" s="265"/>
      <c r="AF72" s="265"/>
      <c r="AG72" s="265"/>
      <c r="AH72" s="302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302"/>
      <c r="N73" s="265"/>
      <c r="O73" s="265"/>
      <c r="P73" s="265"/>
      <c r="Q73" s="265"/>
      <c r="R73" s="265"/>
      <c r="S73" s="265"/>
      <c r="T73" s="302"/>
      <c r="U73" s="265"/>
      <c r="V73" s="265"/>
      <c r="W73" s="265"/>
      <c r="X73" s="265"/>
      <c r="Y73" s="265"/>
      <c r="Z73" s="265"/>
      <c r="AA73" s="302"/>
      <c r="AB73" s="265"/>
      <c r="AC73" s="265"/>
      <c r="AD73" s="265"/>
      <c r="AE73" s="265"/>
      <c r="AF73" s="265"/>
      <c r="AG73" s="265"/>
      <c r="AH73" s="302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302"/>
      <c r="N74" s="265"/>
      <c r="O74" s="265"/>
      <c r="P74" s="265"/>
      <c r="Q74" s="265"/>
      <c r="R74" s="265"/>
      <c r="S74" s="265"/>
      <c r="T74" s="302"/>
      <c r="U74" s="265"/>
      <c r="V74" s="265"/>
      <c r="W74" s="265"/>
      <c r="X74" s="265"/>
      <c r="Y74" s="265"/>
      <c r="Z74" s="265"/>
      <c r="AA74" s="302"/>
      <c r="AB74" s="265"/>
      <c r="AC74" s="265"/>
      <c r="AD74" s="265"/>
      <c r="AE74" s="265"/>
      <c r="AF74" s="265"/>
      <c r="AG74" s="265"/>
      <c r="AH74" s="302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302"/>
      <c r="N75" s="265"/>
      <c r="O75" s="265"/>
      <c r="P75" s="265"/>
      <c r="Q75" s="265"/>
      <c r="R75" s="265"/>
      <c r="S75" s="265"/>
      <c r="T75" s="302"/>
      <c r="U75" s="265"/>
      <c r="V75" s="265"/>
      <c r="W75" s="265"/>
      <c r="X75" s="265"/>
      <c r="Y75" s="265"/>
      <c r="Z75" s="265"/>
      <c r="AA75" s="302"/>
      <c r="AB75" s="265"/>
      <c r="AC75" s="265"/>
      <c r="AD75" s="265"/>
      <c r="AE75" s="265"/>
      <c r="AF75" s="265"/>
      <c r="AG75" s="265"/>
      <c r="AH75" s="302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302"/>
      <c r="N76" s="265"/>
      <c r="O76" s="265"/>
      <c r="P76" s="265"/>
      <c r="Q76" s="265"/>
      <c r="R76" s="265"/>
      <c r="S76" s="265"/>
      <c r="T76" s="302"/>
      <c r="U76" s="265"/>
      <c r="V76" s="265"/>
      <c r="W76" s="265"/>
      <c r="X76" s="265"/>
      <c r="Y76" s="265"/>
      <c r="Z76" s="265"/>
      <c r="AA76" s="302"/>
      <c r="AB76" s="265"/>
      <c r="AC76" s="265"/>
      <c r="AD76" s="265"/>
      <c r="AE76" s="265"/>
      <c r="AF76" s="265"/>
      <c r="AG76" s="265"/>
      <c r="AH76" s="302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302"/>
      <c r="N77" s="265"/>
      <c r="O77" s="265"/>
      <c r="P77" s="265"/>
      <c r="Q77" s="265"/>
      <c r="R77" s="265"/>
      <c r="S77" s="265"/>
      <c r="T77" s="302"/>
      <c r="U77" s="265"/>
      <c r="V77" s="265"/>
      <c r="W77" s="265"/>
      <c r="X77" s="265"/>
      <c r="Y77" s="265"/>
      <c r="Z77" s="265"/>
      <c r="AA77" s="302"/>
      <c r="AB77" s="265"/>
      <c r="AC77" s="265"/>
      <c r="AD77" s="265"/>
      <c r="AE77" s="265"/>
      <c r="AF77" s="265"/>
      <c r="AG77" s="265"/>
      <c r="AH77" s="302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302"/>
      <c r="N78" s="265"/>
      <c r="O78" s="265"/>
      <c r="P78" s="265"/>
      <c r="Q78" s="265"/>
      <c r="R78" s="265"/>
      <c r="S78" s="265"/>
      <c r="T78" s="302"/>
      <c r="U78" s="265"/>
      <c r="V78" s="265"/>
      <c r="W78" s="265"/>
      <c r="X78" s="265"/>
      <c r="Y78" s="265"/>
      <c r="Z78" s="265"/>
      <c r="AA78" s="302"/>
      <c r="AB78" s="265"/>
      <c r="AC78" s="265"/>
      <c r="AD78" s="265"/>
      <c r="AE78" s="265"/>
      <c r="AF78" s="265"/>
      <c r="AG78" s="265"/>
      <c r="AH78" s="302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22" priority="7" operator="lessThan">
      <formula>0</formula>
    </cfRule>
  </conditionalFormatting>
  <conditionalFormatting sqref="F5:F59">
    <cfRule type="cellIs" dxfId="321" priority="6" operator="equal">
      <formula>0</formula>
    </cfRule>
  </conditionalFormatting>
  <conditionalFormatting sqref="F65:F82">
    <cfRule type="cellIs" dxfId="320" priority="4" operator="equal">
      <formula>0</formula>
    </cfRule>
    <cfRule type="cellIs" dxfId="319" priority="5" operator="lessThan">
      <formula>0</formula>
    </cfRule>
  </conditionalFormatting>
  <conditionalFormatting sqref="G5:AK60 G65:AK82">
    <cfRule type="cellIs" dxfId="318" priority="3" operator="greaterThan">
      <formula>0</formula>
    </cfRule>
  </conditionalFormatting>
  <conditionalFormatting sqref="AL5:AL59 AL65 AL67 AL69 AL71 AL73 AL75 AL77 AL79 AL81">
    <cfRule type="containsText" dxfId="317" priority="8" operator="containsText" text="Done">
      <formula>NOT(ISERROR(SEARCH("Done",AL5)))</formula>
    </cfRule>
  </conditionalFormatting>
  <conditionalFormatting sqref="AL5:AL60">
    <cfRule type="containsText" dxfId="316" priority="2" operator="containsText" text="Done">
      <formula>NOT(ISERROR(SEARCH("Done",AL5)))</formula>
    </cfRule>
  </conditionalFormatting>
  <conditionalFormatting sqref="AL65:AL82">
    <cfRule type="containsText" dxfId="315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872B59B5-3ADC-4C8A-9D0D-FA0683C1B51E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57D7-66CA-46BB-9BAB-5AC2CA8161D2}">
  <sheetPr>
    <tabColor rgb="FFFFC000"/>
    <pageSetUpPr fitToPage="1"/>
  </sheetPr>
  <dimension ref="A1:AN100"/>
  <sheetViews>
    <sheetView showGridLines="0" zoomScale="60" zoomScaleNormal="60" workbookViewId="0">
      <pane xSplit="6" ySplit="4" topLeftCell="N58" activePane="bottomRight" state="frozen"/>
      <selection pane="topRight" activeCell="G51" sqref="G51:AH52"/>
      <selection pane="bottomLeft" activeCell="G51" sqref="G51:AH52"/>
      <selection pane="bottomRight" activeCell="N58" sqref="N58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D2/4</f>
        <v>0</v>
      </c>
      <c r="D2" s="2">
        <f>SUBTOTAL(9,D5:D58)</f>
        <v>0</v>
      </c>
      <c r="E2" s="2">
        <f>SUBTOTAL(9,E5:E58)</f>
        <v>29</v>
      </c>
      <c r="F2" s="63">
        <f>SUBTOTAL(9,F5:F58)</f>
        <v>29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37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37">
        <v>17</v>
      </c>
      <c r="X4" s="68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37">
        <v>31</v>
      </c>
      <c r="AL4" s="263"/>
    </row>
    <row r="5" spans="1:38" ht="18" customHeight="1" x14ac:dyDescent="0.35">
      <c r="A5" s="220" t="s">
        <v>152</v>
      </c>
      <c r="B5" s="223" t="s">
        <v>149</v>
      </c>
      <c r="C5" s="32" t="s">
        <v>1</v>
      </c>
      <c r="D5" s="7"/>
      <c r="E5" s="8">
        <f t="shared" ref="E5:E36" si="0">SUM(G5:AK5)</f>
        <v>0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9"/>
      <c r="Q5" s="69"/>
      <c r="R5" s="9"/>
      <c r="S5" s="9"/>
      <c r="T5" s="9"/>
      <c r="U5" s="9"/>
      <c r="V5" s="9"/>
      <c r="W5" s="9"/>
      <c r="X5" s="69"/>
      <c r="Y5" s="9"/>
      <c r="Z5" s="9"/>
      <c r="AA5" s="9"/>
      <c r="AB5" s="9"/>
      <c r="AC5" s="9"/>
      <c r="AD5" s="9"/>
      <c r="AE5" s="69"/>
      <c r="AF5" s="9"/>
      <c r="AG5" s="9"/>
      <c r="AH5" s="9"/>
      <c r="AI5" s="9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7"/>
      <c r="E6" s="8">
        <f t="shared" si="0"/>
        <v>1</v>
      </c>
      <c r="F6" s="8">
        <f t="shared" ref="F6:F59" si="1">E6-D6</f>
        <v>1</v>
      </c>
      <c r="G6" s="69"/>
      <c r="H6" s="69"/>
      <c r="I6" s="69"/>
      <c r="J6" s="69"/>
      <c r="K6" s="9"/>
      <c r="L6" s="9"/>
      <c r="M6" s="9">
        <v>1</v>
      </c>
      <c r="N6" s="9"/>
      <c r="O6" s="9"/>
      <c r="P6" s="9"/>
      <c r="Q6" s="69"/>
      <c r="R6" s="9"/>
      <c r="S6" s="9"/>
      <c r="T6" s="9"/>
      <c r="U6" s="9"/>
      <c r="V6" s="9"/>
      <c r="W6" s="9"/>
      <c r="X6" s="69"/>
      <c r="Y6" s="9"/>
      <c r="Z6" s="9"/>
      <c r="AA6" s="9"/>
      <c r="AB6" s="9"/>
      <c r="AC6" s="9"/>
      <c r="AD6" s="9"/>
      <c r="AE6" s="69"/>
      <c r="AF6" s="9"/>
      <c r="AG6" s="9"/>
      <c r="AH6" s="9"/>
      <c r="AI6" s="9"/>
      <c r="AJ6" s="9"/>
      <c r="AK6" s="9"/>
      <c r="AL6" s="42"/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14</v>
      </c>
      <c r="F7" s="8">
        <f t="shared" si="1"/>
        <v>14</v>
      </c>
      <c r="G7" s="69"/>
      <c r="H7" s="69"/>
      <c r="I7" s="69"/>
      <c r="J7" s="69"/>
      <c r="K7" s="9"/>
      <c r="L7" s="9"/>
      <c r="M7" s="9">
        <v>14</v>
      </c>
      <c r="N7" s="9"/>
      <c r="O7" s="9"/>
      <c r="P7" s="9"/>
      <c r="Q7" s="69"/>
      <c r="R7" s="9"/>
      <c r="S7" s="9"/>
      <c r="T7" s="9"/>
      <c r="U7" s="9"/>
      <c r="V7" s="9"/>
      <c r="W7" s="9"/>
      <c r="X7" s="69"/>
      <c r="Y7" s="9"/>
      <c r="Z7" s="9"/>
      <c r="AA7" s="9"/>
      <c r="AB7" s="9"/>
      <c r="AC7" s="9"/>
      <c r="AD7" s="9"/>
      <c r="AE7" s="69"/>
      <c r="AF7" s="9"/>
      <c r="AG7" s="9"/>
      <c r="AH7" s="9"/>
      <c r="AI7" s="9"/>
      <c r="AJ7" s="9"/>
      <c r="AK7" s="9"/>
      <c r="AL7" s="42"/>
    </row>
    <row r="8" spans="1:38" ht="18" customHeight="1" x14ac:dyDescent="0.35">
      <c r="A8" s="221"/>
      <c r="B8" s="224"/>
      <c r="C8" s="33" t="s">
        <v>4</v>
      </c>
      <c r="D8" s="7"/>
      <c r="E8" s="8">
        <f t="shared" si="0"/>
        <v>0</v>
      </c>
      <c r="F8" s="8">
        <f t="shared" si="1"/>
        <v>0</v>
      </c>
      <c r="G8" s="69"/>
      <c r="H8" s="69"/>
      <c r="I8" s="69"/>
      <c r="J8" s="69"/>
      <c r="K8" s="9"/>
      <c r="L8" s="9"/>
      <c r="M8" s="9"/>
      <c r="N8" s="9"/>
      <c r="O8" s="9"/>
      <c r="P8" s="9"/>
      <c r="Q8" s="69"/>
      <c r="R8" s="9"/>
      <c r="S8" s="9"/>
      <c r="T8" s="9"/>
      <c r="U8" s="9"/>
      <c r="V8" s="9"/>
      <c r="W8" s="9"/>
      <c r="X8" s="69"/>
      <c r="Y8" s="9"/>
      <c r="Z8" s="9"/>
      <c r="AA8" s="9"/>
      <c r="AB8" s="9"/>
      <c r="AC8" s="9"/>
      <c r="AD8" s="9"/>
      <c r="AE8" s="69"/>
      <c r="AF8" s="9"/>
      <c r="AG8" s="9"/>
      <c r="AH8" s="9"/>
      <c r="AI8" s="9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7"/>
      <c r="E9" s="8">
        <f t="shared" si="0"/>
        <v>0</v>
      </c>
      <c r="F9" s="8">
        <f t="shared" si="1"/>
        <v>0</v>
      </c>
      <c r="G9" s="69"/>
      <c r="H9" s="69"/>
      <c r="I9" s="69"/>
      <c r="J9" s="69"/>
      <c r="K9" s="9"/>
      <c r="L9" s="9"/>
      <c r="M9" s="9"/>
      <c r="N9" s="9"/>
      <c r="O9" s="9"/>
      <c r="P9" s="9"/>
      <c r="Q9" s="69"/>
      <c r="R9" s="9"/>
      <c r="S9" s="9"/>
      <c r="T9" s="9"/>
      <c r="U9" s="9"/>
      <c r="V9" s="9"/>
      <c r="W9" s="9"/>
      <c r="X9" s="69"/>
      <c r="Y9" s="9"/>
      <c r="Z9" s="9"/>
      <c r="AA9" s="9"/>
      <c r="AB9" s="9"/>
      <c r="AC9" s="9"/>
      <c r="AD9" s="9"/>
      <c r="AE9" s="69"/>
      <c r="AF9" s="9"/>
      <c r="AG9" s="9"/>
      <c r="AH9" s="9"/>
      <c r="AI9" s="9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13"/>
      <c r="Q10" s="70"/>
      <c r="R10" s="13"/>
      <c r="S10" s="13"/>
      <c r="T10" s="13"/>
      <c r="U10" s="13"/>
      <c r="V10" s="13"/>
      <c r="W10" s="13"/>
      <c r="X10" s="70"/>
      <c r="Y10" s="13"/>
      <c r="Z10" s="13"/>
      <c r="AA10" s="13"/>
      <c r="AB10" s="13"/>
      <c r="AC10" s="13"/>
      <c r="AD10" s="13"/>
      <c r="AE10" s="70"/>
      <c r="AF10" s="13"/>
      <c r="AG10" s="13"/>
      <c r="AH10" s="13"/>
      <c r="AI10" s="13"/>
      <c r="AJ10" s="13"/>
      <c r="AK10" s="13"/>
      <c r="AL10" s="43"/>
    </row>
    <row r="11" spans="1:38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71"/>
      <c r="H11" s="71"/>
      <c r="I11" s="71"/>
      <c r="J11" s="71"/>
      <c r="K11" s="5"/>
      <c r="L11" s="5"/>
      <c r="M11" s="5"/>
      <c r="N11" s="5"/>
      <c r="O11" s="5"/>
      <c r="P11" s="5"/>
      <c r="Q11" s="71"/>
      <c r="R11" s="5"/>
      <c r="S11" s="5"/>
      <c r="T11" s="5"/>
      <c r="U11" s="5"/>
      <c r="V11" s="5"/>
      <c r="W11" s="5"/>
      <c r="X11" s="71"/>
      <c r="Y11" s="5"/>
      <c r="Z11" s="5"/>
      <c r="AA11" s="5"/>
      <c r="AB11" s="5"/>
      <c r="AC11" s="5"/>
      <c r="AD11" s="5"/>
      <c r="AE11" s="71"/>
      <c r="AF11" s="5"/>
      <c r="AG11" s="5"/>
      <c r="AH11" s="5"/>
      <c r="AI11" s="5"/>
      <c r="AJ11" s="5"/>
      <c r="AK11" s="5"/>
      <c r="AL11" s="41"/>
    </row>
    <row r="12" spans="1:38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69"/>
      <c r="H12" s="69"/>
      <c r="I12" s="69"/>
      <c r="J12" s="69"/>
      <c r="K12" s="9"/>
      <c r="L12" s="9"/>
      <c r="M12" s="9"/>
      <c r="N12" s="9"/>
      <c r="O12" s="9"/>
      <c r="P12" s="9"/>
      <c r="Q12" s="69"/>
      <c r="R12" s="9"/>
      <c r="S12" s="9"/>
      <c r="T12" s="9"/>
      <c r="U12" s="9"/>
      <c r="V12" s="9"/>
      <c r="W12" s="9"/>
      <c r="X12" s="69"/>
      <c r="Y12" s="9"/>
      <c r="Z12" s="9"/>
      <c r="AA12" s="9"/>
      <c r="AB12" s="9"/>
      <c r="AC12" s="9"/>
      <c r="AD12" s="9"/>
      <c r="AE12" s="69"/>
      <c r="AF12" s="9"/>
      <c r="AG12" s="9"/>
      <c r="AH12" s="9"/>
      <c r="AI12" s="9"/>
      <c r="AJ12" s="9"/>
      <c r="AK12" s="9"/>
      <c r="AL12" s="42"/>
    </row>
    <row r="13" spans="1:38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69"/>
      <c r="H13" s="69"/>
      <c r="I13" s="69"/>
      <c r="J13" s="69"/>
      <c r="K13" s="9"/>
      <c r="L13" s="9"/>
      <c r="M13" s="9"/>
      <c r="N13" s="9"/>
      <c r="O13" s="9"/>
      <c r="P13" s="9"/>
      <c r="Q13" s="69"/>
      <c r="R13" s="9"/>
      <c r="S13" s="9"/>
      <c r="T13" s="9"/>
      <c r="U13" s="9"/>
      <c r="V13" s="9"/>
      <c r="W13" s="9"/>
      <c r="X13" s="69"/>
      <c r="Y13" s="9"/>
      <c r="Z13" s="9"/>
      <c r="AA13" s="9"/>
      <c r="AB13" s="9"/>
      <c r="AC13" s="9"/>
      <c r="AD13" s="9"/>
      <c r="AE13" s="69"/>
      <c r="AF13" s="9"/>
      <c r="AG13" s="9"/>
      <c r="AH13" s="9"/>
      <c r="AI13" s="9"/>
      <c r="AJ13" s="9"/>
      <c r="AK13" s="9"/>
      <c r="AL13" s="42"/>
    </row>
    <row r="14" spans="1:38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69"/>
      <c r="H14" s="69"/>
      <c r="I14" s="69"/>
      <c r="J14" s="69"/>
      <c r="K14" s="9"/>
      <c r="L14" s="9"/>
      <c r="M14" s="9"/>
      <c r="N14" s="9"/>
      <c r="O14" s="9"/>
      <c r="P14" s="9"/>
      <c r="Q14" s="69"/>
      <c r="R14" s="9"/>
      <c r="S14" s="9"/>
      <c r="T14" s="9"/>
      <c r="U14" s="9"/>
      <c r="V14" s="9"/>
      <c r="W14" s="9"/>
      <c r="X14" s="69"/>
      <c r="Y14" s="9"/>
      <c r="Z14" s="9"/>
      <c r="AA14" s="9"/>
      <c r="AB14" s="9"/>
      <c r="AC14" s="9"/>
      <c r="AD14" s="9"/>
      <c r="AE14" s="69"/>
      <c r="AF14" s="9"/>
      <c r="AG14" s="9"/>
      <c r="AH14" s="9"/>
      <c r="AI14" s="9"/>
      <c r="AJ14" s="9"/>
      <c r="AK14" s="9"/>
      <c r="AL14" s="42"/>
    </row>
    <row r="15" spans="1:38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69"/>
      <c r="H15" s="69"/>
      <c r="I15" s="69"/>
      <c r="J15" s="69"/>
      <c r="K15" s="9"/>
      <c r="L15" s="9"/>
      <c r="M15" s="9"/>
      <c r="N15" s="9"/>
      <c r="O15" s="9"/>
      <c r="P15" s="9"/>
      <c r="Q15" s="69"/>
      <c r="R15" s="9"/>
      <c r="S15" s="9"/>
      <c r="T15" s="9"/>
      <c r="U15" s="9"/>
      <c r="V15" s="9"/>
      <c r="W15" s="9"/>
      <c r="X15" s="69"/>
      <c r="Y15" s="9"/>
      <c r="Z15" s="9"/>
      <c r="AA15" s="9"/>
      <c r="AB15" s="9"/>
      <c r="AC15" s="9"/>
      <c r="AD15" s="9"/>
      <c r="AE15" s="69"/>
      <c r="AF15" s="9"/>
      <c r="AG15" s="9"/>
      <c r="AH15" s="9"/>
      <c r="AI15" s="9"/>
      <c r="AJ15" s="9"/>
      <c r="AK15" s="9"/>
      <c r="AL15" s="42"/>
    </row>
    <row r="16" spans="1:38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70"/>
      <c r="H16" s="70"/>
      <c r="I16" s="70"/>
      <c r="J16" s="70"/>
      <c r="K16" s="13"/>
      <c r="L16" s="13"/>
      <c r="M16" s="13"/>
      <c r="N16" s="13"/>
      <c r="O16" s="13"/>
      <c r="P16" s="13"/>
      <c r="Q16" s="70"/>
      <c r="R16" s="13"/>
      <c r="S16" s="13"/>
      <c r="T16" s="13"/>
      <c r="U16" s="13"/>
      <c r="V16" s="13"/>
      <c r="W16" s="13"/>
      <c r="X16" s="70"/>
      <c r="Y16" s="13"/>
      <c r="Z16" s="13"/>
      <c r="AA16" s="13"/>
      <c r="AB16" s="13"/>
      <c r="AC16" s="13"/>
      <c r="AD16" s="13"/>
      <c r="AE16" s="70"/>
      <c r="AF16" s="13"/>
      <c r="AG16" s="13"/>
      <c r="AH16" s="13"/>
      <c r="AI16" s="13"/>
      <c r="AJ16" s="13"/>
      <c r="AK16" s="13"/>
      <c r="AL16" s="43"/>
    </row>
    <row r="17" spans="1:38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71"/>
      <c r="H17" s="71"/>
      <c r="I17" s="71"/>
      <c r="J17" s="71"/>
      <c r="K17" s="5"/>
      <c r="L17" s="5"/>
      <c r="M17" s="5"/>
      <c r="N17" s="5"/>
      <c r="O17" s="5"/>
      <c r="P17" s="5"/>
      <c r="Q17" s="71"/>
      <c r="R17" s="5"/>
      <c r="S17" s="5"/>
      <c r="T17" s="5"/>
      <c r="U17" s="5"/>
      <c r="V17" s="5"/>
      <c r="W17" s="5"/>
      <c r="X17" s="71"/>
      <c r="Y17" s="5"/>
      <c r="Z17" s="5"/>
      <c r="AA17" s="5"/>
      <c r="AB17" s="5"/>
      <c r="AC17" s="5"/>
      <c r="AD17" s="5"/>
      <c r="AE17" s="71"/>
      <c r="AF17" s="5"/>
      <c r="AG17" s="5"/>
      <c r="AH17" s="5"/>
      <c r="AI17" s="5"/>
      <c r="AJ17" s="5"/>
      <c r="AK17" s="5"/>
      <c r="AL17" s="41"/>
    </row>
    <row r="18" spans="1:38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69"/>
      <c r="H18" s="69"/>
      <c r="I18" s="69"/>
      <c r="J18" s="69"/>
      <c r="K18" s="9"/>
      <c r="L18" s="9"/>
      <c r="M18" s="9"/>
      <c r="N18" s="9"/>
      <c r="O18" s="9"/>
      <c r="P18" s="9"/>
      <c r="Q18" s="69"/>
      <c r="R18" s="9"/>
      <c r="S18" s="9"/>
      <c r="T18" s="9"/>
      <c r="U18" s="9"/>
      <c r="V18" s="9"/>
      <c r="W18" s="9"/>
      <c r="X18" s="69"/>
      <c r="Y18" s="9"/>
      <c r="Z18" s="9"/>
      <c r="AA18" s="9"/>
      <c r="AB18" s="9"/>
      <c r="AC18" s="9"/>
      <c r="AD18" s="9"/>
      <c r="AE18" s="69"/>
      <c r="AF18" s="9"/>
      <c r="AG18" s="9"/>
      <c r="AH18" s="9"/>
      <c r="AI18" s="9"/>
      <c r="AJ18" s="9"/>
      <c r="AK18" s="9"/>
      <c r="AL18" s="42"/>
    </row>
    <row r="19" spans="1:38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69"/>
      <c r="H19" s="69"/>
      <c r="I19" s="69"/>
      <c r="J19" s="69"/>
      <c r="K19" s="9"/>
      <c r="L19" s="9"/>
      <c r="M19" s="9"/>
      <c r="N19" s="9"/>
      <c r="O19" s="9"/>
      <c r="P19" s="9"/>
      <c r="Q19" s="69"/>
      <c r="R19" s="9"/>
      <c r="S19" s="9"/>
      <c r="T19" s="9"/>
      <c r="U19" s="9"/>
      <c r="V19" s="9"/>
      <c r="W19" s="9"/>
      <c r="X19" s="69"/>
      <c r="Y19" s="9"/>
      <c r="Z19" s="9"/>
      <c r="AA19" s="9"/>
      <c r="AB19" s="9"/>
      <c r="AC19" s="9"/>
      <c r="AD19" s="9"/>
      <c r="AE19" s="69"/>
      <c r="AF19" s="9"/>
      <c r="AG19" s="9"/>
      <c r="AH19" s="9"/>
      <c r="AI19" s="9"/>
      <c r="AJ19" s="9"/>
      <c r="AK19" s="9"/>
      <c r="AL19" s="42"/>
    </row>
    <row r="20" spans="1:38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69"/>
      <c r="H20" s="69"/>
      <c r="I20" s="69"/>
      <c r="J20" s="69"/>
      <c r="K20" s="9"/>
      <c r="L20" s="9"/>
      <c r="M20" s="9"/>
      <c r="N20" s="9"/>
      <c r="O20" s="9"/>
      <c r="P20" s="9"/>
      <c r="Q20" s="69"/>
      <c r="R20" s="9"/>
      <c r="S20" s="9"/>
      <c r="T20" s="9"/>
      <c r="U20" s="9"/>
      <c r="V20" s="9"/>
      <c r="W20" s="9"/>
      <c r="X20" s="69"/>
      <c r="Y20" s="9"/>
      <c r="Z20" s="9"/>
      <c r="AA20" s="9"/>
      <c r="AB20" s="9"/>
      <c r="AC20" s="9"/>
      <c r="AD20" s="9"/>
      <c r="AE20" s="69"/>
      <c r="AF20" s="9"/>
      <c r="AG20" s="9"/>
      <c r="AH20" s="9"/>
      <c r="AI20" s="9"/>
      <c r="AJ20" s="9"/>
      <c r="AK20" s="9"/>
      <c r="AL20" s="42"/>
    </row>
    <row r="21" spans="1:38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69"/>
      <c r="H21" s="69"/>
      <c r="I21" s="69"/>
      <c r="J21" s="69"/>
      <c r="K21" s="9"/>
      <c r="L21" s="9"/>
      <c r="M21" s="9"/>
      <c r="N21" s="9"/>
      <c r="O21" s="9"/>
      <c r="P21" s="9"/>
      <c r="Q21" s="69"/>
      <c r="R21" s="9"/>
      <c r="S21" s="9"/>
      <c r="T21" s="9"/>
      <c r="U21" s="9"/>
      <c r="V21" s="9"/>
      <c r="W21" s="9"/>
      <c r="X21" s="69"/>
      <c r="Y21" s="9"/>
      <c r="Z21" s="9"/>
      <c r="AA21" s="9"/>
      <c r="AB21" s="9"/>
      <c r="AC21" s="9"/>
      <c r="AD21" s="9"/>
      <c r="AE21" s="69"/>
      <c r="AF21" s="9"/>
      <c r="AG21" s="9"/>
      <c r="AH21" s="9"/>
      <c r="AI21" s="9"/>
      <c r="AJ21" s="9"/>
      <c r="AK21" s="9"/>
      <c r="AL21" s="42"/>
    </row>
    <row r="22" spans="1:38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70"/>
      <c r="H22" s="70"/>
      <c r="I22" s="70"/>
      <c r="J22" s="70"/>
      <c r="K22" s="13"/>
      <c r="L22" s="13"/>
      <c r="M22" s="13"/>
      <c r="N22" s="13"/>
      <c r="O22" s="13"/>
      <c r="P22" s="13"/>
      <c r="Q22" s="70"/>
      <c r="R22" s="13"/>
      <c r="S22" s="13"/>
      <c r="T22" s="13"/>
      <c r="U22" s="13"/>
      <c r="V22" s="13"/>
      <c r="W22" s="13"/>
      <c r="X22" s="70"/>
      <c r="Y22" s="13"/>
      <c r="Z22" s="13"/>
      <c r="AA22" s="13"/>
      <c r="AB22" s="13"/>
      <c r="AC22" s="13"/>
      <c r="AD22" s="13"/>
      <c r="AE22" s="70"/>
      <c r="AF22" s="13"/>
      <c r="AG22" s="13"/>
      <c r="AH22" s="13"/>
      <c r="AI22" s="13"/>
      <c r="AJ22" s="13"/>
      <c r="AK22" s="13"/>
      <c r="AL22" s="43"/>
    </row>
    <row r="23" spans="1:38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71"/>
      <c r="H23" s="71"/>
      <c r="I23" s="71"/>
      <c r="J23" s="71"/>
      <c r="K23" s="5"/>
      <c r="L23" s="5"/>
      <c r="M23" s="5"/>
      <c r="N23" s="5"/>
      <c r="O23" s="5"/>
      <c r="P23" s="5"/>
      <c r="Q23" s="71"/>
      <c r="R23" s="5"/>
      <c r="S23" s="5"/>
      <c r="T23" s="5"/>
      <c r="U23" s="5"/>
      <c r="V23" s="5"/>
      <c r="W23" s="5"/>
      <c r="X23" s="71"/>
      <c r="Y23" s="5"/>
      <c r="Z23" s="5"/>
      <c r="AA23" s="5"/>
      <c r="AB23" s="5"/>
      <c r="AC23" s="5"/>
      <c r="AD23" s="5"/>
      <c r="AE23" s="71"/>
      <c r="AF23" s="5"/>
      <c r="AG23" s="5"/>
      <c r="AH23" s="5"/>
      <c r="AI23" s="5"/>
      <c r="AJ23" s="5"/>
      <c r="AK23" s="5"/>
      <c r="AL23" s="41"/>
    </row>
    <row r="24" spans="1:38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69"/>
      <c r="H24" s="69"/>
      <c r="I24" s="69"/>
      <c r="J24" s="69"/>
      <c r="K24" s="9"/>
      <c r="L24" s="9"/>
      <c r="M24" s="9"/>
      <c r="N24" s="9"/>
      <c r="O24" s="9"/>
      <c r="P24" s="9"/>
      <c r="Q24" s="69"/>
      <c r="R24" s="9"/>
      <c r="S24" s="9"/>
      <c r="T24" s="9"/>
      <c r="U24" s="9"/>
      <c r="V24" s="9"/>
      <c r="W24" s="9"/>
      <c r="X24" s="69"/>
      <c r="Y24" s="9"/>
      <c r="Z24" s="9"/>
      <c r="AA24" s="9"/>
      <c r="AB24" s="9"/>
      <c r="AC24" s="9"/>
      <c r="AD24" s="9"/>
      <c r="AE24" s="69"/>
      <c r="AF24" s="9"/>
      <c r="AG24" s="9"/>
      <c r="AH24" s="9"/>
      <c r="AI24" s="9"/>
      <c r="AJ24" s="9"/>
      <c r="AK24" s="9"/>
      <c r="AL24" s="42"/>
    </row>
    <row r="25" spans="1:38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69"/>
      <c r="H25" s="69"/>
      <c r="I25" s="69"/>
      <c r="J25" s="69"/>
      <c r="K25" s="9"/>
      <c r="L25" s="9"/>
      <c r="M25" s="9"/>
      <c r="N25" s="9"/>
      <c r="O25" s="9"/>
      <c r="P25" s="9"/>
      <c r="Q25" s="69"/>
      <c r="R25" s="9"/>
      <c r="S25" s="9"/>
      <c r="T25" s="9"/>
      <c r="U25" s="9"/>
      <c r="V25" s="9"/>
      <c r="W25" s="9"/>
      <c r="X25" s="69"/>
      <c r="Y25" s="9"/>
      <c r="Z25" s="9"/>
      <c r="AA25" s="9"/>
      <c r="AB25" s="9"/>
      <c r="AC25" s="9"/>
      <c r="AD25" s="9"/>
      <c r="AE25" s="69"/>
      <c r="AF25" s="9"/>
      <c r="AG25" s="9"/>
      <c r="AH25" s="9"/>
      <c r="AI25" s="9"/>
      <c r="AJ25" s="9"/>
      <c r="AK25" s="9"/>
      <c r="AL25" s="42"/>
    </row>
    <row r="26" spans="1:38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69"/>
      <c r="H26" s="69"/>
      <c r="I26" s="69"/>
      <c r="J26" s="69"/>
      <c r="K26" s="9"/>
      <c r="L26" s="9"/>
      <c r="M26" s="9"/>
      <c r="N26" s="9"/>
      <c r="O26" s="9"/>
      <c r="P26" s="9"/>
      <c r="Q26" s="69"/>
      <c r="R26" s="9"/>
      <c r="S26" s="9"/>
      <c r="T26" s="9"/>
      <c r="U26" s="9"/>
      <c r="V26" s="9"/>
      <c r="W26" s="9"/>
      <c r="X26" s="69"/>
      <c r="Y26" s="9"/>
      <c r="Z26" s="9"/>
      <c r="AA26" s="9"/>
      <c r="AB26" s="9"/>
      <c r="AC26" s="9"/>
      <c r="AD26" s="9"/>
      <c r="AE26" s="69"/>
      <c r="AF26" s="9"/>
      <c r="AG26" s="9"/>
      <c r="AH26" s="9"/>
      <c r="AI26" s="9"/>
      <c r="AJ26" s="9"/>
      <c r="AK26" s="9"/>
      <c r="AL26" s="42"/>
    </row>
    <row r="27" spans="1:38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69"/>
      <c r="H27" s="69"/>
      <c r="I27" s="69"/>
      <c r="J27" s="69"/>
      <c r="K27" s="9"/>
      <c r="L27" s="9"/>
      <c r="M27" s="9"/>
      <c r="N27" s="9"/>
      <c r="O27" s="9"/>
      <c r="P27" s="9"/>
      <c r="Q27" s="69"/>
      <c r="R27" s="9"/>
      <c r="S27" s="9"/>
      <c r="T27" s="9"/>
      <c r="U27" s="9"/>
      <c r="V27" s="9"/>
      <c r="W27" s="9"/>
      <c r="X27" s="69"/>
      <c r="Y27" s="9"/>
      <c r="Z27" s="9"/>
      <c r="AA27" s="9"/>
      <c r="AB27" s="9"/>
      <c r="AC27" s="9"/>
      <c r="AD27" s="9"/>
      <c r="AE27" s="69"/>
      <c r="AF27" s="9"/>
      <c r="AG27" s="9"/>
      <c r="AH27" s="9"/>
      <c r="AI27" s="9"/>
      <c r="AJ27" s="9"/>
      <c r="AK27" s="9"/>
      <c r="AL27" s="42"/>
    </row>
    <row r="28" spans="1:38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70"/>
      <c r="H28" s="70"/>
      <c r="I28" s="70"/>
      <c r="J28" s="70"/>
      <c r="K28" s="13"/>
      <c r="L28" s="13"/>
      <c r="M28" s="13"/>
      <c r="N28" s="13"/>
      <c r="O28" s="13"/>
      <c r="P28" s="13"/>
      <c r="Q28" s="70"/>
      <c r="R28" s="13"/>
      <c r="S28" s="13"/>
      <c r="T28" s="13"/>
      <c r="U28" s="13"/>
      <c r="V28" s="13"/>
      <c r="W28" s="13"/>
      <c r="X28" s="70"/>
      <c r="Y28" s="13"/>
      <c r="Z28" s="13"/>
      <c r="AA28" s="13"/>
      <c r="AB28" s="13"/>
      <c r="AC28" s="13"/>
      <c r="AD28" s="13"/>
      <c r="AE28" s="70"/>
      <c r="AF28" s="13"/>
      <c r="AG28" s="13"/>
      <c r="AH28" s="13"/>
      <c r="AI28" s="13"/>
      <c r="AJ28" s="13"/>
      <c r="AK28" s="13"/>
      <c r="AL28" s="43"/>
    </row>
    <row r="29" spans="1:38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71"/>
      <c r="H29" s="71"/>
      <c r="I29" s="71"/>
      <c r="J29" s="71"/>
      <c r="K29" s="5"/>
      <c r="L29" s="5"/>
      <c r="M29" s="5"/>
      <c r="N29" s="5"/>
      <c r="O29" s="5"/>
      <c r="P29" s="5"/>
      <c r="Q29" s="71"/>
      <c r="R29" s="5"/>
      <c r="S29" s="5"/>
      <c r="T29" s="5"/>
      <c r="U29" s="5"/>
      <c r="V29" s="5"/>
      <c r="W29" s="5"/>
      <c r="X29" s="71"/>
      <c r="Y29" s="5"/>
      <c r="Z29" s="5"/>
      <c r="AA29" s="5"/>
      <c r="AB29" s="5"/>
      <c r="AC29" s="5"/>
      <c r="AD29" s="5"/>
      <c r="AE29" s="71"/>
      <c r="AF29" s="5"/>
      <c r="AG29" s="5"/>
      <c r="AH29" s="5"/>
      <c r="AI29" s="5"/>
      <c r="AJ29" s="5"/>
      <c r="AK29" s="5"/>
      <c r="AL29" s="41"/>
    </row>
    <row r="30" spans="1:38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69"/>
      <c r="H30" s="69"/>
      <c r="I30" s="69"/>
      <c r="J30" s="69"/>
      <c r="K30" s="9"/>
      <c r="L30" s="9"/>
      <c r="M30" s="9"/>
      <c r="N30" s="9"/>
      <c r="O30" s="9"/>
      <c r="P30" s="9"/>
      <c r="Q30" s="69"/>
      <c r="R30" s="9"/>
      <c r="S30" s="9"/>
      <c r="T30" s="9"/>
      <c r="U30" s="9"/>
      <c r="V30" s="9"/>
      <c r="W30" s="9"/>
      <c r="X30" s="69"/>
      <c r="Y30" s="9"/>
      <c r="Z30" s="9"/>
      <c r="AA30" s="9"/>
      <c r="AB30" s="9"/>
      <c r="AC30" s="9"/>
      <c r="AD30" s="9"/>
      <c r="AE30" s="69"/>
      <c r="AF30" s="9"/>
      <c r="AG30" s="9"/>
      <c r="AH30" s="9"/>
      <c r="AI30" s="9"/>
      <c r="AJ30" s="9"/>
      <c r="AK30" s="9"/>
      <c r="AL30" s="42"/>
    </row>
    <row r="31" spans="1:38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69"/>
      <c r="H31" s="69"/>
      <c r="I31" s="69"/>
      <c r="J31" s="69"/>
      <c r="K31" s="9"/>
      <c r="L31" s="9"/>
      <c r="M31" s="9"/>
      <c r="N31" s="9"/>
      <c r="O31" s="9"/>
      <c r="P31" s="9"/>
      <c r="Q31" s="69"/>
      <c r="R31" s="9"/>
      <c r="S31" s="9"/>
      <c r="T31" s="9"/>
      <c r="U31" s="9"/>
      <c r="V31" s="9"/>
      <c r="W31" s="9"/>
      <c r="X31" s="69"/>
      <c r="Y31" s="9"/>
      <c r="Z31" s="9"/>
      <c r="AA31" s="9"/>
      <c r="AB31" s="9"/>
      <c r="AC31" s="9"/>
      <c r="AD31" s="9"/>
      <c r="AE31" s="69"/>
      <c r="AF31" s="9"/>
      <c r="AG31" s="9"/>
      <c r="AH31" s="9"/>
      <c r="AI31" s="9"/>
      <c r="AJ31" s="9"/>
      <c r="AK31" s="9"/>
      <c r="AL31" s="42"/>
    </row>
    <row r="32" spans="1:38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69"/>
      <c r="H32" s="69"/>
      <c r="I32" s="69"/>
      <c r="J32" s="69"/>
      <c r="K32" s="9"/>
      <c r="L32" s="9"/>
      <c r="M32" s="9"/>
      <c r="N32" s="9"/>
      <c r="O32" s="9"/>
      <c r="P32" s="9"/>
      <c r="Q32" s="69"/>
      <c r="R32" s="9"/>
      <c r="S32" s="9"/>
      <c r="T32" s="9"/>
      <c r="U32" s="9"/>
      <c r="V32" s="9"/>
      <c r="W32" s="9"/>
      <c r="X32" s="69"/>
      <c r="Y32" s="9"/>
      <c r="Z32" s="9"/>
      <c r="AA32" s="9"/>
      <c r="AB32" s="9"/>
      <c r="AC32" s="9"/>
      <c r="AD32" s="9"/>
      <c r="AE32" s="69"/>
      <c r="AF32" s="9"/>
      <c r="AG32" s="9"/>
      <c r="AH32" s="9"/>
      <c r="AI32" s="9"/>
      <c r="AJ32" s="9"/>
      <c r="AK32" s="9"/>
      <c r="AL32" s="42"/>
    </row>
    <row r="33" spans="1:40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69"/>
      <c r="H33" s="69"/>
      <c r="I33" s="69"/>
      <c r="J33" s="69"/>
      <c r="K33" s="9"/>
      <c r="L33" s="9"/>
      <c r="M33" s="9"/>
      <c r="N33" s="9"/>
      <c r="O33" s="9"/>
      <c r="P33" s="9"/>
      <c r="Q33" s="69"/>
      <c r="R33" s="9"/>
      <c r="S33" s="9"/>
      <c r="T33" s="9"/>
      <c r="U33" s="9"/>
      <c r="V33" s="9"/>
      <c r="W33" s="9"/>
      <c r="X33" s="69"/>
      <c r="Y33" s="9"/>
      <c r="Z33" s="9"/>
      <c r="AA33" s="9"/>
      <c r="AB33" s="9"/>
      <c r="AC33" s="9"/>
      <c r="AD33" s="9"/>
      <c r="AE33" s="69"/>
      <c r="AF33" s="9"/>
      <c r="AG33" s="9"/>
      <c r="AH33" s="9"/>
      <c r="AI33" s="9"/>
      <c r="AJ33" s="9"/>
      <c r="AK33" s="9"/>
      <c r="AL33" s="42"/>
    </row>
    <row r="34" spans="1:40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70"/>
      <c r="H34" s="70"/>
      <c r="I34" s="70"/>
      <c r="J34" s="70"/>
      <c r="K34" s="13"/>
      <c r="L34" s="13"/>
      <c r="M34" s="13"/>
      <c r="N34" s="13"/>
      <c r="O34" s="13"/>
      <c r="P34" s="13"/>
      <c r="Q34" s="70"/>
      <c r="R34" s="13"/>
      <c r="S34" s="13"/>
      <c r="T34" s="13"/>
      <c r="U34" s="13"/>
      <c r="V34" s="13"/>
      <c r="W34" s="13"/>
      <c r="X34" s="70"/>
      <c r="Y34" s="13"/>
      <c r="Z34" s="13"/>
      <c r="AA34" s="13"/>
      <c r="AB34" s="13"/>
      <c r="AC34" s="13"/>
      <c r="AD34" s="13"/>
      <c r="AE34" s="70"/>
      <c r="AF34" s="13"/>
      <c r="AG34" s="13"/>
      <c r="AH34" s="13"/>
      <c r="AI34" s="13"/>
      <c r="AJ34" s="13"/>
      <c r="AK34" s="13"/>
      <c r="AL34" s="43"/>
    </row>
    <row r="35" spans="1:40" ht="18" customHeight="1" x14ac:dyDescent="0.35">
      <c r="A35" s="220" t="s">
        <v>152</v>
      </c>
      <c r="B35" s="223" t="s">
        <v>148</v>
      </c>
      <c r="C35" s="31" t="s">
        <v>1</v>
      </c>
      <c r="D35" s="3"/>
      <c r="E35" s="4">
        <f t="shared" si="0"/>
        <v>0</v>
      </c>
      <c r="F35" s="4">
        <f t="shared" si="1"/>
        <v>0</v>
      </c>
      <c r="G35" s="71"/>
      <c r="H35" s="71"/>
      <c r="I35" s="71"/>
      <c r="J35" s="71"/>
      <c r="K35" s="5"/>
      <c r="L35" s="5"/>
      <c r="M35" s="5"/>
      <c r="N35" s="5"/>
      <c r="O35" s="5"/>
      <c r="P35" s="5"/>
      <c r="Q35" s="71"/>
      <c r="R35" s="5"/>
      <c r="S35" s="5"/>
      <c r="T35" s="5"/>
      <c r="U35" s="5"/>
      <c r="V35" s="5"/>
      <c r="W35" s="5"/>
      <c r="X35" s="71"/>
      <c r="Y35" s="5"/>
      <c r="Z35" s="5"/>
      <c r="AA35" s="5"/>
      <c r="AB35" s="5"/>
      <c r="AC35" s="5"/>
      <c r="AD35" s="5"/>
      <c r="AE35" s="71"/>
      <c r="AF35" s="5"/>
      <c r="AG35" s="5"/>
      <c r="AH35" s="5"/>
      <c r="AI35" s="5"/>
      <c r="AJ35" s="5"/>
      <c r="AK35" s="5"/>
      <c r="AL35" s="41"/>
    </row>
    <row r="36" spans="1:40" ht="18" customHeight="1" x14ac:dyDescent="0.35">
      <c r="A36" s="221"/>
      <c r="B36" s="224"/>
      <c r="C36" s="32" t="s">
        <v>2</v>
      </c>
      <c r="D36" s="7"/>
      <c r="E36" s="8">
        <f t="shared" si="0"/>
        <v>0</v>
      </c>
      <c r="F36" s="8">
        <f t="shared" si="1"/>
        <v>0</v>
      </c>
      <c r="G36" s="69"/>
      <c r="H36" s="69"/>
      <c r="I36" s="69"/>
      <c r="J36" s="69"/>
      <c r="K36" s="9"/>
      <c r="L36" s="9"/>
      <c r="M36" s="9"/>
      <c r="N36" s="9"/>
      <c r="O36" s="9"/>
      <c r="P36" s="9"/>
      <c r="Q36" s="69"/>
      <c r="R36" s="9"/>
      <c r="S36" s="9"/>
      <c r="T36" s="9"/>
      <c r="U36" s="9"/>
      <c r="V36" s="9"/>
      <c r="W36" s="9"/>
      <c r="X36" s="69"/>
      <c r="Y36" s="9"/>
      <c r="Z36" s="9"/>
      <c r="AA36" s="9"/>
      <c r="AB36" s="9"/>
      <c r="AC36" s="9"/>
      <c r="AD36" s="9"/>
      <c r="AE36" s="69"/>
      <c r="AF36" s="9"/>
      <c r="AG36" s="9"/>
      <c r="AH36" s="9"/>
      <c r="AI36" s="9"/>
      <c r="AJ36" s="9"/>
      <c r="AK36" s="9"/>
      <c r="AL36" s="42"/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14</v>
      </c>
      <c r="F37" s="8">
        <f t="shared" si="1"/>
        <v>14</v>
      </c>
      <c r="G37" s="69"/>
      <c r="H37" s="69"/>
      <c r="I37" s="69"/>
      <c r="J37" s="69"/>
      <c r="K37" s="9"/>
      <c r="L37" s="9"/>
      <c r="M37" s="9">
        <v>14</v>
      </c>
      <c r="N37" s="9"/>
      <c r="O37" s="9"/>
      <c r="P37" s="9"/>
      <c r="Q37" s="69"/>
      <c r="R37" s="9"/>
      <c r="S37" s="9"/>
      <c r="T37" s="9"/>
      <c r="U37" s="9"/>
      <c r="V37" s="9"/>
      <c r="W37" s="9"/>
      <c r="X37" s="69"/>
      <c r="Y37" s="9"/>
      <c r="Z37" s="9"/>
      <c r="AA37" s="9"/>
      <c r="AB37" s="9"/>
      <c r="AC37" s="9"/>
      <c r="AD37" s="9"/>
      <c r="AE37" s="69"/>
      <c r="AF37" s="9"/>
      <c r="AG37" s="9"/>
      <c r="AH37" s="9"/>
      <c r="AI37" s="9"/>
      <c r="AJ37" s="9"/>
      <c r="AK37" s="9"/>
      <c r="AL37" s="42"/>
    </row>
    <row r="38" spans="1:40" ht="18" customHeight="1" x14ac:dyDescent="0.35">
      <c r="A38" s="221"/>
      <c r="B38" s="224"/>
      <c r="C38" s="33" t="s">
        <v>4</v>
      </c>
      <c r="D38" s="7"/>
      <c r="E38" s="8">
        <f t="shared" si="2"/>
        <v>0</v>
      </c>
      <c r="F38" s="8">
        <f t="shared" si="1"/>
        <v>0</v>
      </c>
      <c r="G38" s="69"/>
      <c r="H38" s="69"/>
      <c r="I38" s="69"/>
      <c r="J38" s="69"/>
      <c r="K38" s="9"/>
      <c r="L38" s="9"/>
      <c r="M38" s="9"/>
      <c r="N38" s="9"/>
      <c r="O38" s="9"/>
      <c r="P38" s="9"/>
      <c r="Q38" s="69"/>
      <c r="R38" s="9"/>
      <c r="S38" s="9"/>
      <c r="T38" s="9"/>
      <c r="U38" s="9"/>
      <c r="V38" s="9"/>
      <c r="W38" s="9"/>
      <c r="X38" s="69"/>
      <c r="Y38" s="9"/>
      <c r="Z38" s="9"/>
      <c r="AA38" s="9"/>
      <c r="AB38" s="9"/>
      <c r="AC38" s="9"/>
      <c r="AD38" s="9"/>
      <c r="AE38" s="69"/>
      <c r="AF38" s="9"/>
      <c r="AG38" s="9"/>
      <c r="AH38" s="9"/>
      <c r="AI38" s="9"/>
      <c r="AJ38" s="9"/>
      <c r="AK38" s="9"/>
      <c r="AL38" s="42"/>
    </row>
    <row r="39" spans="1:40" ht="18" customHeight="1" x14ac:dyDescent="0.35">
      <c r="A39" s="221"/>
      <c r="B39" s="224"/>
      <c r="C39" s="33" t="s">
        <v>5</v>
      </c>
      <c r="D39" s="7"/>
      <c r="E39" s="8">
        <f t="shared" si="2"/>
        <v>0</v>
      </c>
      <c r="F39" s="8">
        <f t="shared" si="1"/>
        <v>0</v>
      </c>
      <c r="G39" s="69"/>
      <c r="H39" s="69"/>
      <c r="I39" s="69"/>
      <c r="J39" s="69"/>
      <c r="K39" s="9"/>
      <c r="L39" s="9"/>
      <c r="M39" s="9"/>
      <c r="N39" s="9"/>
      <c r="O39" s="9"/>
      <c r="P39" s="9"/>
      <c r="Q39" s="69"/>
      <c r="R39" s="9"/>
      <c r="S39" s="9"/>
      <c r="T39" s="9"/>
      <c r="U39" s="9"/>
      <c r="V39" s="9"/>
      <c r="W39" s="9"/>
      <c r="X39" s="69"/>
      <c r="Y39" s="9"/>
      <c r="Z39" s="9"/>
      <c r="AA39" s="9"/>
      <c r="AB39" s="9"/>
      <c r="AC39" s="9"/>
      <c r="AD39" s="9"/>
      <c r="AE39" s="69"/>
      <c r="AF39" s="9"/>
      <c r="AG39" s="9"/>
      <c r="AH39" s="9"/>
      <c r="AI39" s="9"/>
      <c r="AJ39" s="9"/>
      <c r="AK39" s="9"/>
      <c r="AL39" s="42"/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70"/>
      <c r="H40" s="70"/>
      <c r="I40" s="70"/>
      <c r="J40" s="70"/>
      <c r="K40" s="13"/>
      <c r="L40" s="13"/>
      <c r="M40" s="13"/>
      <c r="N40" s="13"/>
      <c r="O40" s="13"/>
      <c r="P40" s="13"/>
      <c r="Q40" s="70"/>
      <c r="R40" s="13"/>
      <c r="S40" s="13"/>
      <c r="T40" s="13"/>
      <c r="U40" s="13"/>
      <c r="V40" s="13"/>
      <c r="W40" s="13"/>
      <c r="X40" s="70"/>
      <c r="Y40" s="13"/>
      <c r="Z40" s="13"/>
      <c r="AA40" s="13"/>
      <c r="AB40" s="13"/>
      <c r="AC40" s="13"/>
      <c r="AD40" s="13"/>
      <c r="AE40" s="70"/>
      <c r="AF40" s="13"/>
      <c r="AG40" s="13"/>
      <c r="AH40" s="13"/>
      <c r="AI40" s="13"/>
      <c r="AJ40" s="13"/>
      <c r="AK40" s="13"/>
      <c r="AL40" s="43"/>
    </row>
    <row r="41" spans="1:40" ht="18" hidden="1" customHeight="1" x14ac:dyDescent="0.35">
      <c r="A41" s="220"/>
      <c r="B41" s="308"/>
      <c r="C41" s="31" t="s">
        <v>1</v>
      </c>
      <c r="D41" s="3"/>
      <c r="E41" s="4">
        <f t="shared" si="2"/>
        <v>0</v>
      </c>
      <c r="F41" s="4">
        <f t="shared" si="1"/>
        <v>0</v>
      </c>
      <c r="G41" s="71"/>
      <c r="H41" s="71"/>
      <c r="I41" s="71"/>
      <c r="J41" s="71"/>
      <c r="K41" s="5"/>
      <c r="L41" s="5"/>
      <c r="M41" s="5"/>
      <c r="N41" s="5"/>
      <c r="O41" s="5"/>
      <c r="P41" s="5"/>
      <c r="Q41" s="71"/>
      <c r="R41" s="5"/>
      <c r="S41" s="5"/>
      <c r="T41" s="5"/>
      <c r="U41" s="5"/>
      <c r="V41" s="5"/>
      <c r="W41" s="5"/>
      <c r="X41" s="71"/>
      <c r="Y41" s="5"/>
      <c r="Z41" s="5"/>
      <c r="AA41" s="5"/>
      <c r="AB41" s="5"/>
      <c r="AC41" s="5"/>
      <c r="AD41" s="5"/>
      <c r="AE41" s="71"/>
      <c r="AF41" s="5"/>
      <c r="AG41" s="5"/>
      <c r="AH41" s="5"/>
      <c r="AI41" s="5"/>
      <c r="AJ41" s="5"/>
      <c r="AK41" s="5"/>
      <c r="AL41" s="41"/>
    </row>
    <row r="42" spans="1:40" ht="18" hidden="1" customHeight="1" x14ac:dyDescent="0.35">
      <c r="A42" s="221"/>
      <c r="B42" s="308"/>
      <c r="C42" s="32" t="s">
        <v>2</v>
      </c>
      <c r="D42" s="7"/>
      <c r="E42" s="8">
        <f t="shared" si="2"/>
        <v>0</v>
      </c>
      <c r="F42" s="8">
        <f t="shared" si="1"/>
        <v>0</v>
      </c>
      <c r="G42" s="69"/>
      <c r="H42" s="69"/>
      <c r="I42" s="69"/>
      <c r="J42" s="69"/>
      <c r="K42" s="9"/>
      <c r="L42" s="9"/>
      <c r="M42" s="9"/>
      <c r="N42" s="9"/>
      <c r="O42" s="9"/>
      <c r="P42" s="9"/>
      <c r="Q42" s="69"/>
      <c r="R42" s="9"/>
      <c r="S42" s="9"/>
      <c r="T42" s="9"/>
      <c r="U42" s="9"/>
      <c r="V42" s="9"/>
      <c r="W42" s="9"/>
      <c r="X42" s="69"/>
      <c r="Y42" s="9"/>
      <c r="Z42" s="9"/>
      <c r="AA42" s="9"/>
      <c r="AB42" s="9"/>
      <c r="AC42" s="9"/>
      <c r="AD42" s="9"/>
      <c r="AE42" s="69"/>
      <c r="AF42" s="9"/>
      <c r="AG42" s="9"/>
      <c r="AH42" s="9"/>
      <c r="AI42" s="9"/>
      <c r="AJ42" s="9"/>
      <c r="AK42" s="9"/>
      <c r="AL42" s="42"/>
    </row>
    <row r="43" spans="1:40" ht="18" hidden="1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69"/>
      <c r="H43" s="69"/>
      <c r="I43" s="69"/>
      <c r="J43" s="69"/>
      <c r="K43" s="9"/>
      <c r="L43" s="9"/>
      <c r="M43" s="9"/>
      <c r="N43" s="9"/>
      <c r="O43" s="9"/>
      <c r="P43" s="9"/>
      <c r="Q43" s="69"/>
      <c r="R43" s="9"/>
      <c r="S43" s="9"/>
      <c r="T43" s="9"/>
      <c r="U43" s="9"/>
      <c r="V43" s="9"/>
      <c r="W43" s="9"/>
      <c r="X43" s="69"/>
      <c r="Y43" s="9"/>
      <c r="Z43" s="9"/>
      <c r="AA43" s="9"/>
      <c r="AB43" s="9"/>
      <c r="AC43" s="9"/>
      <c r="AD43" s="9"/>
      <c r="AE43" s="69"/>
      <c r="AF43" s="9"/>
      <c r="AG43" s="9"/>
      <c r="AH43" s="9"/>
      <c r="AI43" s="9"/>
      <c r="AJ43" s="9"/>
      <c r="AK43" s="9"/>
      <c r="AL43" s="42"/>
    </row>
    <row r="44" spans="1:40" ht="18" hidden="1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69"/>
      <c r="H44" s="69"/>
      <c r="I44" s="69"/>
      <c r="J44" s="69"/>
      <c r="K44" s="9"/>
      <c r="L44" s="9"/>
      <c r="M44" s="9"/>
      <c r="N44" s="9"/>
      <c r="O44" s="9"/>
      <c r="P44" s="9"/>
      <c r="Q44" s="69"/>
      <c r="R44" s="9"/>
      <c r="S44" s="9"/>
      <c r="T44" s="9"/>
      <c r="U44" s="9"/>
      <c r="V44" s="9"/>
      <c r="W44" s="9"/>
      <c r="X44" s="69"/>
      <c r="Y44" s="9"/>
      <c r="Z44" s="9"/>
      <c r="AA44" s="9"/>
      <c r="AB44" s="9"/>
      <c r="AC44" s="9"/>
      <c r="AD44" s="9"/>
      <c r="AE44" s="69"/>
      <c r="AF44" s="9"/>
      <c r="AG44" s="9"/>
      <c r="AH44" s="9"/>
      <c r="AI44" s="9"/>
      <c r="AJ44" s="9"/>
      <c r="AK44" s="9"/>
      <c r="AL44" s="42"/>
    </row>
    <row r="45" spans="1:40" ht="18" hidden="1" customHeight="1" x14ac:dyDescent="0.35">
      <c r="A45" s="221"/>
      <c r="B45" s="308"/>
      <c r="C45" s="33" t="s">
        <v>5</v>
      </c>
      <c r="D45" s="7"/>
      <c r="E45" s="8">
        <f t="shared" si="2"/>
        <v>0</v>
      </c>
      <c r="F45" s="8">
        <f t="shared" si="1"/>
        <v>0</v>
      </c>
      <c r="G45" s="69"/>
      <c r="H45" s="69"/>
      <c r="I45" s="69"/>
      <c r="J45" s="69"/>
      <c r="K45" s="9"/>
      <c r="L45" s="9"/>
      <c r="M45" s="9"/>
      <c r="N45" s="9"/>
      <c r="O45" s="9"/>
      <c r="P45" s="9"/>
      <c r="Q45" s="69"/>
      <c r="R45" s="9"/>
      <c r="S45" s="9"/>
      <c r="T45" s="9"/>
      <c r="U45" s="9"/>
      <c r="V45" s="9"/>
      <c r="W45" s="9"/>
      <c r="X45" s="69"/>
      <c r="Y45" s="9"/>
      <c r="Z45" s="9"/>
      <c r="AA45" s="9"/>
      <c r="AB45" s="9"/>
      <c r="AC45" s="9"/>
      <c r="AD45" s="9"/>
      <c r="AE45" s="69"/>
      <c r="AF45" s="9"/>
      <c r="AG45" s="9"/>
      <c r="AH45" s="9"/>
      <c r="AI45" s="9"/>
      <c r="AJ45" s="9"/>
      <c r="AK45" s="9"/>
      <c r="AL45" s="42"/>
      <c r="AN45" s="20"/>
    </row>
    <row r="46" spans="1:40" ht="18" hidden="1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72"/>
      <c r="H46" s="72"/>
      <c r="I46" s="72"/>
      <c r="J46" s="72"/>
      <c r="K46" s="19"/>
      <c r="L46" s="19"/>
      <c r="M46" s="19"/>
      <c r="N46" s="19"/>
      <c r="O46" s="19"/>
      <c r="P46" s="19"/>
      <c r="Q46" s="72"/>
      <c r="R46" s="19"/>
      <c r="S46" s="19"/>
      <c r="T46" s="19"/>
      <c r="U46" s="19"/>
      <c r="V46" s="19"/>
      <c r="W46" s="19"/>
      <c r="X46" s="72"/>
      <c r="Y46" s="19"/>
      <c r="Z46" s="19"/>
      <c r="AA46" s="19"/>
      <c r="AB46" s="19"/>
      <c r="AC46" s="19"/>
      <c r="AD46" s="19"/>
      <c r="AE46" s="72"/>
      <c r="AF46" s="19"/>
      <c r="AG46" s="19"/>
      <c r="AH46" s="19"/>
      <c r="AI46" s="19"/>
      <c r="AJ46" s="19"/>
      <c r="AK46" s="19"/>
      <c r="AL46" s="43"/>
    </row>
    <row r="47" spans="1:40" ht="18" hidden="1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71"/>
      <c r="H47" s="71"/>
      <c r="I47" s="71"/>
      <c r="J47" s="71"/>
      <c r="K47" s="5"/>
      <c r="L47" s="5"/>
      <c r="M47" s="5"/>
      <c r="N47" s="5"/>
      <c r="O47" s="5"/>
      <c r="P47" s="5"/>
      <c r="Q47" s="71"/>
      <c r="R47" s="5"/>
      <c r="S47" s="5"/>
      <c r="T47" s="5"/>
      <c r="U47" s="5"/>
      <c r="V47" s="5"/>
      <c r="W47" s="5"/>
      <c r="X47" s="71"/>
      <c r="Y47" s="5"/>
      <c r="Z47" s="5"/>
      <c r="AA47" s="5"/>
      <c r="AB47" s="5"/>
      <c r="AC47" s="5"/>
      <c r="AD47" s="5"/>
      <c r="AE47" s="71"/>
      <c r="AF47" s="5"/>
      <c r="AG47" s="5"/>
      <c r="AH47" s="5"/>
      <c r="AI47" s="5"/>
      <c r="AJ47" s="5"/>
      <c r="AK47" s="5"/>
      <c r="AL47" s="44"/>
    </row>
    <row r="48" spans="1:40" ht="18" hidden="1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69"/>
      <c r="H48" s="69"/>
      <c r="I48" s="69"/>
      <c r="J48" s="69"/>
      <c r="K48" s="9"/>
      <c r="L48" s="9"/>
      <c r="M48" s="9"/>
      <c r="N48" s="9"/>
      <c r="O48" s="9"/>
      <c r="P48" s="9"/>
      <c r="Q48" s="69"/>
      <c r="R48" s="9"/>
      <c r="S48" s="9"/>
      <c r="T48" s="9"/>
      <c r="U48" s="9"/>
      <c r="V48" s="9"/>
      <c r="W48" s="9"/>
      <c r="X48" s="69"/>
      <c r="Y48" s="9"/>
      <c r="Z48" s="9"/>
      <c r="AA48" s="9"/>
      <c r="AB48" s="9"/>
      <c r="AC48" s="9"/>
      <c r="AD48" s="9"/>
      <c r="AE48" s="69"/>
      <c r="AF48" s="9"/>
      <c r="AG48" s="9"/>
      <c r="AH48" s="9"/>
      <c r="AI48" s="9"/>
      <c r="AJ48" s="9"/>
      <c r="AK48" s="9"/>
      <c r="AL48" s="42"/>
    </row>
    <row r="49" spans="1:40" ht="18" hidden="1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69"/>
      <c r="H49" s="69"/>
      <c r="I49" s="69"/>
      <c r="J49" s="69"/>
      <c r="K49" s="9"/>
      <c r="L49" s="9"/>
      <c r="M49" s="9"/>
      <c r="N49" s="9"/>
      <c r="O49" s="9"/>
      <c r="P49" s="9"/>
      <c r="Q49" s="69"/>
      <c r="R49" s="9"/>
      <c r="S49" s="9"/>
      <c r="T49" s="9"/>
      <c r="U49" s="9"/>
      <c r="V49" s="9"/>
      <c r="W49" s="9"/>
      <c r="X49" s="69"/>
      <c r="Y49" s="9"/>
      <c r="Z49" s="9"/>
      <c r="AA49" s="9"/>
      <c r="AB49" s="9"/>
      <c r="AC49" s="9"/>
      <c r="AD49" s="9"/>
      <c r="AE49" s="69"/>
      <c r="AF49" s="9"/>
      <c r="AG49" s="9"/>
      <c r="AH49" s="9"/>
      <c r="AI49" s="9"/>
      <c r="AJ49" s="9"/>
      <c r="AK49" s="9"/>
      <c r="AL49" s="42"/>
    </row>
    <row r="50" spans="1:40" ht="18" hidden="1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69"/>
      <c r="H50" s="69"/>
      <c r="I50" s="69"/>
      <c r="J50" s="69"/>
      <c r="K50" s="9"/>
      <c r="L50" s="9"/>
      <c r="M50" s="9"/>
      <c r="N50" s="9"/>
      <c r="O50" s="9"/>
      <c r="P50" s="9"/>
      <c r="Q50" s="69"/>
      <c r="R50" s="9"/>
      <c r="S50" s="9"/>
      <c r="T50" s="9"/>
      <c r="U50" s="9"/>
      <c r="V50" s="9"/>
      <c r="W50" s="9"/>
      <c r="X50" s="69"/>
      <c r="Y50" s="9"/>
      <c r="Z50" s="9"/>
      <c r="AA50" s="9"/>
      <c r="AB50" s="9"/>
      <c r="AC50" s="9"/>
      <c r="AD50" s="9"/>
      <c r="AE50" s="69"/>
      <c r="AF50" s="9"/>
      <c r="AG50" s="9"/>
      <c r="AH50" s="9"/>
      <c r="AI50" s="9"/>
      <c r="AJ50" s="9"/>
      <c r="AK50" s="9"/>
      <c r="AL50" s="42"/>
    </row>
    <row r="51" spans="1:40" ht="18" hidden="1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69"/>
      <c r="H51" s="69"/>
      <c r="I51" s="69"/>
      <c r="J51" s="69"/>
      <c r="K51" s="9"/>
      <c r="L51" s="9"/>
      <c r="M51" s="9"/>
      <c r="N51" s="9"/>
      <c r="O51" s="9"/>
      <c r="P51" s="9"/>
      <c r="Q51" s="69"/>
      <c r="R51" s="9"/>
      <c r="S51" s="9"/>
      <c r="T51" s="9"/>
      <c r="U51" s="9"/>
      <c r="V51" s="9"/>
      <c r="W51" s="9"/>
      <c r="X51" s="69"/>
      <c r="Y51" s="9"/>
      <c r="Z51" s="9"/>
      <c r="AA51" s="9"/>
      <c r="AB51" s="9"/>
      <c r="AC51" s="9"/>
      <c r="AD51" s="9"/>
      <c r="AE51" s="69"/>
      <c r="AF51" s="9"/>
      <c r="AG51" s="9"/>
      <c r="AH51" s="9"/>
      <c r="AI51" s="9"/>
      <c r="AJ51" s="9"/>
      <c r="AK51" s="9"/>
      <c r="AL51" s="42"/>
      <c r="AN51" s="20"/>
    </row>
    <row r="52" spans="1:40" ht="18" hidden="1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72"/>
      <c r="H52" s="72"/>
      <c r="I52" s="72"/>
      <c r="J52" s="72"/>
      <c r="K52" s="19"/>
      <c r="L52" s="19"/>
      <c r="M52" s="19"/>
      <c r="N52" s="19"/>
      <c r="O52" s="19"/>
      <c r="P52" s="19"/>
      <c r="Q52" s="72"/>
      <c r="R52" s="19"/>
      <c r="S52" s="19"/>
      <c r="T52" s="19"/>
      <c r="U52" s="19"/>
      <c r="V52" s="19"/>
      <c r="W52" s="19"/>
      <c r="X52" s="72"/>
      <c r="Y52" s="19"/>
      <c r="Z52" s="19"/>
      <c r="AA52" s="19"/>
      <c r="AB52" s="19"/>
      <c r="AC52" s="19"/>
      <c r="AD52" s="19"/>
      <c r="AE52" s="72"/>
      <c r="AF52" s="19"/>
      <c r="AG52" s="19"/>
      <c r="AH52" s="19"/>
      <c r="AI52" s="19"/>
      <c r="AJ52" s="19"/>
      <c r="AK52" s="19"/>
      <c r="AL52" s="42"/>
    </row>
    <row r="53" spans="1:40" ht="18" customHeight="1" x14ac:dyDescent="0.35">
      <c r="A53" s="220"/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71"/>
      <c r="H53" s="71"/>
      <c r="I53" s="71"/>
      <c r="J53" s="71"/>
      <c r="K53" s="5"/>
      <c r="L53" s="5"/>
      <c r="M53" s="5"/>
      <c r="N53" s="5"/>
      <c r="O53" s="5"/>
      <c r="P53" s="5"/>
      <c r="Q53" s="71"/>
      <c r="R53" s="5"/>
      <c r="S53" s="5"/>
      <c r="T53" s="5"/>
      <c r="U53" s="5"/>
      <c r="V53" s="5"/>
      <c r="W53" s="5"/>
      <c r="X53" s="71"/>
      <c r="Y53" s="5"/>
      <c r="Z53" s="5"/>
      <c r="AA53" s="5"/>
      <c r="AB53" s="5"/>
      <c r="AC53" s="5"/>
      <c r="AD53" s="5"/>
      <c r="AE53" s="71"/>
      <c r="AF53" s="5"/>
      <c r="AG53" s="5"/>
      <c r="AH53" s="5"/>
      <c r="AI53" s="5"/>
      <c r="AJ53" s="5"/>
      <c r="AK53" s="5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69"/>
      <c r="H54" s="69"/>
      <c r="I54" s="69"/>
      <c r="J54" s="69"/>
      <c r="K54" s="9"/>
      <c r="L54" s="9"/>
      <c r="M54" s="9"/>
      <c r="N54" s="9"/>
      <c r="O54" s="9"/>
      <c r="P54" s="9"/>
      <c r="Q54" s="69"/>
      <c r="R54" s="9"/>
      <c r="S54" s="9"/>
      <c r="T54" s="9"/>
      <c r="U54" s="9"/>
      <c r="V54" s="9"/>
      <c r="W54" s="9"/>
      <c r="X54" s="69"/>
      <c r="Y54" s="9"/>
      <c r="Z54" s="9"/>
      <c r="AA54" s="9"/>
      <c r="AB54" s="9"/>
      <c r="AC54" s="9"/>
      <c r="AD54" s="9"/>
      <c r="AE54" s="69"/>
      <c r="AF54" s="9"/>
      <c r="AG54" s="9"/>
      <c r="AH54" s="9"/>
      <c r="AI54" s="9"/>
      <c r="AJ54" s="9"/>
      <c r="AK54" s="9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69"/>
      <c r="H55" s="69"/>
      <c r="I55" s="69"/>
      <c r="J55" s="69"/>
      <c r="K55" s="9"/>
      <c r="L55" s="9"/>
      <c r="M55" s="9"/>
      <c r="N55" s="9"/>
      <c r="O55" s="9"/>
      <c r="P55" s="9"/>
      <c r="Q55" s="69"/>
      <c r="R55" s="9"/>
      <c r="S55" s="9"/>
      <c r="T55" s="9"/>
      <c r="U55" s="9"/>
      <c r="V55" s="9"/>
      <c r="W55" s="9"/>
      <c r="X55" s="69"/>
      <c r="Y55" s="9"/>
      <c r="Z55" s="9"/>
      <c r="AA55" s="9"/>
      <c r="AB55" s="9"/>
      <c r="AC55" s="9"/>
      <c r="AD55" s="9"/>
      <c r="AE55" s="69"/>
      <c r="AF55" s="9"/>
      <c r="AG55" s="9"/>
      <c r="AH55" s="9"/>
      <c r="AI55" s="9"/>
      <c r="AJ55" s="9"/>
      <c r="AK55" s="9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69"/>
      <c r="H56" s="69"/>
      <c r="I56" s="69"/>
      <c r="J56" s="69"/>
      <c r="K56" s="9"/>
      <c r="L56" s="9"/>
      <c r="M56" s="9"/>
      <c r="N56" s="9"/>
      <c r="O56" s="9"/>
      <c r="P56" s="9"/>
      <c r="Q56" s="69"/>
      <c r="R56" s="9"/>
      <c r="S56" s="9"/>
      <c r="T56" s="9"/>
      <c r="U56" s="9"/>
      <c r="V56" s="9"/>
      <c r="W56" s="9"/>
      <c r="X56" s="69"/>
      <c r="Y56" s="9"/>
      <c r="Z56" s="9"/>
      <c r="AA56" s="9"/>
      <c r="AB56" s="9"/>
      <c r="AC56" s="9"/>
      <c r="AD56" s="9"/>
      <c r="AE56" s="69"/>
      <c r="AF56" s="9"/>
      <c r="AG56" s="9"/>
      <c r="AH56" s="9"/>
      <c r="AI56" s="9"/>
      <c r="AJ56" s="9"/>
      <c r="AK56" s="9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69"/>
      <c r="H57" s="69"/>
      <c r="I57" s="69"/>
      <c r="J57" s="69"/>
      <c r="K57" s="9"/>
      <c r="L57" s="9"/>
      <c r="M57" s="9"/>
      <c r="N57" s="9"/>
      <c r="O57" s="9"/>
      <c r="P57" s="9"/>
      <c r="Q57" s="69"/>
      <c r="R57" s="9"/>
      <c r="S57" s="9"/>
      <c r="T57" s="9"/>
      <c r="U57" s="9"/>
      <c r="V57" s="9"/>
      <c r="W57" s="9"/>
      <c r="X57" s="69"/>
      <c r="Y57" s="9"/>
      <c r="Z57" s="9"/>
      <c r="AA57" s="9"/>
      <c r="AB57" s="9"/>
      <c r="AC57" s="9"/>
      <c r="AD57" s="9"/>
      <c r="AE57" s="69"/>
      <c r="AF57" s="9"/>
      <c r="AG57" s="9"/>
      <c r="AH57" s="9"/>
      <c r="AI57" s="9"/>
      <c r="AJ57" s="9"/>
      <c r="AK57" s="9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72"/>
      <c r="H58" s="72"/>
      <c r="I58" s="72"/>
      <c r="J58" s="72"/>
      <c r="K58" s="19"/>
      <c r="L58" s="19"/>
      <c r="M58" s="19"/>
      <c r="N58" s="19"/>
      <c r="O58" s="19"/>
      <c r="P58" s="19"/>
      <c r="Q58" s="72"/>
      <c r="R58" s="19"/>
      <c r="S58" s="19"/>
      <c r="T58" s="19"/>
      <c r="U58" s="19"/>
      <c r="V58" s="19"/>
      <c r="W58" s="19"/>
      <c r="X58" s="72"/>
      <c r="Y58" s="19"/>
      <c r="Z58" s="19"/>
      <c r="AA58" s="19"/>
      <c r="AB58" s="19"/>
      <c r="AC58" s="19"/>
      <c r="AD58" s="19"/>
      <c r="AE58" s="72"/>
      <c r="AF58" s="19"/>
      <c r="AG58" s="19"/>
      <c r="AH58" s="19"/>
      <c r="AI58" s="19"/>
      <c r="AJ58" s="19"/>
      <c r="AK58" s="19"/>
      <c r="AL58" s="42"/>
    </row>
    <row r="59" spans="1:40" ht="18" customHeight="1" x14ac:dyDescent="0.35">
      <c r="A59" s="263" t="s">
        <v>153</v>
      </c>
      <c r="B59" s="226" t="s">
        <v>89</v>
      </c>
      <c r="C59" s="227"/>
      <c r="D59" s="218">
        <v>28</v>
      </c>
      <c r="E59" s="218">
        <f t="shared" si="2"/>
        <v>0</v>
      </c>
      <c r="F59" s="218">
        <f t="shared" si="1"/>
        <v>-28</v>
      </c>
      <c r="G59" s="306"/>
      <c r="H59" s="306"/>
      <c r="I59" s="306"/>
      <c r="J59" s="306"/>
      <c r="K59" s="259"/>
      <c r="L59" s="259"/>
      <c r="M59" s="259"/>
      <c r="N59" s="259"/>
      <c r="O59" s="259"/>
      <c r="P59" s="259"/>
      <c r="Q59" s="306"/>
      <c r="R59" s="259"/>
      <c r="S59" s="259"/>
      <c r="T59" s="259"/>
      <c r="U59" s="259"/>
      <c r="V59" s="259"/>
      <c r="W59" s="259"/>
      <c r="X59" s="306"/>
      <c r="Y59" s="259"/>
      <c r="Z59" s="259"/>
      <c r="AA59" s="259"/>
      <c r="AB59" s="259"/>
      <c r="AC59" s="39"/>
      <c r="AD59" s="39"/>
      <c r="AE59" s="104"/>
      <c r="AF59" s="259"/>
      <c r="AG59" s="259"/>
      <c r="AH59" s="259"/>
      <c r="AI59" s="259"/>
      <c r="AJ59" s="259"/>
      <c r="AK59" s="259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307"/>
      <c r="H60" s="307"/>
      <c r="I60" s="307"/>
      <c r="J60" s="307"/>
      <c r="K60" s="213"/>
      <c r="L60" s="213"/>
      <c r="M60" s="213"/>
      <c r="N60" s="213"/>
      <c r="O60" s="213"/>
      <c r="P60" s="213"/>
      <c r="Q60" s="307"/>
      <c r="R60" s="213"/>
      <c r="S60" s="213"/>
      <c r="T60" s="213"/>
      <c r="U60" s="213"/>
      <c r="V60" s="213"/>
      <c r="W60" s="213"/>
      <c r="X60" s="307"/>
      <c r="Y60" s="213"/>
      <c r="Z60" s="213"/>
      <c r="AA60" s="213"/>
      <c r="AB60" s="213"/>
      <c r="AC60" s="40"/>
      <c r="AD60" s="40"/>
      <c r="AE60" s="105"/>
      <c r="AF60" s="213"/>
      <c r="AG60" s="213"/>
      <c r="AH60" s="213"/>
      <c r="AI60" s="213"/>
      <c r="AJ60" s="213"/>
      <c r="AK60" s="213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271" t="s">
        <v>98</v>
      </c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  <c r="AA63" s="272"/>
      <c r="AB63" s="272"/>
      <c r="AC63" s="272"/>
      <c r="AD63" s="272"/>
      <c r="AE63" s="272"/>
      <c r="AF63" s="272"/>
      <c r="AG63" s="272"/>
      <c r="AH63" s="272"/>
      <c r="AI63" s="272"/>
      <c r="AJ63" s="272"/>
      <c r="AK63" s="272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37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37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37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37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3"/>
      <c r="B65" s="202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5"/>
      <c r="AJ65" s="265"/>
      <c r="AK65" s="265"/>
      <c r="AL65" s="276"/>
    </row>
    <row r="66" spans="1:40" ht="18" customHeight="1" x14ac:dyDescent="0.35">
      <c r="A66" s="199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65"/>
      <c r="AK66" s="265"/>
      <c r="AL66" s="276"/>
    </row>
    <row r="67" spans="1:40" ht="18" customHeight="1" x14ac:dyDescent="0.35">
      <c r="A67" s="263"/>
      <c r="B67" s="20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76"/>
    </row>
    <row r="68" spans="1:40" ht="18" customHeight="1" x14ac:dyDescent="0.35">
      <c r="A68" s="199"/>
      <c r="B68" s="20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65"/>
      <c r="AK68" s="265"/>
      <c r="AL68" s="276"/>
    </row>
    <row r="69" spans="1:40" ht="18" customHeight="1" x14ac:dyDescent="0.35">
      <c r="A69" s="263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76"/>
    </row>
    <row r="70" spans="1:40" s="2" customFormat="1" ht="18" customHeight="1" x14ac:dyDescent="0.35">
      <c r="A70" s="199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3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199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302"/>
      <c r="N79" s="265"/>
      <c r="O79" s="265"/>
      <c r="P79" s="265"/>
      <c r="Q79" s="265"/>
      <c r="R79" s="265"/>
      <c r="S79" s="265"/>
      <c r="T79" s="302"/>
      <c r="U79" s="265"/>
      <c r="V79" s="265"/>
      <c r="W79" s="265"/>
      <c r="X79" s="265"/>
      <c r="Y79" s="265"/>
      <c r="Z79" s="265"/>
      <c r="AA79" s="302"/>
      <c r="AB79" s="265"/>
      <c r="AC79" s="265"/>
      <c r="AD79" s="265"/>
      <c r="AE79" s="265"/>
      <c r="AF79" s="265"/>
      <c r="AG79" s="265"/>
      <c r="AH79" s="302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302"/>
      <c r="N80" s="265"/>
      <c r="O80" s="265"/>
      <c r="P80" s="265"/>
      <c r="Q80" s="265"/>
      <c r="R80" s="265"/>
      <c r="S80" s="265"/>
      <c r="T80" s="302"/>
      <c r="U80" s="265"/>
      <c r="V80" s="265"/>
      <c r="W80" s="265"/>
      <c r="X80" s="265"/>
      <c r="Y80" s="265"/>
      <c r="Z80" s="265"/>
      <c r="AA80" s="302"/>
      <c r="AB80" s="265"/>
      <c r="AC80" s="265"/>
      <c r="AD80" s="265"/>
      <c r="AE80" s="265"/>
      <c r="AF80" s="265"/>
      <c r="AG80" s="265"/>
      <c r="AH80" s="302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302"/>
      <c r="N81" s="265"/>
      <c r="O81" s="265"/>
      <c r="P81" s="265"/>
      <c r="Q81" s="265"/>
      <c r="R81" s="265"/>
      <c r="S81" s="265"/>
      <c r="T81" s="302"/>
      <c r="U81" s="265"/>
      <c r="V81" s="265"/>
      <c r="W81" s="265"/>
      <c r="X81" s="265"/>
      <c r="Y81" s="265"/>
      <c r="Z81" s="265"/>
      <c r="AA81" s="302"/>
      <c r="AB81" s="265"/>
      <c r="AC81" s="265"/>
      <c r="AD81" s="265"/>
      <c r="AE81" s="265"/>
      <c r="AF81" s="265"/>
      <c r="AG81" s="265"/>
      <c r="AH81" s="302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302"/>
      <c r="N82" s="265"/>
      <c r="O82" s="265"/>
      <c r="P82" s="265"/>
      <c r="Q82" s="265"/>
      <c r="R82" s="265"/>
      <c r="S82" s="265"/>
      <c r="T82" s="302"/>
      <c r="U82" s="265"/>
      <c r="V82" s="265"/>
      <c r="W82" s="265"/>
      <c r="X82" s="265"/>
      <c r="Y82" s="265"/>
      <c r="Z82" s="265"/>
      <c r="AA82" s="302"/>
      <c r="AB82" s="265"/>
      <c r="AC82" s="265"/>
      <c r="AD82" s="265"/>
      <c r="AE82" s="265"/>
      <c r="AF82" s="265"/>
      <c r="AG82" s="265"/>
      <c r="AH82" s="302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14" priority="8" operator="lessThan">
      <formula>0</formula>
    </cfRule>
  </conditionalFormatting>
  <conditionalFormatting sqref="F5:F59">
    <cfRule type="cellIs" dxfId="313" priority="7" operator="equal">
      <formula>0</formula>
    </cfRule>
  </conditionalFormatting>
  <conditionalFormatting sqref="F65:F82">
    <cfRule type="cellIs" dxfId="312" priority="5" operator="equal">
      <formula>0</formula>
    </cfRule>
    <cfRule type="cellIs" dxfId="311" priority="6" operator="lessThan">
      <formula>0</formula>
    </cfRule>
  </conditionalFormatting>
  <conditionalFormatting sqref="G5:AK60 G65:AK82">
    <cfRule type="cellIs" dxfId="310" priority="4" operator="greaterThan">
      <formula>0</formula>
    </cfRule>
  </conditionalFormatting>
  <conditionalFormatting sqref="AL5:AL59 AL65 AL67 AL69 AL71 AL73 AL75 AL77 AL79 AL81">
    <cfRule type="containsText" dxfId="309" priority="9" operator="containsText" text="Done">
      <formula>NOT(ISERROR(SEARCH("Done",AL5)))</formula>
    </cfRule>
  </conditionalFormatting>
  <conditionalFormatting sqref="AL5:AL60">
    <cfRule type="containsText" dxfId="308" priority="3" operator="containsText" text="Done">
      <formula>NOT(ISERROR(SEARCH("Done",AL5)))</formula>
    </cfRule>
  </conditionalFormatting>
  <conditionalFormatting sqref="AL65:AL82">
    <cfRule type="containsText" dxfId="307" priority="2" operator="containsText" text="Done">
      <formula>NOT(ISERROR(SEARCH("Done",AL65)))</formula>
    </cfRule>
  </conditionalFormatting>
  <dataValidations count="1">
    <dataValidation allowBlank="1" showInputMessage="1" showErrorMessage="1" sqref="AN5" xr:uid="{D5ED23B8-B070-420B-B7D4-519C521B8617}"/>
  </dataValidations>
  <printOptions horizontalCentered="1" verticalCentered="1"/>
  <pageMargins left="0.7" right="0.7" top="0.75" bottom="0.75" header="0.3" footer="0.3"/>
  <pageSetup paperSize="8" scale="54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93E6-2F14-42D3-92A3-473F68BB70FA}">
  <sheetPr>
    <tabColor rgb="FFFFC000"/>
    <pageSetUpPr fitToPage="1"/>
  </sheetPr>
  <dimension ref="A1:AN100"/>
  <sheetViews>
    <sheetView showGridLines="0" zoomScale="60" zoomScaleNormal="60" workbookViewId="0">
      <pane xSplit="6" ySplit="4" topLeftCell="G73" activePane="bottomRight" state="frozen"/>
      <selection pane="topRight" activeCell="G51" sqref="G51:AH52"/>
      <selection pane="bottomLeft" activeCell="G51" sqref="G51:AH52"/>
      <selection pane="bottomRight" activeCell="B73" activeCellId="1" sqref="B67:B70 B73:B74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D2/6</f>
        <v>100</v>
      </c>
      <c r="D2" s="2">
        <f>SUBTOTAL(9,D5:D58)</f>
        <v>600</v>
      </c>
      <c r="E2" s="2">
        <f>SUBTOTAL(9,E5:E58)</f>
        <v>600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106">
        <v>1</v>
      </c>
      <c r="H4" s="106">
        <v>2</v>
      </c>
      <c r="I4" s="106">
        <v>3</v>
      </c>
      <c r="J4" s="106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106">
        <v>10</v>
      </c>
      <c r="Q4" s="106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06">
        <v>17</v>
      </c>
      <c r="X4" s="106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06">
        <v>24</v>
      </c>
      <c r="AE4" s="106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06">
        <v>31</v>
      </c>
      <c r="AL4" s="263"/>
    </row>
    <row r="5" spans="1:38" ht="18" customHeight="1" x14ac:dyDescent="0.35">
      <c r="A5" s="220" t="s">
        <v>154</v>
      </c>
      <c r="B5" s="223" t="s">
        <v>155</v>
      </c>
      <c r="C5" s="32" t="s">
        <v>1</v>
      </c>
      <c r="D5" s="7">
        <v>30</v>
      </c>
      <c r="E5" s="8">
        <f t="shared" ref="E5:E36" si="0">SUM(G5:AK5)</f>
        <v>30</v>
      </c>
      <c r="F5" s="8">
        <f>E5-D5</f>
        <v>0</v>
      </c>
      <c r="G5" s="107"/>
      <c r="H5" s="107"/>
      <c r="I5" s="107"/>
      <c r="J5" s="107"/>
      <c r="K5" s="9"/>
      <c r="L5" s="9"/>
      <c r="M5" s="9">
        <v>10</v>
      </c>
      <c r="N5" s="9">
        <v>20</v>
      </c>
      <c r="O5" s="9"/>
      <c r="P5" s="107"/>
      <c r="Q5" s="107"/>
      <c r="R5" s="9"/>
      <c r="S5" s="9"/>
      <c r="T5" s="9"/>
      <c r="U5" s="9"/>
      <c r="V5" s="9"/>
      <c r="W5" s="107"/>
      <c r="X5" s="107"/>
      <c r="Y5" s="9"/>
      <c r="Z5" s="9"/>
      <c r="AA5" s="9"/>
      <c r="AB5" s="9"/>
      <c r="AC5" s="9"/>
      <c r="AD5" s="107"/>
      <c r="AE5" s="107"/>
      <c r="AF5" s="9"/>
      <c r="AG5" s="9"/>
      <c r="AH5" s="9"/>
      <c r="AI5" s="9"/>
      <c r="AJ5" s="9"/>
      <c r="AK5" s="107"/>
      <c r="AL5" s="41"/>
    </row>
    <row r="6" spans="1:38" ht="18" customHeight="1" x14ac:dyDescent="0.35">
      <c r="A6" s="221"/>
      <c r="B6" s="224"/>
      <c r="C6" s="32" t="s">
        <v>2</v>
      </c>
      <c r="D6" s="7">
        <v>30</v>
      </c>
      <c r="E6" s="8">
        <f t="shared" si="0"/>
        <v>30</v>
      </c>
      <c r="F6" s="8">
        <f t="shared" ref="F6:F59" si="1">E6-D6</f>
        <v>0</v>
      </c>
      <c r="G6" s="107"/>
      <c r="H6" s="107"/>
      <c r="I6" s="107"/>
      <c r="J6" s="107"/>
      <c r="K6" s="9"/>
      <c r="L6" s="9"/>
      <c r="M6" s="9">
        <v>30</v>
      </c>
      <c r="N6" s="9"/>
      <c r="O6" s="9"/>
      <c r="P6" s="107"/>
      <c r="Q6" s="107"/>
      <c r="R6" s="9"/>
      <c r="S6" s="9"/>
      <c r="T6" s="9"/>
      <c r="U6" s="9"/>
      <c r="V6" s="9"/>
      <c r="W6" s="107"/>
      <c r="X6" s="107"/>
      <c r="Y6" s="9"/>
      <c r="Z6" s="9"/>
      <c r="AA6" s="9"/>
      <c r="AB6" s="9"/>
      <c r="AC6" s="9"/>
      <c r="AD6" s="107"/>
      <c r="AE6" s="107"/>
      <c r="AF6" s="9"/>
      <c r="AG6" s="9"/>
      <c r="AH6" s="9"/>
      <c r="AI6" s="9"/>
      <c r="AJ6" s="9"/>
      <c r="AK6" s="107"/>
      <c r="AL6" s="42"/>
    </row>
    <row r="7" spans="1:38" ht="18" customHeight="1" x14ac:dyDescent="0.35">
      <c r="A7" s="221"/>
      <c r="B7" s="224"/>
      <c r="C7" s="32" t="s">
        <v>3</v>
      </c>
      <c r="D7" s="7">
        <v>30</v>
      </c>
      <c r="E7" s="8">
        <f t="shared" si="0"/>
        <v>30</v>
      </c>
      <c r="F7" s="8">
        <f t="shared" si="1"/>
        <v>0</v>
      </c>
      <c r="G7" s="107"/>
      <c r="H7" s="107"/>
      <c r="I7" s="107"/>
      <c r="J7" s="107"/>
      <c r="K7" s="9"/>
      <c r="L7" s="9"/>
      <c r="M7" s="9"/>
      <c r="N7" s="9"/>
      <c r="O7" s="9">
        <f>18+9</f>
        <v>27</v>
      </c>
      <c r="P7" s="107">
        <v>3</v>
      </c>
      <c r="Q7" s="107"/>
      <c r="R7" s="9"/>
      <c r="S7" s="9"/>
      <c r="T7" s="9"/>
      <c r="U7" s="9"/>
      <c r="V7" s="9"/>
      <c r="W7" s="107"/>
      <c r="X7" s="107"/>
      <c r="Y7" s="9"/>
      <c r="Z7" s="9"/>
      <c r="AA7" s="9"/>
      <c r="AB7" s="9"/>
      <c r="AC7" s="9"/>
      <c r="AD7" s="107"/>
      <c r="AE7" s="107"/>
      <c r="AF7" s="9"/>
      <c r="AG7" s="9"/>
      <c r="AH7" s="9"/>
      <c r="AI7" s="9"/>
      <c r="AJ7" s="9"/>
      <c r="AK7" s="107"/>
      <c r="AL7" s="42"/>
    </row>
    <row r="8" spans="1:38" ht="18" customHeight="1" x14ac:dyDescent="0.35">
      <c r="A8" s="221"/>
      <c r="B8" s="224"/>
      <c r="C8" s="33" t="s">
        <v>4</v>
      </c>
      <c r="D8" s="7">
        <v>30</v>
      </c>
      <c r="E8" s="8">
        <f t="shared" si="0"/>
        <v>30</v>
      </c>
      <c r="F8" s="8">
        <f t="shared" si="1"/>
        <v>0</v>
      </c>
      <c r="G8" s="107"/>
      <c r="H8" s="107"/>
      <c r="I8" s="107"/>
      <c r="J8" s="107"/>
      <c r="K8" s="9"/>
      <c r="L8" s="9"/>
      <c r="M8" s="9"/>
      <c r="N8" s="9"/>
      <c r="O8" s="9">
        <f>25+5</f>
        <v>30</v>
      </c>
      <c r="P8" s="107"/>
      <c r="Q8" s="107"/>
      <c r="R8" s="9"/>
      <c r="S8" s="9"/>
      <c r="T8" s="9"/>
      <c r="U8" s="9"/>
      <c r="V8" s="9"/>
      <c r="W8" s="107"/>
      <c r="X8" s="107"/>
      <c r="Y8" s="9"/>
      <c r="Z8" s="9"/>
      <c r="AA8" s="9"/>
      <c r="AB8" s="9"/>
      <c r="AC8" s="9"/>
      <c r="AD8" s="107"/>
      <c r="AE8" s="107"/>
      <c r="AF8" s="9"/>
      <c r="AG8" s="9"/>
      <c r="AH8" s="9"/>
      <c r="AI8" s="9"/>
      <c r="AJ8" s="9"/>
      <c r="AK8" s="107"/>
      <c r="AL8" s="42"/>
    </row>
    <row r="9" spans="1:38" ht="18" customHeight="1" x14ac:dyDescent="0.35">
      <c r="A9" s="221"/>
      <c r="B9" s="224"/>
      <c r="C9" s="33" t="s">
        <v>5</v>
      </c>
      <c r="D9" s="7">
        <v>30</v>
      </c>
      <c r="E9" s="8">
        <f t="shared" si="0"/>
        <v>30</v>
      </c>
      <c r="F9" s="8">
        <f t="shared" si="1"/>
        <v>0</v>
      </c>
      <c r="G9" s="107"/>
      <c r="H9" s="107"/>
      <c r="I9" s="107"/>
      <c r="J9" s="107"/>
      <c r="K9" s="9"/>
      <c r="L9" s="9"/>
      <c r="M9" s="9"/>
      <c r="N9" s="9"/>
      <c r="O9" s="9">
        <f>24+6</f>
        <v>30</v>
      </c>
      <c r="P9" s="107"/>
      <c r="Q9" s="107"/>
      <c r="R9" s="9"/>
      <c r="S9" s="9"/>
      <c r="T9" s="9"/>
      <c r="U9" s="9"/>
      <c r="V9" s="9"/>
      <c r="W9" s="107"/>
      <c r="X9" s="107"/>
      <c r="Y9" s="9"/>
      <c r="Z9" s="9"/>
      <c r="AA9" s="9"/>
      <c r="AB9" s="9"/>
      <c r="AC9" s="9"/>
      <c r="AD9" s="107"/>
      <c r="AE9" s="107"/>
      <c r="AF9" s="9"/>
      <c r="AG9" s="9"/>
      <c r="AH9" s="9"/>
      <c r="AI9" s="9"/>
      <c r="AJ9" s="9"/>
      <c r="AK9" s="107"/>
      <c r="AL9" s="42"/>
    </row>
    <row r="10" spans="1:38" ht="18" customHeight="1" x14ac:dyDescent="0.35">
      <c r="A10" s="222"/>
      <c r="B10" s="225"/>
      <c r="C10" s="34" t="s">
        <v>6</v>
      </c>
      <c r="D10" s="12">
        <v>30</v>
      </c>
      <c r="E10" s="10">
        <f t="shared" si="0"/>
        <v>30</v>
      </c>
      <c r="F10" s="10">
        <f t="shared" si="1"/>
        <v>0</v>
      </c>
      <c r="G10" s="108"/>
      <c r="H10" s="108"/>
      <c r="I10" s="108"/>
      <c r="J10" s="108"/>
      <c r="K10" s="13"/>
      <c r="L10" s="13"/>
      <c r="M10" s="13"/>
      <c r="N10" s="13"/>
      <c r="O10" s="13">
        <v>10</v>
      </c>
      <c r="P10" s="108"/>
      <c r="Q10" s="108"/>
      <c r="R10" s="13">
        <f>7+13</f>
        <v>20</v>
      </c>
      <c r="S10" s="13"/>
      <c r="T10" s="13"/>
      <c r="U10" s="13"/>
      <c r="V10" s="13"/>
      <c r="W10" s="108"/>
      <c r="X10" s="108"/>
      <c r="Y10" s="13"/>
      <c r="Z10" s="13"/>
      <c r="AA10" s="13"/>
      <c r="AB10" s="13"/>
      <c r="AC10" s="13"/>
      <c r="AD10" s="108"/>
      <c r="AE10" s="108"/>
      <c r="AF10" s="13"/>
      <c r="AG10" s="13"/>
      <c r="AH10" s="13"/>
      <c r="AI10" s="13"/>
      <c r="AJ10" s="13"/>
      <c r="AK10" s="108"/>
      <c r="AL10" s="43"/>
    </row>
    <row r="11" spans="1:38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109"/>
      <c r="H11" s="109"/>
      <c r="I11" s="109"/>
      <c r="J11" s="109"/>
      <c r="K11" s="5"/>
      <c r="L11" s="5"/>
      <c r="M11" s="5"/>
      <c r="N11" s="5"/>
      <c r="O11" s="5"/>
      <c r="P11" s="109"/>
      <c r="Q11" s="109"/>
      <c r="R11" s="5"/>
      <c r="S11" s="5"/>
      <c r="T11" s="5"/>
      <c r="U11" s="5"/>
      <c r="V11" s="5"/>
      <c r="W11" s="109"/>
      <c r="X11" s="109"/>
      <c r="Y11" s="5"/>
      <c r="Z11" s="5"/>
      <c r="AA11" s="5"/>
      <c r="AB11" s="5"/>
      <c r="AC11" s="5"/>
      <c r="AD11" s="109"/>
      <c r="AE11" s="109"/>
      <c r="AF11" s="5"/>
      <c r="AG11" s="5"/>
      <c r="AH11" s="5"/>
      <c r="AI11" s="5"/>
      <c r="AJ11" s="5"/>
      <c r="AK11" s="109"/>
      <c r="AL11" s="41"/>
    </row>
    <row r="12" spans="1:38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107"/>
      <c r="H12" s="107"/>
      <c r="I12" s="107"/>
      <c r="J12" s="107"/>
      <c r="K12" s="9"/>
      <c r="L12" s="9"/>
      <c r="M12" s="9"/>
      <c r="N12" s="9"/>
      <c r="O12" s="9"/>
      <c r="P12" s="107"/>
      <c r="Q12" s="107"/>
      <c r="R12" s="9"/>
      <c r="S12" s="9"/>
      <c r="T12" s="9"/>
      <c r="U12" s="9"/>
      <c r="V12" s="9"/>
      <c r="W12" s="107"/>
      <c r="X12" s="107"/>
      <c r="Y12" s="9"/>
      <c r="Z12" s="9"/>
      <c r="AA12" s="9"/>
      <c r="AB12" s="9"/>
      <c r="AC12" s="9"/>
      <c r="AD12" s="107"/>
      <c r="AE12" s="107"/>
      <c r="AF12" s="9"/>
      <c r="AG12" s="9"/>
      <c r="AH12" s="9"/>
      <c r="AI12" s="9"/>
      <c r="AJ12" s="9"/>
      <c r="AK12" s="107"/>
      <c r="AL12" s="42"/>
    </row>
    <row r="13" spans="1:38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107"/>
      <c r="H13" s="107"/>
      <c r="I13" s="107"/>
      <c r="J13" s="107"/>
      <c r="K13" s="9"/>
      <c r="L13" s="9"/>
      <c r="M13" s="9"/>
      <c r="N13" s="9"/>
      <c r="O13" s="9"/>
      <c r="P13" s="107"/>
      <c r="Q13" s="107"/>
      <c r="R13" s="9"/>
      <c r="S13" s="9"/>
      <c r="T13" s="9"/>
      <c r="U13" s="9"/>
      <c r="V13" s="9"/>
      <c r="W13" s="107"/>
      <c r="X13" s="107"/>
      <c r="Y13" s="9"/>
      <c r="Z13" s="9"/>
      <c r="AA13" s="9"/>
      <c r="AB13" s="9"/>
      <c r="AC13" s="9"/>
      <c r="AD13" s="107"/>
      <c r="AE13" s="107"/>
      <c r="AF13" s="9"/>
      <c r="AG13" s="9"/>
      <c r="AH13" s="9"/>
      <c r="AI13" s="9"/>
      <c r="AJ13" s="9"/>
      <c r="AK13" s="107"/>
      <c r="AL13" s="42"/>
    </row>
    <row r="14" spans="1:38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107"/>
      <c r="H14" s="107"/>
      <c r="I14" s="107"/>
      <c r="J14" s="107"/>
      <c r="K14" s="9"/>
      <c r="L14" s="9"/>
      <c r="M14" s="9"/>
      <c r="N14" s="9"/>
      <c r="O14" s="9"/>
      <c r="P14" s="107"/>
      <c r="Q14" s="107"/>
      <c r="R14" s="9"/>
      <c r="S14" s="9"/>
      <c r="T14" s="9"/>
      <c r="U14" s="9"/>
      <c r="V14" s="9"/>
      <c r="W14" s="107"/>
      <c r="X14" s="107"/>
      <c r="Y14" s="9"/>
      <c r="Z14" s="9"/>
      <c r="AA14" s="9"/>
      <c r="AB14" s="9"/>
      <c r="AC14" s="9"/>
      <c r="AD14" s="107"/>
      <c r="AE14" s="107"/>
      <c r="AF14" s="9"/>
      <c r="AG14" s="9"/>
      <c r="AH14" s="9"/>
      <c r="AI14" s="9"/>
      <c r="AJ14" s="9"/>
      <c r="AK14" s="107"/>
      <c r="AL14" s="42"/>
    </row>
    <row r="15" spans="1:38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107"/>
      <c r="H15" s="107"/>
      <c r="I15" s="107"/>
      <c r="J15" s="107"/>
      <c r="K15" s="9"/>
      <c r="L15" s="9"/>
      <c r="M15" s="9"/>
      <c r="N15" s="9"/>
      <c r="O15" s="9"/>
      <c r="P15" s="107"/>
      <c r="Q15" s="107"/>
      <c r="R15" s="9"/>
      <c r="S15" s="9"/>
      <c r="T15" s="9"/>
      <c r="U15" s="9"/>
      <c r="V15" s="9"/>
      <c r="W15" s="107"/>
      <c r="X15" s="107"/>
      <c r="Y15" s="9"/>
      <c r="Z15" s="9"/>
      <c r="AA15" s="9"/>
      <c r="AB15" s="9"/>
      <c r="AC15" s="9"/>
      <c r="AD15" s="107"/>
      <c r="AE15" s="107"/>
      <c r="AF15" s="9"/>
      <c r="AG15" s="9"/>
      <c r="AH15" s="9"/>
      <c r="AI15" s="9"/>
      <c r="AJ15" s="9"/>
      <c r="AK15" s="107"/>
      <c r="AL15" s="42"/>
    </row>
    <row r="16" spans="1:38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08"/>
      <c r="H16" s="108"/>
      <c r="I16" s="108"/>
      <c r="J16" s="108"/>
      <c r="K16" s="13"/>
      <c r="L16" s="13"/>
      <c r="M16" s="13"/>
      <c r="N16" s="13"/>
      <c r="O16" s="13"/>
      <c r="P16" s="108"/>
      <c r="Q16" s="108"/>
      <c r="R16" s="13"/>
      <c r="S16" s="13"/>
      <c r="T16" s="13"/>
      <c r="U16" s="13"/>
      <c r="V16" s="13"/>
      <c r="W16" s="108"/>
      <c r="X16" s="108"/>
      <c r="Y16" s="13"/>
      <c r="Z16" s="13"/>
      <c r="AA16" s="13"/>
      <c r="AB16" s="13"/>
      <c r="AC16" s="13"/>
      <c r="AD16" s="108"/>
      <c r="AE16" s="108"/>
      <c r="AF16" s="13"/>
      <c r="AG16" s="13"/>
      <c r="AH16" s="13"/>
      <c r="AI16" s="13"/>
      <c r="AJ16" s="13"/>
      <c r="AK16" s="108"/>
      <c r="AL16" s="43"/>
    </row>
    <row r="17" spans="1:38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109"/>
      <c r="H17" s="109"/>
      <c r="I17" s="109"/>
      <c r="J17" s="109"/>
      <c r="K17" s="5"/>
      <c r="L17" s="5"/>
      <c r="M17" s="5"/>
      <c r="N17" s="5"/>
      <c r="O17" s="5"/>
      <c r="P17" s="109"/>
      <c r="Q17" s="109"/>
      <c r="R17" s="5"/>
      <c r="S17" s="5"/>
      <c r="T17" s="5"/>
      <c r="U17" s="5"/>
      <c r="V17" s="5"/>
      <c r="W17" s="109"/>
      <c r="X17" s="109"/>
      <c r="Y17" s="5"/>
      <c r="Z17" s="5"/>
      <c r="AA17" s="5"/>
      <c r="AB17" s="5"/>
      <c r="AC17" s="5"/>
      <c r="AD17" s="109"/>
      <c r="AE17" s="109"/>
      <c r="AF17" s="5"/>
      <c r="AG17" s="5"/>
      <c r="AH17" s="5"/>
      <c r="AI17" s="5"/>
      <c r="AJ17" s="5"/>
      <c r="AK17" s="109"/>
      <c r="AL17" s="41"/>
    </row>
    <row r="18" spans="1:38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107"/>
      <c r="H18" s="107"/>
      <c r="I18" s="107"/>
      <c r="J18" s="107"/>
      <c r="K18" s="9"/>
      <c r="L18" s="9"/>
      <c r="M18" s="9"/>
      <c r="N18" s="9"/>
      <c r="O18" s="9"/>
      <c r="P18" s="107"/>
      <c r="Q18" s="107"/>
      <c r="R18" s="9"/>
      <c r="S18" s="9"/>
      <c r="T18" s="9"/>
      <c r="U18" s="9"/>
      <c r="V18" s="9"/>
      <c r="W18" s="107"/>
      <c r="X18" s="107"/>
      <c r="Y18" s="9"/>
      <c r="Z18" s="9"/>
      <c r="AA18" s="9"/>
      <c r="AB18" s="9"/>
      <c r="AC18" s="9"/>
      <c r="AD18" s="107"/>
      <c r="AE18" s="107"/>
      <c r="AF18" s="9"/>
      <c r="AG18" s="9"/>
      <c r="AH18" s="9"/>
      <c r="AI18" s="9"/>
      <c r="AJ18" s="9"/>
      <c r="AK18" s="107"/>
      <c r="AL18" s="42"/>
    </row>
    <row r="19" spans="1:38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107"/>
      <c r="H19" s="107"/>
      <c r="I19" s="107"/>
      <c r="J19" s="107"/>
      <c r="K19" s="9"/>
      <c r="L19" s="9"/>
      <c r="M19" s="9"/>
      <c r="N19" s="9"/>
      <c r="O19" s="9"/>
      <c r="P19" s="107"/>
      <c r="Q19" s="107"/>
      <c r="R19" s="9"/>
      <c r="S19" s="9"/>
      <c r="T19" s="9"/>
      <c r="U19" s="9"/>
      <c r="V19" s="9"/>
      <c r="W19" s="107"/>
      <c r="X19" s="107"/>
      <c r="Y19" s="9"/>
      <c r="Z19" s="9"/>
      <c r="AA19" s="9"/>
      <c r="AB19" s="9"/>
      <c r="AC19" s="9"/>
      <c r="AD19" s="107"/>
      <c r="AE19" s="107"/>
      <c r="AF19" s="9"/>
      <c r="AG19" s="9"/>
      <c r="AH19" s="9"/>
      <c r="AI19" s="9"/>
      <c r="AJ19" s="9"/>
      <c r="AK19" s="107"/>
      <c r="AL19" s="42"/>
    </row>
    <row r="20" spans="1:38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107"/>
      <c r="H20" s="107"/>
      <c r="I20" s="107"/>
      <c r="J20" s="107"/>
      <c r="K20" s="9"/>
      <c r="L20" s="9"/>
      <c r="M20" s="9"/>
      <c r="N20" s="9"/>
      <c r="O20" s="9"/>
      <c r="P20" s="107"/>
      <c r="Q20" s="107"/>
      <c r="R20" s="9"/>
      <c r="S20" s="9"/>
      <c r="T20" s="9"/>
      <c r="U20" s="9"/>
      <c r="V20" s="9"/>
      <c r="W20" s="107"/>
      <c r="X20" s="107"/>
      <c r="Y20" s="9"/>
      <c r="Z20" s="9"/>
      <c r="AA20" s="9"/>
      <c r="AB20" s="9"/>
      <c r="AC20" s="9"/>
      <c r="AD20" s="107"/>
      <c r="AE20" s="107"/>
      <c r="AF20" s="9"/>
      <c r="AG20" s="9"/>
      <c r="AH20" s="9"/>
      <c r="AI20" s="9"/>
      <c r="AJ20" s="9"/>
      <c r="AK20" s="107"/>
      <c r="AL20" s="42"/>
    </row>
    <row r="21" spans="1:38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107"/>
      <c r="H21" s="107"/>
      <c r="I21" s="107"/>
      <c r="J21" s="107"/>
      <c r="K21" s="9"/>
      <c r="L21" s="9"/>
      <c r="M21" s="9"/>
      <c r="N21" s="9"/>
      <c r="O21" s="9"/>
      <c r="P21" s="107"/>
      <c r="Q21" s="107"/>
      <c r="R21" s="9"/>
      <c r="S21" s="9"/>
      <c r="T21" s="9"/>
      <c r="U21" s="9"/>
      <c r="V21" s="9"/>
      <c r="W21" s="107"/>
      <c r="X21" s="107"/>
      <c r="Y21" s="9"/>
      <c r="Z21" s="9"/>
      <c r="AA21" s="9"/>
      <c r="AB21" s="9"/>
      <c r="AC21" s="9"/>
      <c r="AD21" s="107"/>
      <c r="AE21" s="107"/>
      <c r="AF21" s="9"/>
      <c r="AG21" s="9"/>
      <c r="AH21" s="9"/>
      <c r="AI21" s="9"/>
      <c r="AJ21" s="9"/>
      <c r="AK21" s="107"/>
      <c r="AL21" s="42"/>
    </row>
    <row r="22" spans="1:38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08"/>
      <c r="H22" s="108"/>
      <c r="I22" s="108"/>
      <c r="J22" s="108"/>
      <c r="K22" s="13"/>
      <c r="L22" s="13"/>
      <c r="M22" s="13"/>
      <c r="N22" s="13"/>
      <c r="O22" s="13"/>
      <c r="P22" s="108"/>
      <c r="Q22" s="108"/>
      <c r="R22" s="13"/>
      <c r="S22" s="13"/>
      <c r="T22" s="13"/>
      <c r="U22" s="13"/>
      <c r="V22" s="13"/>
      <c r="W22" s="108"/>
      <c r="X22" s="108"/>
      <c r="Y22" s="13"/>
      <c r="Z22" s="13"/>
      <c r="AA22" s="13"/>
      <c r="AB22" s="13"/>
      <c r="AC22" s="13"/>
      <c r="AD22" s="108"/>
      <c r="AE22" s="108"/>
      <c r="AF22" s="13"/>
      <c r="AG22" s="13"/>
      <c r="AH22" s="13"/>
      <c r="AI22" s="13"/>
      <c r="AJ22" s="13"/>
      <c r="AK22" s="108"/>
      <c r="AL22" s="43"/>
    </row>
    <row r="23" spans="1:38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109"/>
      <c r="H23" s="109"/>
      <c r="I23" s="109"/>
      <c r="J23" s="109"/>
      <c r="K23" s="5"/>
      <c r="L23" s="5"/>
      <c r="M23" s="5"/>
      <c r="N23" s="5"/>
      <c r="O23" s="5"/>
      <c r="P23" s="109"/>
      <c r="Q23" s="109"/>
      <c r="R23" s="5"/>
      <c r="S23" s="5"/>
      <c r="T23" s="5"/>
      <c r="U23" s="5"/>
      <c r="V23" s="5"/>
      <c r="W23" s="109"/>
      <c r="X23" s="109"/>
      <c r="Y23" s="5"/>
      <c r="Z23" s="5"/>
      <c r="AA23" s="5"/>
      <c r="AB23" s="5"/>
      <c r="AC23" s="5"/>
      <c r="AD23" s="109"/>
      <c r="AE23" s="109"/>
      <c r="AF23" s="5"/>
      <c r="AG23" s="5"/>
      <c r="AH23" s="5"/>
      <c r="AI23" s="5"/>
      <c r="AJ23" s="5"/>
      <c r="AK23" s="109"/>
      <c r="AL23" s="41"/>
    </row>
    <row r="24" spans="1:38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107"/>
      <c r="H24" s="107"/>
      <c r="I24" s="107"/>
      <c r="J24" s="107"/>
      <c r="K24" s="9"/>
      <c r="L24" s="9"/>
      <c r="M24" s="9"/>
      <c r="N24" s="9"/>
      <c r="O24" s="9"/>
      <c r="P24" s="107"/>
      <c r="Q24" s="107"/>
      <c r="R24" s="9"/>
      <c r="S24" s="9"/>
      <c r="T24" s="9"/>
      <c r="U24" s="9"/>
      <c r="V24" s="9"/>
      <c r="W24" s="107"/>
      <c r="X24" s="107"/>
      <c r="Y24" s="9"/>
      <c r="Z24" s="9"/>
      <c r="AA24" s="9"/>
      <c r="AB24" s="9"/>
      <c r="AC24" s="9"/>
      <c r="AD24" s="107"/>
      <c r="AE24" s="107"/>
      <c r="AF24" s="9"/>
      <c r="AG24" s="9"/>
      <c r="AH24" s="9"/>
      <c r="AI24" s="9"/>
      <c r="AJ24" s="9"/>
      <c r="AK24" s="107"/>
      <c r="AL24" s="42"/>
    </row>
    <row r="25" spans="1:38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107"/>
      <c r="H25" s="107"/>
      <c r="I25" s="107"/>
      <c r="J25" s="107"/>
      <c r="K25" s="9"/>
      <c r="L25" s="9"/>
      <c r="M25" s="9"/>
      <c r="N25" s="9"/>
      <c r="O25" s="9"/>
      <c r="P25" s="107"/>
      <c r="Q25" s="107"/>
      <c r="R25" s="9"/>
      <c r="S25" s="9"/>
      <c r="T25" s="9"/>
      <c r="U25" s="9"/>
      <c r="V25" s="9"/>
      <c r="W25" s="107"/>
      <c r="X25" s="107"/>
      <c r="Y25" s="9"/>
      <c r="Z25" s="9"/>
      <c r="AA25" s="9"/>
      <c r="AB25" s="9"/>
      <c r="AC25" s="9"/>
      <c r="AD25" s="107"/>
      <c r="AE25" s="107"/>
      <c r="AF25" s="9"/>
      <c r="AG25" s="9"/>
      <c r="AH25" s="9"/>
      <c r="AI25" s="9"/>
      <c r="AJ25" s="9"/>
      <c r="AK25" s="107"/>
      <c r="AL25" s="42"/>
    </row>
    <row r="26" spans="1:38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107"/>
      <c r="H26" s="107"/>
      <c r="I26" s="107"/>
      <c r="J26" s="107"/>
      <c r="K26" s="9"/>
      <c r="L26" s="9"/>
      <c r="M26" s="9"/>
      <c r="N26" s="9"/>
      <c r="O26" s="9"/>
      <c r="P26" s="107"/>
      <c r="Q26" s="107"/>
      <c r="R26" s="9"/>
      <c r="S26" s="9"/>
      <c r="T26" s="9"/>
      <c r="U26" s="9"/>
      <c r="V26" s="9"/>
      <c r="W26" s="107"/>
      <c r="X26" s="107"/>
      <c r="Y26" s="9"/>
      <c r="Z26" s="9"/>
      <c r="AA26" s="9"/>
      <c r="AB26" s="9"/>
      <c r="AC26" s="9"/>
      <c r="AD26" s="107"/>
      <c r="AE26" s="107"/>
      <c r="AF26" s="9"/>
      <c r="AG26" s="9"/>
      <c r="AH26" s="9"/>
      <c r="AI26" s="9"/>
      <c r="AJ26" s="9"/>
      <c r="AK26" s="107"/>
      <c r="AL26" s="42"/>
    </row>
    <row r="27" spans="1:38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107"/>
      <c r="H27" s="107"/>
      <c r="I27" s="107"/>
      <c r="J27" s="107"/>
      <c r="K27" s="9"/>
      <c r="L27" s="9"/>
      <c r="M27" s="9"/>
      <c r="N27" s="9"/>
      <c r="O27" s="9"/>
      <c r="P27" s="107"/>
      <c r="Q27" s="107"/>
      <c r="R27" s="9"/>
      <c r="S27" s="9"/>
      <c r="T27" s="9"/>
      <c r="U27" s="9"/>
      <c r="V27" s="9"/>
      <c r="W27" s="107"/>
      <c r="X27" s="107"/>
      <c r="Y27" s="9"/>
      <c r="Z27" s="9"/>
      <c r="AA27" s="9"/>
      <c r="AB27" s="9"/>
      <c r="AC27" s="9"/>
      <c r="AD27" s="107"/>
      <c r="AE27" s="107"/>
      <c r="AF27" s="9"/>
      <c r="AG27" s="9"/>
      <c r="AH27" s="9"/>
      <c r="AI27" s="9"/>
      <c r="AJ27" s="9"/>
      <c r="AK27" s="107"/>
      <c r="AL27" s="42"/>
    </row>
    <row r="28" spans="1:38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08"/>
      <c r="H28" s="108"/>
      <c r="I28" s="108"/>
      <c r="J28" s="108"/>
      <c r="K28" s="13"/>
      <c r="L28" s="13"/>
      <c r="M28" s="13"/>
      <c r="N28" s="13"/>
      <c r="O28" s="13"/>
      <c r="P28" s="108"/>
      <c r="Q28" s="108"/>
      <c r="R28" s="13"/>
      <c r="S28" s="13"/>
      <c r="T28" s="13"/>
      <c r="U28" s="13"/>
      <c r="V28" s="13"/>
      <c r="W28" s="108"/>
      <c r="X28" s="108"/>
      <c r="Y28" s="13"/>
      <c r="Z28" s="13"/>
      <c r="AA28" s="13"/>
      <c r="AB28" s="13"/>
      <c r="AC28" s="13"/>
      <c r="AD28" s="108"/>
      <c r="AE28" s="108"/>
      <c r="AF28" s="13"/>
      <c r="AG28" s="13"/>
      <c r="AH28" s="13"/>
      <c r="AI28" s="13"/>
      <c r="AJ28" s="13"/>
      <c r="AK28" s="108"/>
      <c r="AL28" s="43"/>
    </row>
    <row r="29" spans="1:38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109"/>
      <c r="H29" s="109"/>
      <c r="I29" s="109"/>
      <c r="J29" s="109"/>
      <c r="K29" s="5"/>
      <c r="L29" s="5"/>
      <c r="M29" s="5"/>
      <c r="N29" s="5"/>
      <c r="O29" s="5"/>
      <c r="P29" s="109"/>
      <c r="Q29" s="109"/>
      <c r="R29" s="5"/>
      <c r="S29" s="5"/>
      <c r="T29" s="5"/>
      <c r="U29" s="5"/>
      <c r="V29" s="5"/>
      <c r="W29" s="109"/>
      <c r="X29" s="109"/>
      <c r="Y29" s="5"/>
      <c r="Z29" s="5"/>
      <c r="AA29" s="5"/>
      <c r="AB29" s="5"/>
      <c r="AC29" s="5"/>
      <c r="AD29" s="109"/>
      <c r="AE29" s="109"/>
      <c r="AF29" s="5"/>
      <c r="AG29" s="5"/>
      <c r="AH29" s="5"/>
      <c r="AI29" s="5"/>
      <c r="AJ29" s="5"/>
      <c r="AK29" s="109"/>
      <c r="AL29" s="41"/>
    </row>
    <row r="30" spans="1:38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107"/>
      <c r="H30" s="107"/>
      <c r="I30" s="107"/>
      <c r="J30" s="107"/>
      <c r="K30" s="9"/>
      <c r="L30" s="9"/>
      <c r="M30" s="9"/>
      <c r="N30" s="9"/>
      <c r="O30" s="9"/>
      <c r="P30" s="107"/>
      <c r="Q30" s="107"/>
      <c r="R30" s="9"/>
      <c r="S30" s="9"/>
      <c r="T30" s="9"/>
      <c r="U30" s="9"/>
      <c r="V30" s="9"/>
      <c r="W30" s="107"/>
      <c r="X30" s="107"/>
      <c r="Y30" s="9"/>
      <c r="Z30" s="9"/>
      <c r="AA30" s="9"/>
      <c r="AB30" s="9"/>
      <c r="AC30" s="9"/>
      <c r="AD30" s="107"/>
      <c r="AE30" s="107"/>
      <c r="AF30" s="9"/>
      <c r="AG30" s="9"/>
      <c r="AH30" s="9"/>
      <c r="AI30" s="9"/>
      <c r="AJ30" s="9"/>
      <c r="AK30" s="107"/>
      <c r="AL30" s="42"/>
    </row>
    <row r="31" spans="1:38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107"/>
      <c r="H31" s="107"/>
      <c r="I31" s="107"/>
      <c r="J31" s="107"/>
      <c r="K31" s="9"/>
      <c r="L31" s="9"/>
      <c r="M31" s="9"/>
      <c r="N31" s="9"/>
      <c r="O31" s="9"/>
      <c r="P31" s="107"/>
      <c r="Q31" s="107"/>
      <c r="R31" s="9"/>
      <c r="S31" s="9"/>
      <c r="T31" s="9"/>
      <c r="U31" s="9"/>
      <c r="V31" s="9"/>
      <c r="W31" s="107"/>
      <c r="X31" s="107"/>
      <c r="Y31" s="9"/>
      <c r="Z31" s="9"/>
      <c r="AA31" s="9"/>
      <c r="AB31" s="9"/>
      <c r="AC31" s="9"/>
      <c r="AD31" s="107"/>
      <c r="AE31" s="107"/>
      <c r="AF31" s="9"/>
      <c r="AG31" s="9"/>
      <c r="AH31" s="9"/>
      <c r="AI31" s="9"/>
      <c r="AJ31" s="9"/>
      <c r="AK31" s="107"/>
      <c r="AL31" s="42"/>
    </row>
    <row r="32" spans="1:38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107"/>
      <c r="H32" s="107"/>
      <c r="I32" s="107"/>
      <c r="J32" s="107"/>
      <c r="K32" s="9"/>
      <c r="L32" s="9"/>
      <c r="M32" s="9"/>
      <c r="N32" s="9"/>
      <c r="O32" s="9"/>
      <c r="P32" s="107"/>
      <c r="Q32" s="107"/>
      <c r="R32" s="9"/>
      <c r="S32" s="9"/>
      <c r="T32" s="9"/>
      <c r="U32" s="9"/>
      <c r="V32" s="9"/>
      <c r="W32" s="107"/>
      <c r="X32" s="107"/>
      <c r="Y32" s="9"/>
      <c r="Z32" s="9"/>
      <c r="AA32" s="9"/>
      <c r="AB32" s="9"/>
      <c r="AC32" s="9"/>
      <c r="AD32" s="107"/>
      <c r="AE32" s="107"/>
      <c r="AF32" s="9"/>
      <c r="AG32" s="9"/>
      <c r="AH32" s="9"/>
      <c r="AI32" s="9"/>
      <c r="AJ32" s="9"/>
      <c r="AK32" s="107"/>
      <c r="AL32" s="42"/>
    </row>
    <row r="33" spans="1:40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107"/>
      <c r="H33" s="107"/>
      <c r="I33" s="107"/>
      <c r="J33" s="107"/>
      <c r="K33" s="9"/>
      <c r="L33" s="9"/>
      <c r="M33" s="9"/>
      <c r="N33" s="9"/>
      <c r="O33" s="9"/>
      <c r="P33" s="107"/>
      <c r="Q33" s="107"/>
      <c r="R33" s="9"/>
      <c r="S33" s="9"/>
      <c r="T33" s="9"/>
      <c r="U33" s="9"/>
      <c r="V33" s="9"/>
      <c r="W33" s="107"/>
      <c r="X33" s="107"/>
      <c r="Y33" s="9"/>
      <c r="Z33" s="9"/>
      <c r="AA33" s="9"/>
      <c r="AB33" s="9"/>
      <c r="AC33" s="9"/>
      <c r="AD33" s="107"/>
      <c r="AE33" s="107"/>
      <c r="AF33" s="9"/>
      <c r="AG33" s="9"/>
      <c r="AH33" s="9"/>
      <c r="AI33" s="9"/>
      <c r="AJ33" s="9"/>
      <c r="AK33" s="107"/>
      <c r="AL33" s="42"/>
    </row>
    <row r="34" spans="1:40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08"/>
      <c r="H34" s="108"/>
      <c r="I34" s="108"/>
      <c r="J34" s="108"/>
      <c r="K34" s="13"/>
      <c r="L34" s="13"/>
      <c r="M34" s="13"/>
      <c r="N34" s="13"/>
      <c r="O34" s="13"/>
      <c r="P34" s="108"/>
      <c r="Q34" s="108"/>
      <c r="R34" s="13"/>
      <c r="S34" s="13"/>
      <c r="T34" s="13"/>
      <c r="U34" s="13"/>
      <c r="V34" s="13"/>
      <c r="W34" s="108"/>
      <c r="X34" s="108"/>
      <c r="Y34" s="13"/>
      <c r="Z34" s="13"/>
      <c r="AA34" s="13"/>
      <c r="AB34" s="13"/>
      <c r="AC34" s="13"/>
      <c r="AD34" s="108"/>
      <c r="AE34" s="108"/>
      <c r="AF34" s="13"/>
      <c r="AG34" s="13"/>
      <c r="AH34" s="13"/>
      <c r="AI34" s="13"/>
      <c r="AJ34" s="13"/>
      <c r="AK34" s="108"/>
      <c r="AL34" s="43"/>
    </row>
    <row r="35" spans="1:40" ht="18" customHeight="1" x14ac:dyDescent="0.35">
      <c r="A35" s="220" t="s">
        <v>154</v>
      </c>
      <c r="B35" s="223" t="s">
        <v>156</v>
      </c>
      <c r="C35" s="31" t="s">
        <v>1</v>
      </c>
      <c r="D35" s="3">
        <v>10</v>
      </c>
      <c r="E35" s="4">
        <f t="shared" si="0"/>
        <v>10</v>
      </c>
      <c r="F35" s="4">
        <f t="shared" si="1"/>
        <v>0</v>
      </c>
      <c r="G35" s="109"/>
      <c r="H35" s="109"/>
      <c r="I35" s="109"/>
      <c r="J35" s="109"/>
      <c r="K35" s="5"/>
      <c r="L35" s="5"/>
      <c r="M35" s="5">
        <v>10</v>
      </c>
      <c r="N35" s="5"/>
      <c r="O35" s="5"/>
      <c r="P35" s="109"/>
      <c r="Q35" s="109"/>
      <c r="R35" s="5"/>
      <c r="S35" s="5"/>
      <c r="T35" s="5"/>
      <c r="U35" s="5"/>
      <c r="V35" s="5"/>
      <c r="W35" s="109"/>
      <c r="X35" s="109"/>
      <c r="Y35" s="5"/>
      <c r="Z35" s="5"/>
      <c r="AA35" s="5"/>
      <c r="AB35" s="5"/>
      <c r="AC35" s="5"/>
      <c r="AD35" s="109"/>
      <c r="AE35" s="109"/>
      <c r="AF35" s="5"/>
      <c r="AG35" s="5"/>
      <c r="AH35" s="5"/>
      <c r="AI35" s="5"/>
      <c r="AJ35" s="5"/>
      <c r="AK35" s="109"/>
      <c r="AL35" s="41"/>
    </row>
    <row r="36" spans="1:40" ht="18" customHeight="1" x14ac:dyDescent="0.35">
      <c r="A36" s="221"/>
      <c r="B36" s="224"/>
      <c r="C36" s="32" t="s">
        <v>2</v>
      </c>
      <c r="D36" s="7">
        <v>10</v>
      </c>
      <c r="E36" s="8">
        <f t="shared" si="0"/>
        <v>10</v>
      </c>
      <c r="F36" s="8">
        <f t="shared" si="1"/>
        <v>0</v>
      </c>
      <c r="G36" s="107"/>
      <c r="H36" s="107"/>
      <c r="I36" s="107"/>
      <c r="J36" s="107"/>
      <c r="K36" s="9"/>
      <c r="L36" s="9"/>
      <c r="M36" s="9">
        <v>10</v>
      </c>
      <c r="N36" s="9"/>
      <c r="O36" s="9"/>
      <c r="P36" s="107"/>
      <c r="Q36" s="107"/>
      <c r="R36" s="9"/>
      <c r="S36" s="9"/>
      <c r="T36" s="9"/>
      <c r="U36" s="9"/>
      <c r="V36" s="9"/>
      <c r="W36" s="107"/>
      <c r="X36" s="107"/>
      <c r="Y36" s="9"/>
      <c r="Z36" s="9"/>
      <c r="AA36" s="9"/>
      <c r="AB36" s="9"/>
      <c r="AC36" s="9"/>
      <c r="AD36" s="107"/>
      <c r="AE36" s="107"/>
      <c r="AF36" s="9"/>
      <c r="AG36" s="9"/>
      <c r="AH36" s="9"/>
      <c r="AI36" s="9"/>
      <c r="AJ36" s="9"/>
      <c r="AK36" s="107"/>
      <c r="AL36" s="42"/>
    </row>
    <row r="37" spans="1:40" ht="18" customHeight="1" x14ac:dyDescent="0.35">
      <c r="A37" s="221"/>
      <c r="B37" s="224"/>
      <c r="C37" s="32" t="s">
        <v>3</v>
      </c>
      <c r="D37" s="7">
        <v>10</v>
      </c>
      <c r="E37" s="8">
        <f t="shared" ref="E37:E58" si="2">SUM(G37:AK37)</f>
        <v>10</v>
      </c>
      <c r="F37" s="8">
        <f t="shared" si="1"/>
        <v>0</v>
      </c>
      <c r="G37" s="107"/>
      <c r="H37" s="107"/>
      <c r="I37" s="107"/>
      <c r="J37" s="107"/>
      <c r="K37" s="9"/>
      <c r="L37" s="9"/>
      <c r="M37" s="9"/>
      <c r="N37" s="9"/>
      <c r="O37" s="9">
        <v>7</v>
      </c>
      <c r="P37" s="107">
        <v>3</v>
      </c>
      <c r="Q37" s="107"/>
      <c r="R37" s="9"/>
      <c r="S37" s="9"/>
      <c r="T37" s="9"/>
      <c r="U37" s="9"/>
      <c r="V37" s="9"/>
      <c r="W37" s="107"/>
      <c r="X37" s="107"/>
      <c r="Y37" s="9"/>
      <c r="Z37" s="9"/>
      <c r="AA37" s="9"/>
      <c r="AB37" s="9"/>
      <c r="AC37" s="9"/>
      <c r="AD37" s="107"/>
      <c r="AE37" s="107"/>
      <c r="AF37" s="9"/>
      <c r="AG37" s="9"/>
      <c r="AH37" s="9"/>
      <c r="AI37" s="9"/>
      <c r="AJ37" s="9"/>
      <c r="AK37" s="107"/>
      <c r="AL37" s="42"/>
    </row>
    <row r="38" spans="1:40" ht="18" customHeight="1" x14ac:dyDescent="0.35">
      <c r="A38" s="221"/>
      <c r="B38" s="224"/>
      <c r="C38" s="33" t="s">
        <v>4</v>
      </c>
      <c r="D38" s="7">
        <v>10</v>
      </c>
      <c r="E38" s="8">
        <f t="shared" si="2"/>
        <v>10</v>
      </c>
      <c r="F38" s="8">
        <f t="shared" si="1"/>
        <v>0</v>
      </c>
      <c r="G38" s="107"/>
      <c r="H38" s="107"/>
      <c r="I38" s="107"/>
      <c r="J38" s="107"/>
      <c r="K38" s="9"/>
      <c r="L38" s="9"/>
      <c r="M38" s="9"/>
      <c r="N38" s="9"/>
      <c r="O38" s="9">
        <f>2+8</f>
        <v>10</v>
      </c>
      <c r="P38" s="107"/>
      <c r="Q38" s="107"/>
      <c r="R38" s="9"/>
      <c r="S38" s="9"/>
      <c r="T38" s="9"/>
      <c r="U38" s="9"/>
      <c r="V38" s="9"/>
      <c r="W38" s="107"/>
      <c r="X38" s="107"/>
      <c r="Y38" s="9"/>
      <c r="Z38" s="9"/>
      <c r="AA38" s="9"/>
      <c r="AB38" s="9"/>
      <c r="AC38" s="9"/>
      <c r="AD38" s="107"/>
      <c r="AE38" s="107"/>
      <c r="AF38" s="9"/>
      <c r="AG38" s="9"/>
      <c r="AH38" s="9"/>
      <c r="AI38" s="9"/>
      <c r="AJ38" s="9"/>
      <c r="AK38" s="107"/>
      <c r="AL38" s="42"/>
    </row>
    <row r="39" spans="1:40" ht="18" customHeight="1" x14ac:dyDescent="0.35">
      <c r="A39" s="221"/>
      <c r="B39" s="224"/>
      <c r="C39" s="33" t="s">
        <v>5</v>
      </c>
      <c r="D39" s="7">
        <v>10</v>
      </c>
      <c r="E39" s="8">
        <f t="shared" si="2"/>
        <v>10</v>
      </c>
      <c r="F39" s="8">
        <f t="shared" si="1"/>
        <v>0</v>
      </c>
      <c r="G39" s="107"/>
      <c r="H39" s="107"/>
      <c r="I39" s="107"/>
      <c r="J39" s="107"/>
      <c r="K39" s="9"/>
      <c r="L39" s="9"/>
      <c r="M39" s="9"/>
      <c r="N39" s="9"/>
      <c r="O39" s="9">
        <f>5+5</f>
        <v>10</v>
      </c>
      <c r="P39" s="107"/>
      <c r="Q39" s="107"/>
      <c r="R39" s="9"/>
      <c r="S39" s="9"/>
      <c r="T39" s="9"/>
      <c r="U39" s="9"/>
      <c r="V39" s="9"/>
      <c r="W39" s="107"/>
      <c r="X39" s="107"/>
      <c r="Y39" s="9"/>
      <c r="Z39" s="9"/>
      <c r="AA39" s="9"/>
      <c r="AB39" s="9"/>
      <c r="AC39" s="9"/>
      <c r="AD39" s="107"/>
      <c r="AE39" s="107"/>
      <c r="AF39" s="9"/>
      <c r="AG39" s="9"/>
      <c r="AH39" s="9"/>
      <c r="AI39" s="9"/>
      <c r="AJ39" s="9"/>
      <c r="AK39" s="107"/>
      <c r="AL39" s="42"/>
    </row>
    <row r="40" spans="1:40" ht="18" customHeight="1" x14ac:dyDescent="0.35">
      <c r="A40" s="222"/>
      <c r="B40" s="225"/>
      <c r="C40" s="34" t="s">
        <v>6</v>
      </c>
      <c r="D40" s="16">
        <v>10</v>
      </c>
      <c r="E40" s="10">
        <f t="shared" si="2"/>
        <v>10</v>
      </c>
      <c r="F40" s="10">
        <f t="shared" si="1"/>
        <v>0</v>
      </c>
      <c r="G40" s="108"/>
      <c r="H40" s="108"/>
      <c r="I40" s="108"/>
      <c r="J40" s="108"/>
      <c r="K40" s="13"/>
      <c r="L40" s="13"/>
      <c r="M40" s="13"/>
      <c r="N40" s="13"/>
      <c r="O40" s="13"/>
      <c r="P40" s="108">
        <v>8</v>
      </c>
      <c r="Q40" s="108"/>
      <c r="R40" s="13">
        <v>2</v>
      </c>
      <c r="S40" s="13"/>
      <c r="T40" s="13"/>
      <c r="U40" s="13"/>
      <c r="V40" s="13"/>
      <c r="W40" s="108"/>
      <c r="X40" s="108"/>
      <c r="Y40" s="13"/>
      <c r="Z40" s="13"/>
      <c r="AA40" s="13"/>
      <c r="AB40" s="13"/>
      <c r="AC40" s="13"/>
      <c r="AD40" s="108"/>
      <c r="AE40" s="108"/>
      <c r="AF40" s="13"/>
      <c r="AG40" s="13"/>
      <c r="AH40" s="13"/>
      <c r="AI40" s="13"/>
      <c r="AJ40" s="13"/>
      <c r="AK40" s="108"/>
      <c r="AL40" s="43"/>
    </row>
    <row r="41" spans="1:40" ht="18" customHeight="1" x14ac:dyDescent="0.35">
      <c r="A41" s="220" t="s">
        <v>154</v>
      </c>
      <c r="B41" s="308" t="s">
        <v>31</v>
      </c>
      <c r="C41" s="31" t="s">
        <v>1</v>
      </c>
      <c r="D41" s="7">
        <v>30</v>
      </c>
      <c r="E41" s="4">
        <f t="shared" si="2"/>
        <v>30</v>
      </c>
      <c r="F41" s="4">
        <f t="shared" si="1"/>
        <v>0</v>
      </c>
      <c r="G41" s="109"/>
      <c r="H41" s="109"/>
      <c r="I41" s="109"/>
      <c r="J41" s="109"/>
      <c r="K41" s="5"/>
      <c r="L41" s="5"/>
      <c r="M41" s="5">
        <v>30</v>
      </c>
      <c r="N41" s="5"/>
      <c r="O41" s="5"/>
      <c r="P41" s="109"/>
      <c r="Q41" s="109"/>
      <c r="R41" s="5"/>
      <c r="S41" s="5"/>
      <c r="T41" s="5"/>
      <c r="U41" s="5"/>
      <c r="V41" s="5"/>
      <c r="W41" s="109"/>
      <c r="X41" s="109"/>
      <c r="Y41" s="5"/>
      <c r="Z41" s="5"/>
      <c r="AA41" s="5"/>
      <c r="AB41" s="5"/>
      <c r="AC41" s="5"/>
      <c r="AD41" s="109"/>
      <c r="AE41" s="109"/>
      <c r="AF41" s="5"/>
      <c r="AG41" s="5"/>
      <c r="AH41" s="5"/>
      <c r="AI41" s="5"/>
      <c r="AJ41" s="5"/>
      <c r="AK41" s="109"/>
      <c r="AL41" s="41"/>
    </row>
    <row r="42" spans="1:40" ht="18" customHeight="1" x14ac:dyDescent="0.35">
      <c r="A42" s="221"/>
      <c r="B42" s="308"/>
      <c r="C42" s="32" t="s">
        <v>2</v>
      </c>
      <c r="D42" s="7">
        <v>30</v>
      </c>
      <c r="E42" s="8">
        <f t="shared" si="2"/>
        <v>30</v>
      </c>
      <c r="F42" s="8">
        <f t="shared" si="1"/>
        <v>0</v>
      </c>
      <c r="G42" s="107"/>
      <c r="H42" s="107"/>
      <c r="I42" s="107"/>
      <c r="J42" s="107"/>
      <c r="K42" s="9"/>
      <c r="L42" s="9"/>
      <c r="M42" s="9">
        <v>10</v>
      </c>
      <c r="N42" s="9"/>
      <c r="O42" s="9"/>
      <c r="P42" s="107">
        <v>20</v>
      </c>
      <c r="Q42" s="107"/>
      <c r="R42" s="9"/>
      <c r="S42" s="9"/>
      <c r="T42" s="9"/>
      <c r="U42" s="9"/>
      <c r="V42" s="9"/>
      <c r="W42" s="107"/>
      <c r="X42" s="107"/>
      <c r="Y42" s="9"/>
      <c r="Z42" s="9"/>
      <c r="AA42" s="9"/>
      <c r="AB42" s="9"/>
      <c r="AC42" s="9"/>
      <c r="AD42" s="107"/>
      <c r="AE42" s="107"/>
      <c r="AF42" s="9"/>
      <c r="AG42" s="9"/>
      <c r="AH42" s="9"/>
      <c r="AI42" s="9"/>
      <c r="AJ42" s="9"/>
      <c r="AK42" s="107"/>
      <c r="AL42" s="42"/>
    </row>
    <row r="43" spans="1:40" ht="18" customHeight="1" x14ac:dyDescent="0.35">
      <c r="A43" s="221"/>
      <c r="B43" s="308"/>
      <c r="C43" s="32" t="s">
        <v>3</v>
      </c>
      <c r="D43" s="7">
        <v>30</v>
      </c>
      <c r="E43" s="8">
        <f t="shared" si="2"/>
        <v>30</v>
      </c>
      <c r="F43" s="8">
        <f t="shared" si="1"/>
        <v>0</v>
      </c>
      <c r="G43" s="107"/>
      <c r="H43" s="107"/>
      <c r="I43" s="107"/>
      <c r="J43" s="107"/>
      <c r="K43" s="9"/>
      <c r="L43" s="9"/>
      <c r="M43" s="9"/>
      <c r="N43" s="9"/>
      <c r="O43" s="9">
        <v>30</v>
      </c>
      <c r="P43" s="107"/>
      <c r="Q43" s="107"/>
      <c r="R43" s="9"/>
      <c r="S43" s="9"/>
      <c r="T43" s="9"/>
      <c r="U43" s="9"/>
      <c r="V43" s="9"/>
      <c r="W43" s="107"/>
      <c r="X43" s="107"/>
      <c r="Y43" s="9"/>
      <c r="Z43" s="9"/>
      <c r="AA43" s="9"/>
      <c r="AB43" s="9"/>
      <c r="AC43" s="9"/>
      <c r="AD43" s="107"/>
      <c r="AE43" s="107"/>
      <c r="AF43" s="9"/>
      <c r="AG43" s="9"/>
      <c r="AH43" s="9"/>
      <c r="AI43" s="9"/>
      <c r="AJ43" s="9"/>
      <c r="AK43" s="107"/>
      <c r="AL43" s="42"/>
    </row>
    <row r="44" spans="1:40" ht="18" customHeight="1" x14ac:dyDescent="0.35">
      <c r="A44" s="221"/>
      <c r="B44" s="308"/>
      <c r="C44" s="33" t="s">
        <v>4</v>
      </c>
      <c r="D44" s="7">
        <v>30</v>
      </c>
      <c r="E44" s="8">
        <f t="shared" si="2"/>
        <v>30</v>
      </c>
      <c r="F44" s="8">
        <f t="shared" si="1"/>
        <v>0</v>
      </c>
      <c r="G44" s="107"/>
      <c r="H44" s="107"/>
      <c r="I44" s="107"/>
      <c r="J44" s="107"/>
      <c r="K44" s="9"/>
      <c r="L44" s="9"/>
      <c r="M44" s="9"/>
      <c r="N44" s="9">
        <v>30</v>
      </c>
      <c r="O44" s="9"/>
      <c r="P44" s="107"/>
      <c r="Q44" s="107"/>
      <c r="R44" s="9"/>
      <c r="S44" s="9"/>
      <c r="T44" s="9"/>
      <c r="U44" s="9"/>
      <c r="V44" s="9"/>
      <c r="W44" s="107"/>
      <c r="X44" s="107"/>
      <c r="Y44" s="9"/>
      <c r="Z44" s="9"/>
      <c r="AA44" s="9"/>
      <c r="AB44" s="9"/>
      <c r="AC44" s="9"/>
      <c r="AD44" s="107"/>
      <c r="AE44" s="107"/>
      <c r="AF44" s="9"/>
      <c r="AG44" s="9"/>
      <c r="AH44" s="9"/>
      <c r="AI44" s="9"/>
      <c r="AJ44" s="9"/>
      <c r="AK44" s="107"/>
      <c r="AL44" s="42"/>
    </row>
    <row r="45" spans="1:40" ht="18" customHeight="1" x14ac:dyDescent="0.35">
      <c r="A45" s="221"/>
      <c r="B45" s="308"/>
      <c r="C45" s="33" t="s">
        <v>5</v>
      </c>
      <c r="D45" s="7">
        <v>30</v>
      </c>
      <c r="E45" s="8">
        <f t="shared" si="2"/>
        <v>30</v>
      </c>
      <c r="F45" s="8">
        <f t="shared" si="1"/>
        <v>0</v>
      </c>
      <c r="G45" s="107"/>
      <c r="H45" s="107"/>
      <c r="I45" s="107"/>
      <c r="J45" s="107"/>
      <c r="K45" s="9"/>
      <c r="L45" s="9"/>
      <c r="M45" s="9"/>
      <c r="N45" s="9">
        <v>30</v>
      </c>
      <c r="O45" s="9"/>
      <c r="P45" s="107"/>
      <c r="Q45" s="107"/>
      <c r="R45" s="9"/>
      <c r="S45" s="9"/>
      <c r="T45" s="9"/>
      <c r="U45" s="9"/>
      <c r="V45" s="9"/>
      <c r="W45" s="107"/>
      <c r="X45" s="107"/>
      <c r="Y45" s="9"/>
      <c r="Z45" s="9"/>
      <c r="AA45" s="9"/>
      <c r="AB45" s="9"/>
      <c r="AC45" s="9"/>
      <c r="AD45" s="107"/>
      <c r="AE45" s="107"/>
      <c r="AF45" s="9"/>
      <c r="AG45" s="9"/>
      <c r="AH45" s="9"/>
      <c r="AI45" s="9"/>
      <c r="AJ45" s="9"/>
      <c r="AK45" s="107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2">
        <v>30</v>
      </c>
      <c r="E46" s="18">
        <f t="shared" si="2"/>
        <v>30</v>
      </c>
      <c r="F46" s="18">
        <f t="shared" si="1"/>
        <v>0</v>
      </c>
      <c r="G46" s="110"/>
      <c r="H46" s="110"/>
      <c r="I46" s="110"/>
      <c r="J46" s="110"/>
      <c r="K46" s="19"/>
      <c r="L46" s="19"/>
      <c r="M46" s="19"/>
      <c r="N46" s="19"/>
      <c r="O46" s="19"/>
      <c r="P46" s="110"/>
      <c r="Q46" s="110"/>
      <c r="R46" s="19">
        <v>30</v>
      </c>
      <c r="S46" s="19"/>
      <c r="T46" s="19"/>
      <c r="U46" s="19"/>
      <c r="V46" s="19"/>
      <c r="W46" s="110"/>
      <c r="X46" s="110"/>
      <c r="Y46" s="19"/>
      <c r="Z46" s="19"/>
      <c r="AA46" s="19"/>
      <c r="AB46" s="19"/>
      <c r="AC46" s="19"/>
      <c r="AD46" s="110"/>
      <c r="AE46" s="110"/>
      <c r="AF46" s="19"/>
      <c r="AG46" s="19"/>
      <c r="AH46" s="19"/>
      <c r="AI46" s="19"/>
      <c r="AJ46" s="19"/>
      <c r="AK46" s="110"/>
      <c r="AL46" s="43"/>
    </row>
    <row r="47" spans="1:40" ht="18" customHeight="1" x14ac:dyDescent="0.35">
      <c r="A47" s="220" t="s">
        <v>154</v>
      </c>
      <c r="B47" s="308" t="s">
        <v>33</v>
      </c>
      <c r="C47" s="31" t="s">
        <v>1</v>
      </c>
      <c r="D47" s="3">
        <v>20</v>
      </c>
      <c r="E47" s="4">
        <f t="shared" si="2"/>
        <v>20</v>
      </c>
      <c r="F47" s="4">
        <f t="shared" si="1"/>
        <v>0</v>
      </c>
      <c r="G47" s="109"/>
      <c r="H47" s="109"/>
      <c r="I47" s="109"/>
      <c r="J47" s="109"/>
      <c r="K47" s="5"/>
      <c r="L47" s="5"/>
      <c r="M47" s="5">
        <v>20</v>
      </c>
      <c r="N47" s="5"/>
      <c r="O47" s="5"/>
      <c r="P47" s="109"/>
      <c r="Q47" s="109"/>
      <c r="R47" s="5"/>
      <c r="S47" s="5"/>
      <c r="T47" s="5"/>
      <c r="U47" s="5"/>
      <c r="V47" s="5"/>
      <c r="W47" s="109"/>
      <c r="X47" s="109"/>
      <c r="Y47" s="5"/>
      <c r="Z47" s="5"/>
      <c r="AA47" s="5"/>
      <c r="AB47" s="5"/>
      <c r="AC47" s="5"/>
      <c r="AD47" s="109"/>
      <c r="AE47" s="109"/>
      <c r="AF47" s="5"/>
      <c r="AG47" s="5"/>
      <c r="AH47" s="5"/>
      <c r="AI47" s="5"/>
      <c r="AJ47" s="5"/>
      <c r="AK47" s="109"/>
      <c r="AL47" s="44"/>
    </row>
    <row r="48" spans="1:40" ht="18" customHeight="1" x14ac:dyDescent="0.35">
      <c r="A48" s="221"/>
      <c r="B48" s="308"/>
      <c r="C48" s="32" t="s">
        <v>2</v>
      </c>
      <c r="D48" s="7">
        <v>20</v>
      </c>
      <c r="E48" s="8">
        <f t="shared" si="2"/>
        <v>20</v>
      </c>
      <c r="F48" s="8">
        <f t="shared" si="1"/>
        <v>0</v>
      </c>
      <c r="G48" s="107"/>
      <c r="H48" s="107"/>
      <c r="I48" s="107"/>
      <c r="J48" s="107"/>
      <c r="K48" s="9"/>
      <c r="L48" s="9"/>
      <c r="M48" s="9">
        <v>20</v>
      </c>
      <c r="N48" s="9"/>
      <c r="O48" s="9"/>
      <c r="P48" s="107"/>
      <c r="Q48" s="107"/>
      <c r="R48" s="9"/>
      <c r="S48" s="9"/>
      <c r="T48" s="9"/>
      <c r="U48" s="9"/>
      <c r="V48" s="9"/>
      <c r="W48" s="107"/>
      <c r="X48" s="107"/>
      <c r="Y48" s="9"/>
      <c r="Z48" s="9"/>
      <c r="AA48" s="9"/>
      <c r="AB48" s="9"/>
      <c r="AC48" s="9"/>
      <c r="AD48" s="107"/>
      <c r="AE48" s="107"/>
      <c r="AF48" s="9"/>
      <c r="AG48" s="9"/>
      <c r="AH48" s="9"/>
      <c r="AI48" s="9"/>
      <c r="AJ48" s="9"/>
      <c r="AK48" s="107"/>
      <c r="AL48" s="42"/>
    </row>
    <row r="49" spans="1:40" ht="18" customHeight="1" x14ac:dyDescent="0.35">
      <c r="A49" s="221"/>
      <c r="B49" s="308"/>
      <c r="C49" s="32" t="s">
        <v>3</v>
      </c>
      <c r="D49" s="7">
        <v>20</v>
      </c>
      <c r="E49" s="8">
        <f t="shared" si="2"/>
        <v>20</v>
      </c>
      <c r="F49" s="8">
        <f t="shared" si="1"/>
        <v>0</v>
      </c>
      <c r="G49" s="107"/>
      <c r="H49" s="107"/>
      <c r="I49" s="107"/>
      <c r="J49" s="107"/>
      <c r="K49" s="9"/>
      <c r="L49" s="9"/>
      <c r="M49" s="9"/>
      <c r="N49" s="9"/>
      <c r="O49" s="9">
        <v>18</v>
      </c>
      <c r="P49" s="107">
        <v>2</v>
      </c>
      <c r="Q49" s="107"/>
      <c r="R49" s="9"/>
      <c r="S49" s="9"/>
      <c r="T49" s="9"/>
      <c r="U49" s="9"/>
      <c r="V49" s="9"/>
      <c r="W49" s="107"/>
      <c r="X49" s="107"/>
      <c r="Y49" s="9"/>
      <c r="Z49" s="9"/>
      <c r="AA49" s="9"/>
      <c r="AB49" s="9"/>
      <c r="AC49" s="9"/>
      <c r="AD49" s="107"/>
      <c r="AE49" s="107"/>
      <c r="AF49" s="9"/>
      <c r="AG49" s="9"/>
      <c r="AH49" s="9"/>
      <c r="AI49" s="9"/>
      <c r="AJ49" s="9"/>
      <c r="AK49" s="107"/>
      <c r="AL49" s="42"/>
    </row>
    <row r="50" spans="1:40" ht="18" customHeight="1" x14ac:dyDescent="0.35">
      <c r="A50" s="221"/>
      <c r="B50" s="308"/>
      <c r="C50" s="33" t="s">
        <v>4</v>
      </c>
      <c r="D50" s="7">
        <v>20</v>
      </c>
      <c r="E50" s="8">
        <f t="shared" si="2"/>
        <v>20</v>
      </c>
      <c r="F50" s="8">
        <f t="shared" si="1"/>
        <v>0</v>
      </c>
      <c r="G50" s="107"/>
      <c r="H50" s="107"/>
      <c r="I50" s="107"/>
      <c r="J50" s="107"/>
      <c r="K50" s="9"/>
      <c r="L50" s="9"/>
      <c r="M50" s="9"/>
      <c r="N50" s="9"/>
      <c r="O50" s="9">
        <v>20</v>
      </c>
      <c r="P50" s="107"/>
      <c r="Q50" s="107"/>
      <c r="R50" s="9"/>
      <c r="S50" s="9"/>
      <c r="T50" s="9"/>
      <c r="U50" s="9"/>
      <c r="V50" s="9"/>
      <c r="W50" s="107"/>
      <c r="X50" s="107"/>
      <c r="Y50" s="9"/>
      <c r="Z50" s="9"/>
      <c r="AA50" s="9"/>
      <c r="AB50" s="9"/>
      <c r="AC50" s="9"/>
      <c r="AD50" s="107"/>
      <c r="AE50" s="107"/>
      <c r="AF50" s="9"/>
      <c r="AG50" s="9"/>
      <c r="AH50" s="9"/>
      <c r="AI50" s="9"/>
      <c r="AJ50" s="9"/>
      <c r="AK50" s="107"/>
      <c r="AL50" s="42"/>
    </row>
    <row r="51" spans="1:40" ht="18" customHeight="1" x14ac:dyDescent="0.35">
      <c r="A51" s="221"/>
      <c r="B51" s="308"/>
      <c r="C51" s="33" t="s">
        <v>5</v>
      </c>
      <c r="D51" s="7">
        <v>20</v>
      </c>
      <c r="E51" s="8">
        <f t="shared" si="2"/>
        <v>20</v>
      </c>
      <c r="F51" s="8">
        <f t="shared" si="1"/>
        <v>0</v>
      </c>
      <c r="G51" s="107"/>
      <c r="H51" s="107"/>
      <c r="I51" s="107"/>
      <c r="J51" s="107"/>
      <c r="K51" s="9"/>
      <c r="L51" s="9"/>
      <c r="M51" s="9"/>
      <c r="N51" s="9"/>
      <c r="O51" s="9">
        <v>20</v>
      </c>
      <c r="P51" s="107"/>
      <c r="Q51" s="107"/>
      <c r="R51" s="9"/>
      <c r="S51" s="9"/>
      <c r="T51" s="9"/>
      <c r="U51" s="9"/>
      <c r="V51" s="9"/>
      <c r="W51" s="107"/>
      <c r="X51" s="107"/>
      <c r="Y51" s="9"/>
      <c r="Z51" s="9"/>
      <c r="AA51" s="9"/>
      <c r="AB51" s="9"/>
      <c r="AC51" s="9"/>
      <c r="AD51" s="107"/>
      <c r="AE51" s="107"/>
      <c r="AF51" s="9"/>
      <c r="AG51" s="9"/>
      <c r="AH51" s="9"/>
      <c r="AI51" s="9"/>
      <c r="AJ51" s="9"/>
      <c r="AK51" s="107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>
        <v>20</v>
      </c>
      <c r="E52" s="18">
        <f t="shared" si="2"/>
        <v>20</v>
      </c>
      <c r="F52" s="18">
        <f t="shared" si="1"/>
        <v>0</v>
      </c>
      <c r="G52" s="110"/>
      <c r="H52" s="110"/>
      <c r="I52" s="110"/>
      <c r="J52" s="110"/>
      <c r="K52" s="19"/>
      <c r="L52" s="19"/>
      <c r="M52" s="19"/>
      <c r="N52" s="19"/>
      <c r="O52" s="19"/>
      <c r="P52" s="110">
        <v>20</v>
      </c>
      <c r="Q52" s="110"/>
      <c r="R52" s="19"/>
      <c r="S52" s="19"/>
      <c r="T52" s="19"/>
      <c r="U52" s="19"/>
      <c r="V52" s="19"/>
      <c r="W52" s="110"/>
      <c r="X52" s="110"/>
      <c r="Y52" s="19"/>
      <c r="Z52" s="19"/>
      <c r="AA52" s="19"/>
      <c r="AB52" s="19"/>
      <c r="AC52" s="19"/>
      <c r="AD52" s="110"/>
      <c r="AE52" s="110"/>
      <c r="AF52" s="19"/>
      <c r="AG52" s="19"/>
      <c r="AH52" s="19"/>
      <c r="AI52" s="19"/>
      <c r="AJ52" s="19"/>
      <c r="AK52" s="110"/>
      <c r="AL52" s="42"/>
    </row>
    <row r="53" spans="1:40" ht="18" customHeight="1" x14ac:dyDescent="0.35">
      <c r="A53" s="220" t="s">
        <v>154</v>
      </c>
      <c r="B53" s="308" t="s">
        <v>35</v>
      </c>
      <c r="C53" s="31" t="s">
        <v>1</v>
      </c>
      <c r="D53" s="3">
        <v>10</v>
      </c>
      <c r="E53" s="4">
        <f t="shared" si="2"/>
        <v>10</v>
      </c>
      <c r="F53" s="4">
        <f t="shared" si="1"/>
        <v>0</v>
      </c>
      <c r="G53" s="109"/>
      <c r="H53" s="109"/>
      <c r="I53" s="109"/>
      <c r="J53" s="109"/>
      <c r="K53" s="5"/>
      <c r="L53" s="5"/>
      <c r="M53" s="5">
        <v>10</v>
      </c>
      <c r="N53" s="5"/>
      <c r="O53" s="5"/>
      <c r="P53" s="109"/>
      <c r="Q53" s="109"/>
      <c r="R53" s="5"/>
      <c r="S53" s="5"/>
      <c r="T53" s="5"/>
      <c r="U53" s="5"/>
      <c r="V53" s="5"/>
      <c r="W53" s="109"/>
      <c r="X53" s="109"/>
      <c r="Y53" s="5"/>
      <c r="Z53" s="5"/>
      <c r="AA53" s="5"/>
      <c r="AB53" s="5"/>
      <c r="AC53" s="5"/>
      <c r="AD53" s="109"/>
      <c r="AE53" s="109"/>
      <c r="AF53" s="5"/>
      <c r="AG53" s="5"/>
      <c r="AH53" s="5"/>
      <c r="AI53" s="5"/>
      <c r="AJ53" s="5"/>
      <c r="AK53" s="109"/>
      <c r="AL53" s="44"/>
    </row>
    <row r="54" spans="1:40" ht="18" customHeight="1" x14ac:dyDescent="0.35">
      <c r="A54" s="221"/>
      <c r="B54" s="308"/>
      <c r="C54" s="32" t="s">
        <v>2</v>
      </c>
      <c r="D54" s="7">
        <v>10</v>
      </c>
      <c r="E54" s="8">
        <f t="shared" si="2"/>
        <v>10</v>
      </c>
      <c r="F54" s="8">
        <f t="shared" si="1"/>
        <v>0</v>
      </c>
      <c r="G54" s="107"/>
      <c r="H54" s="107"/>
      <c r="I54" s="107"/>
      <c r="J54" s="107"/>
      <c r="K54" s="9"/>
      <c r="L54" s="9"/>
      <c r="M54" s="9">
        <v>7</v>
      </c>
      <c r="N54" s="9"/>
      <c r="O54" s="9"/>
      <c r="P54" s="107">
        <v>3</v>
      </c>
      <c r="Q54" s="107"/>
      <c r="R54" s="9"/>
      <c r="S54" s="9"/>
      <c r="T54" s="9"/>
      <c r="U54" s="9"/>
      <c r="V54" s="9"/>
      <c r="W54" s="107"/>
      <c r="X54" s="107"/>
      <c r="Y54" s="9"/>
      <c r="Z54" s="9"/>
      <c r="AA54" s="9"/>
      <c r="AB54" s="9"/>
      <c r="AC54" s="9"/>
      <c r="AD54" s="107"/>
      <c r="AE54" s="107"/>
      <c r="AF54" s="9"/>
      <c r="AG54" s="9"/>
      <c r="AH54" s="9"/>
      <c r="AI54" s="9"/>
      <c r="AJ54" s="9"/>
      <c r="AK54" s="107"/>
      <c r="AL54" s="42"/>
    </row>
    <row r="55" spans="1:40" ht="18" customHeight="1" x14ac:dyDescent="0.35">
      <c r="A55" s="221"/>
      <c r="B55" s="308"/>
      <c r="C55" s="32" t="s">
        <v>3</v>
      </c>
      <c r="D55" s="7">
        <v>10</v>
      </c>
      <c r="E55" s="8">
        <f t="shared" si="2"/>
        <v>10</v>
      </c>
      <c r="F55" s="8">
        <f t="shared" si="1"/>
        <v>0</v>
      </c>
      <c r="G55" s="107"/>
      <c r="H55" s="107"/>
      <c r="I55" s="107"/>
      <c r="J55" s="107"/>
      <c r="K55" s="9"/>
      <c r="L55" s="9"/>
      <c r="M55" s="9"/>
      <c r="N55" s="9"/>
      <c r="O55" s="9">
        <v>5</v>
      </c>
      <c r="P55" s="107">
        <v>5</v>
      </c>
      <c r="Q55" s="107"/>
      <c r="R55" s="9"/>
      <c r="S55" s="9"/>
      <c r="T55" s="9"/>
      <c r="U55" s="9"/>
      <c r="V55" s="9"/>
      <c r="W55" s="107"/>
      <c r="X55" s="107"/>
      <c r="Y55" s="9"/>
      <c r="Z55" s="9"/>
      <c r="AA55" s="9"/>
      <c r="AB55" s="9"/>
      <c r="AC55" s="9"/>
      <c r="AD55" s="107"/>
      <c r="AE55" s="107"/>
      <c r="AF55" s="9"/>
      <c r="AG55" s="9"/>
      <c r="AH55" s="9"/>
      <c r="AI55" s="9"/>
      <c r="AJ55" s="9"/>
      <c r="AK55" s="107"/>
      <c r="AL55" s="42"/>
    </row>
    <row r="56" spans="1:40" ht="18" customHeight="1" x14ac:dyDescent="0.35">
      <c r="A56" s="221"/>
      <c r="B56" s="308"/>
      <c r="C56" s="33" t="s">
        <v>4</v>
      </c>
      <c r="D56" s="7">
        <v>10</v>
      </c>
      <c r="E56" s="8">
        <f t="shared" si="2"/>
        <v>10</v>
      </c>
      <c r="F56" s="8">
        <f t="shared" si="1"/>
        <v>0</v>
      </c>
      <c r="G56" s="107"/>
      <c r="H56" s="107"/>
      <c r="I56" s="107"/>
      <c r="J56" s="107"/>
      <c r="K56" s="9"/>
      <c r="L56" s="9"/>
      <c r="M56" s="9"/>
      <c r="N56" s="9"/>
      <c r="O56" s="9"/>
      <c r="P56" s="107"/>
      <c r="Q56" s="107"/>
      <c r="R56" s="9">
        <v>10</v>
      </c>
      <c r="S56" s="9"/>
      <c r="T56" s="9"/>
      <c r="U56" s="9"/>
      <c r="V56" s="9"/>
      <c r="W56" s="107"/>
      <c r="X56" s="107"/>
      <c r="Y56" s="9"/>
      <c r="Z56" s="9"/>
      <c r="AA56" s="9"/>
      <c r="AB56" s="9"/>
      <c r="AC56" s="9"/>
      <c r="AD56" s="107"/>
      <c r="AE56" s="107"/>
      <c r="AF56" s="9"/>
      <c r="AG56" s="9"/>
      <c r="AH56" s="9"/>
      <c r="AI56" s="9"/>
      <c r="AJ56" s="9"/>
      <c r="AK56" s="107"/>
      <c r="AL56" s="42"/>
    </row>
    <row r="57" spans="1:40" ht="18" customHeight="1" x14ac:dyDescent="0.35">
      <c r="A57" s="221"/>
      <c r="B57" s="308"/>
      <c r="C57" s="33" t="s">
        <v>5</v>
      </c>
      <c r="D57" s="7">
        <v>10</v>
      </c>
      <c r="E57" s="8">
        <f t="shared" si="2"/>
        <v>10</v>
      </c>
      <c r="F57" s="8">
        <f t="shared" si="1"/>
        <v>0</v>
      </c>
      <c r="G57" s="107"/>
      <c r="H57" s="107"/>
      <c r="I57" s="107"/>
      <c r="J57" s="107"/>
      <c r="K57" s="9"/>
      <c r="L57" s="9"/>
      <c r="M57" s="9"/>
      <c r="N57" s="9"/>
      <c r="O57" s="9"/>
      <c r="P57" s="107"/>
      <c r="Q57" s="107"/>
      <c r="R57" s="9">
        <v>10</v>
      </c>
      <c r="S57" s="9"/>
      <c r="T57" s="9"/>
      <c r="U57" s="9"/>
      <c r="V57" s="9"/>
      <c r="W57" s="107"/>
      <c r="X57" s="107"/>
      <c r="Y57" s="9"/>
      <c r="Z57" s="9"/>
      <c r="AA57" s="9"/>
      <c r="AB57" s="9"/>
      <c r="AC57" s="9"/>
      <c r="AD57" s="107"/>
      <c r="AE57" s="107"/>
      <c r="AF57" s="9"/>
      <c r="AG57" s="9"/>
      <c r="AH57" s="9"/>
      <c r="AI57" s="9"/>
      <c r="AJ57" s="9"/>
      <c r="AK57" s="107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>
        <v>10</v>
      </c>
      <c r="E58" s="18">
        <f t="shared" si="2"/>
        <v>10</v>
      </c>
      <c r="F58" s="18">
        <f t="shared" si="1"/>
        <v>0</v>
      </c>
      <c r="G58" s="110"/>
      <c r="H58" s="110"/>
      <c r="I58" s="110"/>
      <c r="J58" s="110"/>
      <c r="K58" s="19"/>
      <c r="L58" s="19"/>
      <c r="M58" s="19"/>
      <c r="N58" s="19"/>
      <c r="O58" s="19"/>
      <c r="P58" s="110">
        <v>5</v>
      </c>
      <c r="Q58" s="110"/>
      <c r="R58" s="19">
        <v>5</v>
      </c>
      <c r="S58" s="19"/>
      <c r="T58" s="19"/>
      <c r="U58" s="19"/>
      <c r="V58" s="19"/>
      <c r="W58" s="110"/>
      <c r="X58" s="110"/>
      <c r="Y58" s="19"/>
      <c r="Z58" s="19"/>
      <c r="AA58" s="19"/>
      <c r="AB58" s="19"/>
      <c r="AC58" s="19"/>
      <c r="AD58" s="110"/>
      <c r="AE58" s="110"/>
      <c r="AF58" s="19"/>
      <c r="AG58" s="19"/>
      <c r="AH58" s="19"/>
      <c r="AI58" s="19"/>
      <c r="AJ58" s="19"/>
      <c r="AK58" s="110"/>
      <c r="AL58" s="42"/>
    </row>
    <row r="59" spans="1:40" ht="18" customHeight="1" x14ac:dyDescent="0.35">
      <c r="A59" s="263"/>
      <c r="B59" s="226" t="s">
        <v>73</v>
      </c>
      <c r="C59" s="227"/>
      <c r="D59" s="218">
        <v>100</v>
      </c>
      <c r="E59" s="218">
        <f>SUM(G59:AK60)</f>
        <v>100</v>
      </c>
      <c r="F59" s="218">
        <f t="shared" si="1"/>
        <v>0</v>
      </c>
      <c r="G59" s="328"/>
      <c r="H59" s="328"/>
      <c r="I59" s="328"/>
      <c r="J59" s="328"/>
      <c r="K59" s="259"/>
      <c r="L59" s="259"/>
      <c r="M59" s="259"/>
      <c r="N59" s="259">
        <v>18</v>
      </c>
      <c r="O59" s="259">
        <v>36</v>
      </c>
      <c r="P59" s="328">
        <v>23</v>
      </c>
      <c r="Q59" s="328"/>
      <c r="R59" s="259">
        <v>17</v>
      </c>
      <c r="S59" s="259"/>
      <c r="T59" s="259"/>
      <c r="U59" s="259"/>
      <c r="V59" s="259">
        <v>6</v>
      </c>
      <c r="W59" s="328"/>
      <c r="X59" s="328"/>
      <c r="Y59" s="259"/>
      <c r="Z59" s="259"/>
      <c r="AA59" s="259"/>
      <c r="AB59" s="259"/>
      <c r="AC59" s="39"/>
      <c r="AD59" s="111"/>
      <c r="AE59" s="111"/>
      <c r="AF59" s="259"/>
      <c r="AG59" s="259"/>
      <c r="AH59" s="259"/>
      <c r="AI59" s="259"/>
      <c r="AJ59" s="259"/>
      <c r="AK59" s="328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329"/>
      <c r="H60" s="329"/>
      <c r="I60" s="329"/>
      <c r="J60" s="329"/>
      <c r="K60" s="213"/>
      <c r="L60" s="213"/>
      <c r="M60" s="213"/>
      <c r="N60" s="213"/>
      <c r="O60" s="213"/>
      <c r="P60" s="329"/>
      <c r="Q60" s="329"/>
      <c r="R60" s="213"/>
      <c r="S60" s="213"/>
      <c r="T60" s="213"/>
      <c r="U60" s="213"/>
      <c r="V60" s="213"/>
      <c r="W60" s="329"/>
      <c r="X60" s="329"/>
      <c r="Y60" s="213"/>
      <c r="Z60" s="213"/>
      <c r="AA60" s="213"/>
      <c r="AB60" s="213"/>
      <c r="AC60" s="40"/>
      <c r="AD60" s="112"/>
      <c r="AE60" s="112"/>
      <c r="AF60" s="213"/>
      <c r="AG60" s="213"/>
      <c r="AH60" s="213"/>
      <c r="AI60" s="213"/>
      <c r="AJ60" s="213"/>
      <c r="AK60" s="329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100</v>
      </c>
      <c r="E62" s="2">
        <f>SUBTOTAL(9,E65:E82)</f>
        <v>100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106">
        <v>1</v>
      </c>
      <c r="H64" s="106">
        <v>2</v>
      </c>
      <c r="I64" s="106">
        <v>3</v>
      </c>
      <c r="J64" s="106">
        <v>4</v>
      </c>
      <c r="K64" s="37">
        <v>5</v>
      </c>
      <c r="L64" s="37">
        <v>6</v>
      </c>
      <c r="M64" s="37">
        <v>7</v>
      </c>
      <c r="N64" s="37">
        <v>8</v>
      </c>
      <c r="O64" s="37">
        <v>9</v>
      </c>
      <c r="P64" s="106">
        <v>10</v>
      </c>
      <c r="Q64" s="106">
        <v>11</v>
      </c>
      <c r="R64" s="37">
        <v>12</v>
      </c>
      <c r="S64" s="37">
        <v>13</v>
      </c>
      <c r="T64" s="37">
        <v>14</v>
      </c>
      <c r="U64" s="37">
        <v>15</v>
      </c>
      <c r="V64" s="37">
        <v>16</v>
      </c>
      <c r="W64" s="106">
        <v>17</v>
      </c>
      <c r="X64" s="106">
        <v>18</v>
      </c>
      <c r="Y64" s="37">
        <v>19</v>
      </c>
      <c r="Z64" s="37">
        <v>20</v>
      </c>
      <c r="AA64" s="37">
        <v>21</v>
      </c>
      <c r="AB64" s="37">
        <v>22</v>
      </c>
      <c r="AC64" s="37">
        <v>23</v>
      </c>
      <c r="AD64" s="106">
        <v>24</v>
      </c>
      <c r="AE64" s="106">
        <v>25</v>
      </c>
      <c r="AF64" s="37">
        <v>26</v>
      </c>
      <c r="AG64" s="37">
        <v>27</v>
      </c>
      <c r="AH64" s="37">
        <v>28</v>
      </c>
      <c r="AI64" s="37">
        <v>29</v>
      </c>
      <c r="AJ64" s="37">
        <v>30</v>
      </c>
      <c r="AK64" s="106">
        <v>31</v>
      </c>
      <c r="AL64" s="263"/>
    </row>
    <row r="65" spans="1:40" ht="18" customHeight="1" x14ac:dyDescent="0.35">
      <c r="A65" s="263" t="s">
        <v>154</v>
      </c>
      <c r="B65" s="202" t="s">
        <v>94</v>
      </c>
      <c r="C65" s="201" t="s">
        <v>54</v>
      </c>
      <c r="D65" s="201">
        <v>10</v>
      </c>
      <c r="E65" s="201">
        <f>SUM(G65:AK66)</f>
        <v>10</v>
      </c>
      <c r="F65" s="201">
        <f>E65-D65</f>
        <v>0</v>
      </c>
      <c r="G65" s="327"/>
      <c r="H65" s="327"/>
      <c r="I65" s="327"/>
      <c r="J65" s="327"/>
      <c r="K65" s="265"/>
      <c r="L65" s="265"/>
      <c r="M65" s="265"/>
      <c r="N65" s="265"/>
      <c r="O65" s="265"/>
      <c r="P65" s="327"/>
      <c r="Q65" s="327"/>
      <c r="R65" s="265"/>
      <c r="S65" s="265">
        <v>8</v>
      </c>
      <c r="T65" s="265"/>
      <c r="U65" s="265"/>
      <c r="V65" s="265"/>
      <c r="W65" s="327"/>
      <c r="X65" s="327"/>
      <c r="Y65" s="265"/>
      <c r="Z65" s="265">
        <v>2</v>
      </c>
      <c r="AA65" s="265"/>
      <c r="AB65" s="265"/>
      <c r="AC65" s="265"/>
      <c r="AD65" s="327"/>
      <c r="AE65" s="327"/>
      <c r="AF65" s="265"/>
      <c r="AG65" s="265"/>
      <c r="AH65" s="265"/>
      <c r="AI65" s="265"/>
      <c r="AJ65" s="265"/>
      <c r="AK65" s="327"/>
      <c r="AL65" s="276"/>
    </row>
    <row r="66" spans="1:40" ht="18" customHeight="1" x14ac:dyDescent="0.35">
      <c r="A66" s="199"/>
      <c r="B66" s="203"/>
      <c r="C66" s="201"/>
      <c r="D66" s="201"/>
      <c r="E66" s="201"/>
      <c r="F66" s="201"/>
      <c r="G66" s="327"/>
      <c r="H66" s="327"/>
      <c r="I66" s="327"/>
      <c r="J66" s="327"/>
      <c r="K66" s="265"/>
      <c r="L66" s="265"/>
      <c r="M66" s="265"/>
      <c r="N66" s="265"/>
      <c r="O66" s="265"/>
      <c r="P66" s="327"/>
      <c r="Q66" s="327"/>
      <c r="R66" s="265"/>
      <c r="S66" s="265"/>
      <c r="T66" s="265"/>
      <c r="U66" s="265"/>
      <c r="V66" s="265"/>
      <c r="W66" s="327"/>
      <c r="X66" s="327"/>
      <c r="Y66" s="265"/>
      <c r="Z66" s="265"/>
      <c r="AA66" s="265"/>
      <c r="AB66" s="265"/>
      <c r="AC66" s="265"/>
      <c r="AD66" s="327"/>
      <c r="AE66" s="327"/>
      <c r="AF66" s="265"/>
      <c r="AG66" s="265"/>
      <c r="AH66" s="265"/>
      <c r="AI66" s="265"/>
      <c r="AJ66" s="265"/>
      <c r="AK66" s="327"/>
      <c r="AL66" s="276"/>
    </row>
    <row r="67" spans="1:40" ht="18" customHeight="1" x14ac:dyDescent="0.35">
      <c r="A67" s="263" t="s">
        <v>154</v>
      </c>
      <c r="B67" s="200" t="s">
        <v>93</v>
      </c>
      <c r="C67" s="201" t="s">
        <v>54</v>
      </c>
      <c r="D67" s="201">
        <v>20</v>
      </c>
      <c r="E67" s="201">
        <f>SUM(G67:AK68)</f>
        <v>20</v>
      </c>
      <c r="F67" s="201">
        <f t="shared" ref="F67" si="3">E67-D67</f>
        <v>0</v>
      </c>
      <c r="G67" s="327"/>
      <c r="H67" s="327"/>
      <c r="I67" s="327"/>
      <c r="J67" s="327"/>
      <c r="K67" s="265"/>
      <c r="L67" s="265"/>
      <c r="M67" s="265"/>
      <c r="N67" s="265"/>
      <c r="O67" s="265"/>
      <c r="P67" s="327">
        <v>20</v>
      </c>
      <c r="Q67" s="327"/>
      <c r="R67" s="265"/>
      <c r="S67" s="265"/>
      <c r="T67" s="265"/>
      <c r="U67" s="265"/>
      <c r="V67" s="265"/>
      <c r="W67" s="327"/>
      <c r="X67" s="327"/>
      <c r="Y67" s="265"/>
      <c r="Z67" s="265"/>
      <c r="AA67" s="265"/>
      <c r="AB67" s="265"/>
      <c r="AC67" s="265"/>
      <c r="AD67" s="327"/>
      <c r="AE67" s="327"/>
      <c r="AF67" s="265"/>
      <c r="AG67" s="265"/>
      <c r="AH67" s="265"/>
      <c r="AI67" s="265"/>
      <c r="AJ67" s="265"/>
      <c r="AK67" s="327"/>
      <c r="AL67" s="276"/>
    </row>
    <row r="68" spans="1:40" ht="18" customHeight="1" x14ac:dyDescent="0.35">
      <c r="A68" s="199"/>
      <c r="B68" s="200"/>
      <c r="C68" s="201"/>
      <c r="D68" s="201"/>
      <c r="E68" s="201"/>
      <c r="F68" s="201"/>
      <c r="G68" s="327"/>
      <c r="H68" s="327"/>
      <c r="I68" s="327"/>
      <c r="J68" s="327"/>
      <c r="K68" s="265"/>
      <c r="L68" s="265"/>
      <c r="M68" s="265"/>
      <c r="N68" s="265"/>
      <c r="O68" s="265"/>
      <c r="P68" s="327"/>
      <c r="Q68" s="327"/>
      <c r="R68" s="265"/>
      <c r="S68" s="265"/>
      <c r="T68" s="265"/>
      <c r="U68" s="265"/>
      <c r="V68" s="265"/>
      <c r="W68" s="327"/>
      <c r="X68" s="327"/>
      <c r="Y68" s="265"/>
      <c r="Z68" s="265"/>
      <c r="AA68" s="265"/>
      <c r="AB68" s="265"/>
      <c r="AC68" s="265"/>
      <c r="AD68" s="327"/>
      <c r="AE68" s="327"/>
      <c r="AF68" s="265"/>
      <c r="AG68" s="265"/>
      <c r="AH68" s="265"/>
      <c r="AI68" s="265"/>
      <c r="AJ68" s="265"/>
      <c r="AK68" s="327"/>
      <c r="AL68" s="276"/>
    </row>
    <row r="69" spans="1:40" ht="18" customHeight="1" x14ac:dyDescent="0.35">
      <c r="A69" s="263" t="s">
        <v>154</v>
      </c>
      <c r="B69" s="202" t="s">
        <v>91</v>
      </c>
      <c r="C69" s="201" t="s">
        <v>54</v>
      </c>
      <c r="D69" s="201">
        <v>30</v>
      </c>
      <c r="E69" s="201">
        <f>SUM(G69:AK70)</f>
        <v>30</v>
      </c>
      <c r="F69" s="201">
        <f t="shared" ref="F69" si="4">E69-D69</f>
        <v>0</v>
      </c>
      <c r="G69" s="327"/>
      <c r="H69" s="327"/>
      <c r="I69" s="327"/>
      <c r="J69" s="327"/>
      <c r="K69" s="265"/>
      <c r="L69" s="265"/>
      <c r="M69" s="265"/>
      <c r="N69" s="265">
        <v>11</v>
      </c>
      <c r="O69" s="265">
        <v>19</v>
      </c>
      <c r="P69" s="327"/>
      <c r="Q69" s="327"/>
      <c r="R69" s="265"/>
      <c r="S69" s="265"/>
      <c r="T69" s="265"/>
      <c r="U69" s="265"/>
      <c r="V69" s="265"/>
      <c r="W69" s="327"/>
      <c r="X69" s="327"/>
      <c r="Y69" s="265"/>
      <c r="Z69" s="265"/>
      <c r="AA69" s="265"/>
      <c r="AB69" s="265"/>
      <c r="AC69" s="265"/>
      <c r="AD69" s="327"/>
      <c r="AE69" s="327"/>
      <c r="AF69" s="265"/>
      <c r="AG69" s="265"/>
      <c r="AH69" s="265"/>
      <c r="AI69" s="265"/>
      <c r="AJ69" s="265"/>
      <c r="AK69" s="327"/>
      <c r="AL69" s="276"/>
    </row>
    <row r="70" spans="1:40" s="2" customFormat="1" ht="18" customHeight="1" x14ac:dyDescent="0.35">
      <c r="A70" s="199"/>
      <c r="B70" s="203"/>
      <c r="C70" s="201"/>
      <c r="D70" s="201"/>
      <c r="E70" s="201"/>
      <c r="F70" s="201"/>
      <c r="G70" s="327"/>
      <c r="H70" s="327"/>
      <c r="I70" s="327"/>
      <c r="J70" s="327"/>
      <c r="K70" s="265"/>
      <c r="L70" s="265"/>
      <c r="M70" s="265"/>
      <c r="N70" s="265"/>
      <c r="O70" s="265"/>
      <c r="P70" s="327"/>
      <c r="Q70" s="327"/>
      <c r="R70" s="265"/>
      <c r="S70" s="265"/>
      <c r="T70" s="265"/>
      <c r="U70" s="265"/>
      <c r="V70" s="265"/>
      <c r="W70" s="327"/>
      <c r="X70" s="327"/>
      <c r="Y70" s="265"/>
      <c r="Z70" s="265"/>
      <c r="AA70" s="265"/>
      <c r="AB70" s="265"/>
      <c r="AC70" s="265"/>
      <c r="AD70" s="327"/>
      <c r="AE70" s="327"/>
      <c r="AF70" s="265"/>
      <c r="AG70" s="265"/>
      <c r="AH70" s="265"/>
      <c r="AI70" s="265"/>
      <c r="AJ70" s="265"/>
      <c r="AK70" s="327"/>
      <c r="AL70" s="276"/>
      <c r="AM70"/>
      <c r="AN70"/>
    </row>
    <row r="71" spans="1:40" s="2" customFormat="1" ht="18" customHeight="1" x14ac:dyDescent="0.35">
      <c r="A71" s="263" t="s">
        <v>154</v>
      </c>
      <c r="B71" s="202" t="s">
        <v>95</v>
      </c>
      <c r="C71" s="201" t="s">
        <v>54</v>
      </c>
      <c r="D71" s="201">
        <v>10</v>
      </c>
      <c r="E71" s="201">
        <f>SUM(G71:AK72)</f>
        <v>10</v>
      </c>
      <c r="F71" s="201">
        <f t="shared" ref="F71" si="5">E71-D71</f>
        <v>0</v>
      </c>
      <c r="G71" s="327"/>
      <c r="H71" s="327"/>
      <c r="I71" s="327"/>
      <c r="J71" s="327"/>
      <c r="K71" s="265"/>
      <c r="L71" s="265"/>
      <c r="M71" s="265"/>
      <c r="N71" s="265"/>
      <c r="O71" s="265"/>
      <c r="P71" s="327"/>
      <c r="Q71" s="327"/>
      <c r="R71" s="265"/>
      <c r="S71" s="265">
        <v>9</v>
      </c>
      <c r="T71" s="265"/>
      <c r="U71" s="265"/>
      <c r="V71" s="265"/>
      <c r="W71" s="327"/>
      <c r="X71" s="327"/>
      <c r="Y71" s="265"/>
      <c r="Z71" s="265">
        <v>1</v>
      </c>
      <c r="AA71" s="265"/>
      <c r="AB71" s="265"/>
      <c r="AC71" s="265"/>
      <c r="AD71" s="327"/>
      <c r="AE71" s="327"/>
      <c r="AF71" s="265"/>
      <c r="AG71" s="265"/>
      <c r="AH71" s="265"/>
      <c r="AI71" s="265"/>
      <c r="AJ71" s="265"/>
      <c r="AK71" s="327"/>
      <c r="AL71" s="276"/>
      <c r="AM71"/>
      <c r="AN71"/>
    </row>
    <row r="72" spans="1:40" s="2" customFormat="1" ht="18" customHeight="1" x14ac:dyDescent="0.35">
      <c r="A72" s="199"/>
      <c r="B72" s="203"/>
      <c r="C72" s="201"/>
      <c r="D72" s="201"/>
      <c r="E72" s="201"/>
      <c r="F72" s="201"/>
      <c r="G72" s="327"/>
      <c r="H72" s="327"/>
      <c r="I72" s="327"/>
      <c r="J72" s="327"/>
      <c r="K72" s="265"/>
      <c r="L72" s="265"/>
      <c r="M72" s="265"/>
      <c r="N72" s="265"/>
      <c r="O72" s="265"/>
      <c r="P72" s="327"/>
      <c r="Q72" s="327"/>
      <c r="R72" s="265"/>
      <c r="S72" s="265"/>
      <c r="T72" s="265"/>
      <c r="U72" s="265"/>
      <c r="V72" s="265"/>
      <c r="W72" s="327"/>
      <c r="X72" s="327"/>
      <c r="Y72" s="265"/>
      <c r="Z72" s="265"/>
      <c r="AA72" s="265"/>
      <c r="AB72" s="265"/>
      <c r="AC72" s="265"/>
      <c r="AD72" s="327"/>
      <c r="AE72" s="327"/>
      <c r="AF72" s="265"/>
      <c r="AG72" s="265"/>
      <c r="AH72" s="265"/>
      <c r="AI72" s="265"/>
      <c r="AJ72" s="265"/>
      <c r="AK72" s="327"/>
      <c r="AL72" s="276"/>
      <c r="AM72"/>
      <c r="AN72"/>
    </row>
    <row r="73" spans="1:40" s="2" customFormat="1" ht="18" customHeight="1" x14ac:dyDescent="0.35">
      <c r="A73" s="263" t="s">
        <v>154</v>
      </c>
      <c r="B73" s="202" t="s">
        <v>92</v>
      </c>
      <c r="C73" s="201" t="s">
        <v>54</v>
      </c>
      <c r="D73" s="201">
        <v>30</v>
      </c>
      <c r="E73" s="201">
        <f>SUM(G73:AK74)</f>
        <v>30</v>
      </c>
      <c r="F73" s="201">
        <f t="shared" ref="F73" si="6">E73-D73</f>
        <v>0</v>
      </c>
      <c r="G73" s="327"/>
      <c r="H73" s="327"/>
      <c r="I73" s="327"/>
      <c r="J73" s="327"/>
      <c r="K73" s="265"/>
      <c r="L73" s="265"/>
      <c r="M73" s="265"/>
      <c r="N73" s="265"/>
      <c r="O73" s="265">
        <v>25</v>
      </c>
      <c r="P73" s="327">
        <v>5</v>
      </c>
      <c r="Q73" s="327"/>
      <c r="R73" s="265"/>
      <c r="S73" s="265"/>
      <c r="T73" s="265"/>
      <c r="U73" s="265"/>
      <c r="V73" s="265"/>
      <c r="W73" s="327"/>
      <c r="X73" s="327"/>
      <c r="Y73" s="265"/>
      <c r="Z73" s="265"/>
      <c r="AA73" s="265"/>
      <c r="AB73" s="265"/>
      <c r="AC73" s="265"/>
      <c r="AD73" s="327"/>
      <c r="AE73" s="327"/>
      <c r="AF73" s="265"/>
      <c r="AG73" s="265"/>
      <c r="AH73" s="265"/>
      <c r="AI73" s="265"/>
      <c r="AJ73" s="265"/>
      <c r="AK73" s="327"/>
      <c r="AL73" s="276"/>
      <c r="AM73"/>
      <c r="AN73"/>
    </row>
    <row r="74" spans="1:40" s="2" customFormat="1" ht="18" customHeight="1" x14ac:dyDescent="0.35">
      <c r="A74" s="199"/>
      <c r="B74" s="203"/>
      <c r="C74" s="201"/>
      <c r="D74" s="201"/>
      <c r="E74" s="201"/>
      <c r="F74" s="201"/>
      <c r="G74" s="327"/>
      <c r="H74" s="327"/>
      <c r="I74" s="327"/>
      <c r="J74" s="327"/>
      <c r="K74" s="265"/>
      <c r="L74" s="265"/>
      <c r="M74" s="265"/>
      <c r="N74" s="265"/>
      <c r="O74" s="265"/>
      <c r="P74" s="327"/>
      <c r="Q74" s="327"/>
      <c r="R74" s="265"/>
      <c r="S74" s="265"/>
      <c r="T74" s="265"/>
      <c r="U74" s="265"/>
      <c r="V74" s="265"/>
      <c r="W74" s="327"/>
      <c r="X74" s="327"/>
      <c r="Y74" s="265"/>
      <c r="Z74" s="265"/>
      <c r="AA74" s="265"/>
      <c r="AB74" s="265"/>
      <c r="AC74" s="265"/>
      <c r="AD74" s="327"/>
      <c r="AE74" s="327"/>
      <c r="AF74" s="265"/>
      <c r="AG74" s="265"/>
      <c r="AH74" s="265"/>
      <c r="AI74" s="265"/>
      <c r="AJ74" s="265"/>
      <c r="AK74" s="327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327"/>
      <c r="H75" s="327"/>
      <c r="I75" s="327"/>
      <c r="J75" s="327"/>
      <c r="K75" s="265"/>
      <c r="L75" s="265"/>
      <c r="M75" s="265"/>
      <c r="N75" s="265"/>
      <c r="O75" s="265"/>
      <c r="P75" s="327"/>
      <c r="Q75" s="327"/>
      <c r="R75" s="265"/>
      <c r="S75" s="265"/>
      <c r="T75" s="265"/>
      <c r="U75" s="265"/>
      <c r="V75" s="265"/>
      <c r="W75" s="327"/>
      <c r="X75" s="327"/>
      <c r="Y75" s="265"/>
      <c r="Z75" s="265"/>
      <c r="AA75" s="265"/>
      <c r="AB75" s="265"/>
      <c r="AC75" s="265"/>
      <c r="AD75" s="327"/>
      <c r="AE75" s="327"/>
      <c r="AF75" s="265"/>
      <c r="AG75" s="265"/>
      <c r="AH75" s="265"/>
      <c r="AI75" s="265"/>
      <c r="AJ75" s="265"/>
      <c r="AK75" s="327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327"/>
      <c r="H76" s="327"/>
      <c r="I76" s="327"/>
      <c r="J76" s="327"/>
      <c r="K76" s="265"/>
      <c r="L76" s="265"/>
      <c r="M76" s="265"/>
      <c r="N76" s="265"/>
      <c r="O76" s="265"/>
      <c r="P76" s="327"/>
      <c r="Q76" s="327"/>
      <c r="R76" s="265"/>
      <c r="S76" s="265"/>
      <c r="T76" s="265"/>
      <c r="U76" s="265"/>
      <c r="V76" s="265"/>
      <c r="W76" s="327"/>
      <c r="X76" s="327"/>
      <c r="Y76" s="265"/>
      <c r="Z76" s="265"/>
      <c r="AA76" s="265"/>
      <c r="AB76" s="265"/>
      <c r="AC76" s="265"/>
      <c r="AD76" s="327"/>
      <c r="AE76" s="327"/>
      <c r="AF76" s="265"/>
      <c r="AG76" s="265"/>
      <c r="AH76" s="265"/>
      <c r="AI76" s="265"/>
      <c r="AJ76" s="265"/>
      <c r="AK76" s="327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327"/>
      <c r="H77" s="327"/>
      <c r="I77" s="327"/>
      <c r="J77" s="327"/>
      <c r="K77" s="265"/>
      <c r="L77" s="265"/>
      <c r="M77" s="265"/>
      <c r="N77" s="265"/>
      <c r="O77" s="265"/>
      <c r="P77" s="327"/>
      <c r="Q77" s="327"/>
      <c r="R77" s="265"/>
      <c r="S77" s="265"/>
      <c r="T77" s="265"/>
      <c r="U77" s="265"/>
      <c r="V77" s="265"/>
      <c r="W77" s="327"/>
      <c r="X77" s="327"/>
      <c r="Y77" s="265"/>
      <c r="Z77" s="265"/>
      <c r="AA77" s="265"/>
      <c r="AB77" s="265"/>
      <c r="AC77" s="265"/>
      <c r="AD77" s="327"/>
      <c r="AE77" s="327"/>
      <c r="AF77" s="265"/>
      <c r="AG77" s="265"/>
      <c r="AH77" s="265"/>
      <c r="AI77" s="265"/>
      <c r="AJ77" s="265"/>
      <c r="AK77" s="327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201"/>
      <c r="F78" s="201"/>
      <c r="G78" s="327"/>
      <c r="H78" s="327"/>
      <c r="I78" s="327"/>
      <c r="J78" s="327"/>
      <c r="K78" s="265"/>
      <c r="L78" s="265"/>
      <c r="M78" s="265"/>
      <c r="N78" s="265"/>
      <c r="O78" s="265"/>
      <c r="P78" s="327"/>
      <c r="Q78" s="327"/>
      <c r="R78" s="265"/>
      <c r="S78" s="265"/>
      <c r="T78" s="265"/>
      <c r="U78" s="265"/>
      <c r="V78" s="265"/>
      <c r="W78" s="327"/>
      <c r="X78" s="327"/>
      <c r="Y78" s="265"/>
      <c r="Z78" s="265"/>
      <c r="AA78" s="265"/>
      <c r="AB78" s="265"/>
      <c r="AC78" s="265"/>
      <c r="AD78" s="327"/>
      <c r="AE78" s="327"/>
      <c r="AF78" s="265"/>
      <c r="AG78" s="265"/>
      <c r="AH78" s="265"/>
      <c r="AI78" s="265"/>
      <c r="AJ78" s="265"/>
      <c r="AK78" s="327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327"/>
      <c r="H79" s="327"/>
      <c r="I79" s="327"/>
      <c r="J79" s="327"/>
      <c r="K79" s="265"/>
      <c r="L79" s="265"/>
      <c r="M79" s="265"/>
      <c r="N79" s="265"/>
      <c r="O79" s="265"/>
      <c r="P79" s="327"/>
      <c r="Q79" s="327"/>
      <c r="R79" s="265"/>
      <c r="S79" s="265"/>
      <c r="T79" s="265"/>
      <c r="U79" s="265"/>
      <c r="V79" s="265"/>
      <c r="W79" s="327"/>
      <c r="X79" s="327"/>
      <c r="Y79" s="265"/>
      <c r="Z79" s="265"/>
      <c r="AA79" s="265"/>
      <c r="AB79" s="265"/>
      <c r="AC79" s="265"/>
      <c r="AD79" s="327"/>
      <c r="AE79" s="327"/>
      <c r="AF79" s="265"/>
      <c r="AG79" s="265"/>
      <c r="AH79" s="265"/>
      <c r="AI79" s="265"/>
      <c r="AJ79" s="265"/>
      <c r="AK79" s="327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201"/>
      <c r="F80" s="201"/>
      <c r="G80" s="327"/>
      <c r="H80" s="327"/>
      <c r="I80" s="327"/>
      <c r="J80" s="327"/>
      <c r="K80" s="265"/>
      <c r="L80" s="265"/>
      <c r="M80" s="265"/>
      <c r="N80" s="265"/>
      <c r="O80" s="265"/>
      <c r="P80" s="327"/>
      <c r="Q80" s="327"/>
      <c r="R80" s="265"/>
      <c r="S80" s="265"/>
      <c r="T80" s="265"/>
      <c r="U80" s="265"/>
      <c r="V80" s="265"/>
      <c r="W80" s="327"/>
      <c r="X80" s="327"/>
      <c r="Y80" s="265"/>
      <c r="Z80" s="265"/>
      <c r="AA80" s="265"/>
      <c r="AB80" s="265"/>
      <c r="AC80" s="265"/>
      <c r="AD80" s="327"/>
      <c r="AE80" s="327"/>
      <c r="AF80" s="265"/>
      <c r="AG80" s="265"/>
      <c r="AH80" s="265"/>
      <c r="AI80" s="265"/>
      <c r="AJ80" s="265"/>
      <c r="AK80" s="327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327"/>
      <c r="H81" s="327"/>
      <c r="I81" s="327"/>
      <c r="J81" s="327"/>
      <c r="K81" s="265"/>
      <c r="L81" s="265"/>
      <c r="M81" s="265"/>
      <c r="N81" s="265"/>
      <c r="O81" s="265"/>
      <c r="P81" s="327"/>
      <c r="Q81" s="327"/>
      <c r="R81" s="265"/>
      <c r="S81" s="265"/>
      <c r="T81" s="265"/>
      <c r="U81" s="265"/>
      <c r="V81" s="265"/>
      <c r="W81" s="327"/>
      <c r="X81" s="327"/>
      <c r="Y81" s="265"/>
      <c r="Z81" s="265"/>
      <c r="AA81" s="265"/>
      <c r="AB81" s="265"/>
      <c r="AC81" s="265"/>
      <c r="AD81" s="327"/>
      <c r="AE81" s="327"/>
      <c r="AF81" s="265"/>
      <c r="AG81" s="265"/>
      <c r="AH81" s="265"/>
      <c r="AI81" s="265"/>
      <c r="AJ81" s="265"/>
      <c r="AK81" s="327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201"/>
      <c r="F82" s="201"/>
      <c r="G82" s="327"/>
      <c r="H82" s="327"/>
      <c r="I82" s="327"/>
      <c r="J82" s="327"/>
      <c r="K82" s="265"/>
      <c r="L82" s="265"/>
      <c r="M82" s="265"/>
      <c r="N82" s="265"/>
      <c r="O82" s="265"/>
      <c r="P82" s="327"/>
      <c r="Q82" s="327"/>
      <c r="R82" s="265"/>
      <c r="S82" s="265"/>
      <c r="T82" s="265"/>
      <c r="U82" s="265"/>
      <c r="V82" s="265"/>
      <c r="W82" s="327"/>
      <c r="X82" s="327"/>
      <c r="Y82" s="265"/>
      <c r="Z82" s="265"/>
      <c r="AA82" s="265"/>
      <c r="AB82" s="265"/>
      <c r="AC82" s="265"/>
      <c r="AD82" s="327"/>
      <c r="AE82" s="327"/>
      <c r="AF82" s="265"/>
      <c r="AG82" s="265"/>
      <c r="AH82" s="265"/>
      <c r="AI82" s="265"/>
      <c r="AJ82" s="265"/>
      <c r="AK82" s="327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306" priority="7" operator="lessThan">
      <formula>0</formula>
    </cfRule>
  </conditionalFormatting>
  <conditionalFormatting sqref="F5:F59">
    <cfRule type="cellIs" dxfId="305" priority="6" operator="equal">
      <formula>0</formula>
    </cfRule>
  </conditionalFormatting>
  <conditionalFormatting sqref="F65:F82">
    <cfRule type="cellIs" dxfId="304" priority="4" operator="equal">
      <formula>0</formula>
    </cfRule>
    <cfRule type="cellIs" dxfId="303" priority="5" operator="lessThan">
      <formula>0</formula>
    </cfRule>
  </conditionalFormatting>
  <conditionalFormatting sqref="G5:AK60 G65:AK82">
    <cfRule type="cellIs" dxfId="302" priority="3" operator="greaterThan">
      <formula>0</formula>
    </cfRule>
  </conditionalFormatting>
  <conditionalFormatting sqref="AL5:AL59 AL65 AL67 AL69 AL71 AL73 AL75 AL77 AL79 AL81">
    <cfRule type="containsText" dxfId="301" priority="8" operator="containsText" text="Done">
      <formula>NOT(ISERROR(SEARCH("Done",AL5)))</formula>
    </cfRule>
  </conditionalFormatting>
  <conditionalFormatting sqref="AL5:AL60">
    <cfRule type="containsText" dxfId="300" priority="2" operator="containsText" text="Done">
      <formula>NOT(ISERROR(SEARCH("Done",AL5)))</formula>
    </cfRule>
  </conditionalFormatting>
  <conditionalFormatting sqref="AL65:AL82">
    <cfRule type="containsText" dxfId="299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D3DA3FF4-1A3A-4947-A3E4-CD32B8947C9B}"/>
  </dataValidations>
  <printOptions horizontalCentered="1" verticalCentered="1"/>
  <pageMargins left="0.7" right="0.7" top="0.75" bottom="0.75" header="0.3" footer="0.3"/>
  <pageSetup paperSize="8" scale="54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84EC-93CE-44A8-BBCA-707A0668C286}">
  <sheetPr>
    <tabColor theme="7" tint="0.39997558519241921"/>
    <pageSetUpPr fitToPage="1"/>
  </sheetPr>
  <dimension ref="A1:AN100"/>
  <sheetViews>
    <sheetView showGridLines="0" zoomScale="60" zoomScaleNormal="60" workbookViewId="0">
      <pane xSplit="6" ySplit="4" topLeftCell="AA55" activePane="bottomRight" state="frozen"/>
      <selection pane="topRight" activeCell="G51" sqref="G51:AH52"/>
      <selection pane="bottomLeft" activeCell="G51" sqref="G51:AH52"/>
      <selection pane="bottomRight" activeCell="AA55" sqref="AA55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D2/4</f>
        <v>90</v>
      </c>
      <c r="D2" s="2">
        <f>SUBTOTAL(9,D5:D58)</f>
        <v>360</v>
      </c>
      <c r="E2" s="2">
        <f>SUBTOTAL(9,E5:E58)</f>
        <v>360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106">
        <v>1</v>
      </c>
      <c r="H4" s="106">
        <v>2</v>
      </c>
      <c r="I4" s="106">
        <v>3</v>
      </c>
      <c r="J4" s="106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106">
        <v>10</v>
      </c>
      <c r="Q4" s="106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06">
        <v>17</v>
      </c>
      <c r="X4" s="106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06">
        <v>24</v>
      </c>
      <c r="AE4" s="106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06">
        <v>31</v>
      </c>
      <c r="AL4" s="263"/>
    </row>
    <row r="5" spans="1:38" ht="18" customHeight="1" x14ac:dyDescent="0.35">
      <c r="A5" s="220" t="s">
        <v>157</v>
      </c>
      <c r="B5" s="223" t="s">
        <v>75</v>
      </c>
      <c r="C5" s="32" t="s">
        <v>1</v>
      </c>
      <c r="D5" s="7">
        <v>12</v>
      </c>
      <c r="E5" s="8">
        <f t="shared" ref="E5:E36" si="0">SUM(G5:AK5)</f>
        <v>12</v>
      </c>
      <c r="F5" s="8">
        <f>E5-D5</f>
        <v>0</v>
      </c>
      <c r="G5" s="107"/>
      <c r="H5" s="107"/>
      <c r="I5" s="107"/>
      <c r="J5" s="107"/>
      <c r="K5" s="9"/>
      <c r="L5" s="9"/>
      <c r="M5" s="9"/>
      <c r="N5" s="9">
        <v>12</v>
      </c>
      <c r="O5" s="9"/>
      <c r="P5" s="107"/>
      <c r="Q5" s="107"/>
      <c r="R5" s="9"/>
      <c r="S5" s="9"/>
      <c r="T5" s="9"/>
      <c r="U5" s="9"/>
      <c r="V5" s="9"/>
      <c r="W5" s="107"/>
      <c r="X5" s="107"/>
      <c r="Y5" s="9"/>
      <c r="Z5" s="9"/>
      <c r="AA5" s="9"/>
      <c r="AB5" s="9"/>
      <c r="AC5" s="9"/>
      <c r="AD5" s="107"/>
      <c r="AE5" s="107"/>
      <c r="AF5" s="9"/>
      <c r="AG5" s="9"/>
      <c r="AH5" s="9"/>
      <c r="AI5" s="9"/>
      <c r="AJ5" s="9"/>
      <c r="AK5" s="107"/>
      <c r="AL5" s="41"/>
    </row>
    <row r="6" spans="1:38" ht="18" customHeight="1" x14ac:dyDescent="0.35">
      <c r="A6" s="221"/>
      <c r="B6" s="224"/>
      <c r="C6" s="32" t="s">
        <v>2</v>
      </c>
      <c r="D6" s="7">
        <v>12</v>
      </c>
      <c r="E6" s="8">
        <f t="shared" si="0"/>
        <v>12</v>
      </c>
      <c r="F6" s="8">
        <f t="shared" ref="F6:F59" si="1">E6-D6</f>
        <v>0</v>
      </c>
      <c r="G6" s="107"/>
      <c r="H6" s="107"/>
      <c r="I6" s="107"/>
      <c r="J6" s="107"/>
      <c r="K6" s="9"/>
      <c r="L6" s="9"/>
      <c r="M6" s="9"/>
      <c r="N6" s="9">
        <v>10</v>
      </c>
      <c r="O6" s="9">
        <v>2</v>
      </c>
      <c r="P6" s="107"/>
      <c r="Q6" s="107"/>
      <c r="R6" s="9"/>
      <c r="S6" s="9"/>
      <c r="T6" s="9"/>
      <c r="U6" s="9"/>
      <c r="V6" s="9"/>
      <c r="W6" s="107"/>
      <c r="X6" s="107"/>
      <c r="Y6" s="9"/>
      <c r="Z6" s="9"/>
      <c r="AA6" s="9"/>
      <c r="AB6" s="9"/>
      <c r="AC6" s="9"/>
      <c r="AD6" s="107"/>
      <c r="AE6" s="107"/>
      <c r="AF6" s="9"/>
      <c r="AG6" s="9"/>
      <c r="AH6" s="9"/>
      <c r="AI6" s="9"/>
      <c r="AJ6" s="9"/>
      <c r="AK6" s="107"/>
      <c r="AL6" s="42"/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107"/>
      <c r="H7" s="107"/>
      <c r="I7" s="107"/>
      <c r="J7" s="107"/>
      <c r="K7" s="9"/>
      <c r="L7" s="9"/>
      <c r="M7" s="9"/>
      <c r="N7" s="9"/>
      <c r="O7" s="9"/>
      <c r="P7" s="107"/>
      <c r="Q7" s="107"/>
      <c r="R7" s="9"/>
      <c r="S7" s="9"/>
      <c r="T7" s="9"/>
      <c r="U7" s="9"/>
      <c r="V7" s="9"/>
      <c r="W7" s="107"/>
      <c r="X7" s="107"/>
      <c r="Y7" s="9"/>
      <c r="Z7" s="9"/>
      <c r="AA7" s="9"/>
      <c r="AB7" s="9"/>
      <c r="AC7" s="9"/>
      <c r="AD7" s="107"/>
      <c r="AE7" s="107"/>
      <c r="AF7" s="9"/>
      <c r="AG7" s="9"/>
      <c r="AH7" s="9"/>
      <c r="AI7" s="9"/>
      <c r="AJ7" s="9"/>
      <c r="AK7" s="107"/>
      <c r="AL7" s="42"/>
    </row>
    <row r="8" spans="1:38" ht="18" customHeight="1" x14ac:dyDescent="0.35">
      <c r="A8" s="221"/>
      <c r="B8" s="224"/>
      <c r="C8" s="33" t="s">
        <v>4</v>
      </c>
      <c r="D8" s="7">
        <v>12</v>
      </c>
      <c r="E8" s="8">
        <f t="shared" si="0"/>
        <v>12</v>
      </c>
      <c r="F8" s="8">
        <f t="shared" si="1"/>
        <v>0</v>
      </c>
      <c r="G8" s="107"/>
      <c r="H8" s="107"/>
      <c r="I8" s="107"/>
      <c r="J8" s="107"/>
      <c r="K8" s="9"/>
      <c r="L8" s="9"/>
      <c r="M8" s="9"/>
      <c r="N8" s="9"/>
      <c r="O8" s="9"/>
      <c r="P8" s="107"/>
      <c r="Q8" s="107"/>
      <c r="R8" s="9"/>
      <c r="S8" s="9">
        <v>12</v>
      </c>
      <c r="T8" s="9"/>
      <c r="U8" s="9"/>
      <c r="V8" s="9"/>
      <c r="W8" s="107"/>
      <c r="X8" s="107"/>
      <c r="Y8" s="9"/>
      <c r="Z8" s="9"/>
      <c r="AA8" s="9"/>
      <c r="AB8" s="9"/>
      <c r="AC8" s="9"/>
      <c r="AD8" s="107"/>
      <c r="AE8" s="107"/>
      <c r="AF8" s="9"/>
      <c r="AG8" s="9"/>
      <c r="AH8" s="9"/>
      <c r="AI8" s="9"/>
      <c r="AJ8" s="9"/>
      <c r="AK8" s="107"/>
      <c r="AL8" s="42"/>
    </row>
    <row r="9" spans="1:38" ht="18" customHeight="1" x14ac:dyDescent="0.35">
      <c r="A9" s="221"/>
      <c r="B9" s="224"/>
      <c r="C9" s="33" t="s">
        <v>5</v>
      </c>
      <c r="D9" s="7">
        <v>12</v>
      </c>
      <c r="E9" s="8">
        <f t="shared" si="0"/>
        <v>12</v>
      </c>
      <c r="F9" s="8">
        <f t="shared" si="1"/>
        <v>0</v>
      </c>
      <c r="G9" s="107"/>
      <c r="H9" s="107"/>
      <c r="I9" s="107"/>
      <c r="J9" s="107"/>
      <c r="K9" s="9"/>
      <c r="L9" s="9"/>
      <c r="M9" s="9"/>
      <c r="N9" s="9"/>
      <c r="O9" s="9"/>
      <c r="P9" s="107"/>
      <c r="Q9" s="107"/>
      <c r="R9" s="9">
        <f>2+8</f>
        <v>10</v>
      </c>
      <c r="S9" s="9">
        <v>2</v>
      </c>
      <c r="T9" s="9"/>
      <c r="U9" s="9"/>
      <c r="V9" s="9"/>
      <c r="W9" s="107"/>
      <c r="X9" s="107"/>
      <c r="Y9" s="9"/>
      <c r="Z9" s="9"/>
      <c r="AA9" s="9"/>
      <c r="AB9" s="9"/>
      <c r="AC9" s="9"/>
      <c r="AD9" s="107"/>
      <c r="AE9" s="107"/>
      <c r="AF9" s="9"/>
      <c r="AG9" s="9"/>
      <c r="AH9" s="9"/>
      <c r="AI9" s="9"/>
      <c r="AJ9" s="9"/>
      <c r="AK9" s="107"/>
      <c r="AL9" s="42"/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08"/>
      <c r="H10" s="108"/>
      <c r="I10" s="108"/>
      <c r="J10" s="108"/>
      <c r="K10" s="13"/>
      <c r="L10" s="13"/>
      <c r="M10" s="13"/>
      <c r="N10" s="13"/>
      <c r="O10" s="13"/>
      <c r="P10" s="108"/>
      <c r="Q10" s="108"/>
      <c r="R10" s="13"/>
      <c r="S10" s="13"/>
      <c r="T10" s="13"/>
      <c r="U10" s="13"/>
      <c r="V10" s="13"/>
      <c r="W10" s="108"/>
      <c r="X10" s="108"/>
      <c r="Y10" s="13"/>
      <c r="Z10" s="13"/>
      <c r="AA10" s="13"/>
      <c r="AB10" s="13"/>
      <c r="AC10" s="13"/>
      <c r="AD10" s="108"/>
      <c r="AE10" s="108"/>
      <c r="AF10" s="13"/>
      <c r="AG10" s="13"/>
      <c r="AH10" s="13"/>
      <c r="AI10" s="13"/>
      <c r="AJ10" s="13"/>
      <c r="AK10" s="108"/>
      <c r="AL10" s="43"/>
    </row>
    <row r="11" spans="1:38" ht="18" customHeight="1" x14ac:dyDescent="0.35">
      <c r="A11" s="220" t="s">
        <v>157</v>
      </c>
      <c r="B11" s="281" t="s">
        <v>78</v>
      </c>
      <c r="C11" s="31" t="s">
        <v>1</v>
      </c>
      <c r="D11" s="14">
        <v>6</v>
      </c>
      <c r="E11" s="4">
        <f t="shared" si="0"/>
        <v>6</v>
      </c>
      <c r="F11" s="4">
        <f t="shared" si="1"/>
        <v>0</v>
      </c>
      <c r="G11" s="109"/>
      <c r="H11" s="109"/>
      <c r="I11" s="109"/>
      <c r="J11" s="109"/>
      <c r="K11" s="5"/>
      <c r="L11" s="5"/>
      <c r="M11" s="5"/>
      <c r="N11" s="5">
        <v>6</v>
      </c>
      <c r="O11" s="5"/>
      <c r="P11" s="109"/>
      <c r="Q11" s="109"/>
      <c r="R11" s="5"/>
      <c r="S11" s="5"/>
      <c r="T11" s="5"/>
      <c r="U11" s="5"/>
      <c r="V11" s="5"/>
      <c r="W11" s="109"/>
      <c r="X11" s="109"/>
      <c r="Y11" s="5"/>
      <c r="Z11" s="5"/>
      <c r="AA11" s="5"/>
      <c r="AB11" s="5"/>
      <c r="AC11" s="5"/>
      <c r="AD11" s="109"/>
      <c r="AE11" s="109"/>
      <c r="AF11" s="5"/>
      <c r="AG11" s="5"/>
      <c r="AH11" s="5"/>
      <c r="AI11" s="5"/>
      <c r="AJ11" s="5"/>
      <c r="AK11" s="109"/>
      <c r="AL11" s="41"/>
    </row>
    <row r="12" spans="1:38" ht="18" customHeight="1" x14ac:dyDescent="0.35">
      <c r="A12" s="221"/>
      <c r="B12" s="282"/>
      <c r="C12" s="32" t="s">
        <v>2</v>
      </c>
      <c r="D12" s="7">
        <v>6</v>
      </c>
      <c r="E12" s="8">
        <f t="shared" si="0"/>
        <v>6</v>
      </c>
      <c r="F12" s="8">
        <f t="shared" si="1"/>
        <v>0</v>
      </c>
      <c r="G12" s="107"/>
      <c r="H12" s="107"/>
      <c r="I12" s="107"/>
      <c r="J12" s="107"/>
      <c r="K12" s="9"/>
      <c r="L12" s="9"/>
      <c r="M12" s="9"/>
      <c r="N12" s="9">
        <v>6</v>
      </c>
      <c r="O12" s="9"/>
      <c r="P12" s="107"/>
      <c r="Q12" s="107"/>
      <c r="R12" s="9"/>
      <c r="S12" s="9"/>
      <c r="T12" s="9"/>
      <c r="U12" s="9"/>
      <c r="V12" s="9"/>
      <c r="W12" s="107"/>
      <c r="X12" s="107"/>
      <c r="Y12" s="9"/>
      <c r="Z12" s="9"/>
      <c r="AA12" s="9"/>
      <c r="AB12" s="9"/>
      <c r="AC12" s="9"/>
      <c r="AD12" s="107"/>
      <c r="AE12" s="107"/>
      <c r="AF12" s="9"/>
      <c r="AG12" s="9"/>
      <c r="AH12" s="9"/>
      <c r="AI12" s="9"/>
      <c r="AJ12" s="9"/>
      <c r="AK12" s="107"/>
      <c r="AL12" s="42"/>
    </row>
    <row r="13" spans="1:38" ht="18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107"/>
      <c r="H13" s="107"/>
      <c r="I13" s="107"/>
      <c r="J13" s="107"/>
      <c r="K13" s="9"/>
      <c r="L13" s="9"/>
      <c r="M13" s="9"/>
      <c r="N13" s="9"/>
      <c r="O13" s="9"/>
      <c r="P13" s="107"/>
      <c r="Q13" s="107"/>
      <c r="R13" s="9"/>
      <c r="S13" s="9"/>
      <c r="T13" s="9"/>
      <c r="U13" s="9"/>
      <c r="V13" s="9"/>
      <c r="W13" s="107"/>
      <c r="X13" s="107"/>
      <c r="Y13" s="9"/>
      <c r="Z13" s="9"/>
      <c r="AA13" s="9"/>
      <c r="AB13" s="9"/>
      <c r="AC13" s="9"/>
      <c r="AD13" s="107"/>
      <c r="AE13" s="107"/>
      <c r="AF13" s="9"/>
      <c r="AG13" s="9"/>
      <c r="AH13" s="9"/>
      <c r="AI13" s="9"/>
      <c r="AJ13" s="9"/>
      <c r="AK13" s="107"/>
      <c r="AL13" s="42"/>
    </row>
    <row r="14" spans="1:38" ht="18" customHeight="1" x14ac:dyDescent="0.35">
      <c r="A14" s="221"/>
      <c r="B14" s="282"/>
      <c r="C14" s="33" t="s">
        <v>4</v>
      </c>
      <c r="D14" s="7">
        <v>6</v>
      </c>
      <c r="E14" s="8">
        <f t="shared" si="0"/>
        <v>6</v>
      </c>
      <c r="F14" s="8">
        <f t="shared" si="1"/>
        <v>0</v>
      </c>
      <c r="G14" s="107"/>
      <c r="H14" s="107"/>
      <c r="I14" s="107"/>
      <c r="J14" s="107"/>
      <c r="K14" s="9"/>
      <c r="L14" s="9"/>
      <c r="M14" s="9"/>
      <c r="N14" s="9"/>
      <c r="O14" s="9"/>
      <c r="P14" s="107"/>
      <c r="Q14" s="107"/>
      <c r="R14" s="9"/>
      <c r="S14" s="9">
        <v>6</v>
      </c>
      <c r="T14" s="9"/>
      <c r="U14" s="9"/>
      <c r="V14" s="9"/>
      <c r="W14" s="107"/>
      <c r="X14" s="107"/>
      <c r="Y14" s="9"/>
      <c r="Z14" s="9"/>
      <c r="AA14" s="9"/>
      <c r="AB14" s="9"/>
      <c r="AC14" s="9"/>
      <c r="AD14" s="107"/>
      <c r="AE14" s="107"/>
      <c r="AF14" s="9"/>
      <c r="AG14" s="9"/>
      <c r="AH14" s="9"/>
      <c r="AI14" s="9"/>
      <c r="AJ14" s="9"/>
      <c r="AK14" s="107"/>
      <c r="AL14" s="42"/>
    </row>
    <row r="15" spans="1:38" ht="18" customHeight="1" x14ac:dyDescent="0.35">
      <c r="A15" s="221"/>
      <c r="B15" s="282"/>
      <c r="C15" s="33" t="s">
        <v>5</v>
      </c>
      <c r="D15" s="7">
        <v>6</v>
      </c>
      <c r="E15" s="8">
        <f t="shared" si="0"/>
        <v>6</v>
      </c>
      <c r="F15" s="8">
        <f t="shared" si="1"/>
        <v>0</v>
      </c>
      <c r="G15" s="107"/>
      <c r="H15" s="107"/>
      <c r="I15" s="107"/>
      <c r="J15" s="107"/>
      <c r="K15" s="9"/>
      <c r="L15" s="9"/>
      <c r="M15" s="9"/>
      <c r="N15" s="9"/>
      <c r="O15" s="9"/>
      <c r="P15" s="107"/>
      <c r="Q15" s="107"/>
      <c r="R15" s="9">
        <v>6</v>
      </c>
      <c r="S15" s="9"/>
      <c r="T15" s="9"/>
      <c r="U15" s="9"/>
      <c r="V15" s="9"/>
      <c r="W15" s="107"/>
      <c r="X15" s="107"/>
      <c r="Y15" s="9"/>
      <c r="Z15" s="9"/>
      <c r="AA15" s="9"/>
      <c r="AB15" s="9"/>
      <c r="AC15" s="9"/>
      <c r="AD15" s="107"/>
      <c r="AE15" s="107"/>
      <c r="AF15" s="9"/>
      <c r="AG15" s="9"/>
      <c r="AH15" s="9"/>
      <c r="AI15" s="9"/>
      <c r="AJ15" s="9"/>
      <c r="AK15" s="107"/>
      <c r="AL15" s="42"/>
    </row>
    <row r="16" spans="1:38" ht="18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08"/>
      <c r="H16" s="108"/>
      <c r="I16" s="108"/>
      <c r="J16" s="108"/>
      <c r="K16" s="13"/>
      <c r="L16" s="13"/>
      <c r="M16" s="13"/>
      <c r="N16" s="13"/>
      <c r="O16" s="13"/>
      <c r="P16" s="108"/>
      <c r="Q16" s="108"/>
      <c r="R16" s="13"/>
      <c r="S16" s="13"/>
      <c r="T16" s="13"/>
      <c r="U16" s="13"/>
      <c r="V16" s="13"/>
      <c r="W16" s="108"/>
      <c r="X16" s="108"/>
      <c r="Y16" s="13"/>
      <c r="Z16" s="13"/>
      <c r="AA16" s="13"/>
      <c r="AB16" s="13"/>
      <c r="AC16" s="13"/>
      <c r="AD16" s="108"/>
      <c r="AE16" s="108"/>
      <c r="AF16" s="13"/>
      <c r="AG16" s="13"/>
      <c r="AH16" s="13"/>
      <c r="AI16" s="13"/>
      <c r="AJ16" s="13"/>
      <c r="AK16" s="108"/>
      <c r="AL16" s="43"/>
    </row>
    <row r="17" spans="1:38" ht="18" customHeight="1" x14ac:dyDescent="0.35">
      <c r="A17" s="220" t="s">
        <v>157</v>
      </c>
      <c r="B17" s="284" t="s">
        <v>43</v>
      </c>
      <c r="C17" s="31" t="s">
        <v>1</v>
      </c>
      <c r="D17" s="14">
        <v>6</v>
      </c>
      <c r="E17" s="4">
        <f t="shared" si="0"/>
        <v>6</v>
      </c>
      <c r="F17" s="4">
        <f t="shared" si="1"/>
        <v>0</v>
      </c>
      <c r="G17" s="109"/>
      <c r="H17" s="109"/>
      <c r="I17" s="109"/>
      <c r="J17" s="109"/>
      <c r="K17" s="5"/>
      <c r="L17" s="5"/>
      <c r="M17" s="5">
        <v>6</v>
      </c>
      <c r="N17" s="5"/>
      <c r="O17" s="5"/>
      <c r="P17" s="109"/>
      <c r="Q17" s="109"/>
      <c r="R17" s="5"/>
      <c r="S17" s="5"/>
      <c r="T17" s="5"/>
      <c r="U17" s="5"/>
      <c r="V17" s="5"/>
      <c r="W17" s="109"/>
      <c r="X17" s="109"/>
      <c r="Y17" s="5"/>
      <c r="Z17" s="5"/>
      <c r="AA17" s="5"/>
      <c r="AB17" s="5"/>
      <c r="AC17" s="5"/>
      <c r="AD17" s="109"/>
      <c r="AE17" s="109"/>
      <c r="AF17" s="5"/>
      <c r="AG17" s="5"/>
      <c r="AH17" s="5"/>
      <c r="AI17" s="5"/>
      <c r="AJ17" s="5"/>
      <c r="AK17" s="109"/>
      <c r="AL17" s="41"/>
    </row>
    <row r="18" spans="1:38" ht="18" customHeight="1" x14ac:dyDescent="0.35">
      <c r="A18" s="221"/>
      <c r="B18" s="246"/>
      <c r="C18" s="32" t="s">
        <v>2</v>
      </c>
      <c r="D18" s="7">
        <v>6</v>
      </c>
      <c r="E18" s="8">
        <f t="shared" si="0"/>
        <v>6</v>
      </c>
      <c r="F18" s="8">
        <f t="shared" si="1"/>
        <v>0</v>
      </c>
      <c r="G18" s="107"/>
      <c r="H18" s="107"/>
      <c r="I18" s="107"/>
      <c r="J18" s="107"/>
      <c r="K18" s="9"/>
      <c r="L18" s="9"/>
      <c r="M18" s="9">
        <v>6</v>
      </c>
      <c r="N18" s="9"/>
      <c r="O18" s="9"/>
      <c r="P18" s="107"/>
      <c r="Q18" s="107"/>
      <c r="R18" s="9"/>
      <c r="S18" s="9"/>
      <c r="T18" s="9"/>
      <c r="U18" s="9"/>
      <c r="V18" s="9"/>
      <c r="W18" s="107"/>
      <c r="X18" s="107"/>
      <c r="Y18" s="9"/>
      <c r="Z18" s="9"/>
      <c r="AA18" s="9"/>
      <c r="AB18" s="9"/>
      <c r="AC18" s="9"/>
      <c r="AD18" s="107"/>
      <c r="AE18" s="107"/>
      <c r="AF18" s="9"/>
      <c r="AG18" s="9"/>
      <c r="AH18" s="9"/>
      <c r="AI18" s="9"/>
      <c r="AJ18" s="9"/>
      <c r="AK18" s="107"/>
      <c r="AL18" s="42"/>
    </row>
    <row r="19" spans="1:38" ht="18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107"/>
      <c r="H19" s="107"/>
      <c r="I19" s="107"/>
      <c r="J19" s="107"/>
      <c r="K19" s="9"/>
      <c r="L19" s="9"/>
      <c r="M19" s="9"/>
      <c r="N19" s="9"/>
      <c r="O19" s="9"/>
      <c r="P19" s="107"/>
      <c r="Q19" s="107"/>
      <c r="R19" s="9"/>
      <c r="S19" s="9"/>
      <c r="T19" s="9"/>
      <c r="U19" s="9"/>
      <c r="V19" s="9"/>
      <c r="W19" s="107"/>
      <c r="X19" s="107"/>
      <c r="Y19" s="9"/>
      <c r="Z19" s="9"/>
      <c r="AA19" s="9"/>
      <c r="AB19" s="9"/>
      <c r="AC19" s="9"/>
      <c r="AD19" s="107"/>
      <c r="AE19" s="107"/>
      <c r="AF19" s="9"/>
      <c r="AG19" s="9"/>
      <c r="AH19" s="9"/>
      <c r="AI19" s="9"/>
      <c r="AJ19" s="9"/>
      <c r="AK19" s="107"/>
      <c r="AL19" s="42"/>
    </row>
    <row r="20" spans="1:38" ht="18" customHeight="1" x14ac:dyDescent="0.35">
      <c r="A20" s="221"/>
      <c r="B20" s="246"/>
      <c r="C20" s="33" t="s">
        <v>4</v>
      </c>
      <c r="D20" s="7">
        <v>6</v>
      </c>
      <c r="E20" s="8">
        <f t="shared" si="0"/>
        <v>6</v>
      </c>
      <c r="F20" s="8">
        <f t="shared" si="1"/>
        <v>0</v>
      </c>
      <c r="G20" s="107"/>
      <c r="H20" s="107"/>
      <c r="I20" s="107"/>
      <c r="J20" s="107"/>
      <c r="K20" s="9"/>
      <c r="L20" s="9"/>
      <c r="M20" s="9"/>
      <c r="N20" s="9"/>
      <c r="O20" s="9"/>
      <c r="P20" s="107"/>
      <c r="Q20" s="107"/>
      <c r="R20" s="9"/>
      <c r="S20" s="9">
        <v>6</v>
      </c>
      <c r="T20" s="9"/>
      <c r="U20" s="9"/>
      <c r="V20" s="9"/>
      <c r="W20" s="107"/>
      <c r="X20" s="107"/>
      <c r="Y20" s="9"/>
      <c r="Z20" s="9"/>
      <c r="AA20" s="9"/>
      <c r="AB20" s="9"/>
      <c r="AC20" s="9"/>
      <c r="AD20" s="107"/>
      <c r="AE20" s="107"/>
      <c r="AF20" s="9"/>
      <c r="AG20" s="9"/>
      <c r="AH20" s="9"/>
      <c r="AI20" s="9"/>
      <c r="AJ20" s="9"/>
      <c r="AK20" s="107"/>
      <c r="AL20" s="42"/>
    </row>
    <row r="21" spans="1:38" ht="18" customHeight="1" x14ac:dyDescent="0.35">
      <c r="A21" s="221"/>
      <c r="B21" s="246"/>
      <c r="C21" s="33" t="s">
        <v>5</v>
      </c>
      <c r="D21" s="7">
        <v>6</v>
      </c>
      <c r="E21" s="8">
        <f t="shared" si="0"/>
        <v>6</v>
      </c>
      <c r="F21" s="8">
        <f t="shared" si="1"/>
        <v>0</v>
      </c>
      <c r="G21" s="107"/>
      <c r="H21" s="107"/>
      <c r="I21" s="107"/>
      <c r="J21" s="107"/>
      <c r="K21" s="9"/>
      <c r="L21" s="9"/>
      <c r="M21" s="9"/>
      <c r="N21" s="9"/>
      <c r="O21" s="9"/>
      <c r="P21" s="107"/>
      <c r="Q21" s="107"/>
      <c r="R21" s="9">
        <v>5</v>
      </c>
      <c r="S21" s="9">
        <v>1</v>
      </c>
      <c r="T21" s="9"/>
      <c r="U21" s="9"/>
      <c r="V21" s="9"/>
      <c r="W21" s="107"/>
      <c r="X21" s="107"/>
      <c r="Y21" s="9"/>
      <c r="Z21" s="9"/>
      <c r="AA21" s="9"/>
      <c r="AB21" s="9"/>
      <c r="AC21" s="9"/>
      <c r="AD21" s="107"/>
      <c r="AE21" s="107"/>
      <c r="AF21" s="9"/>
      <c r="AG21" s="9"/>
      <c r="AH21" s="9"/>
      <c r="AI21" s="9"/>
      <c r="AJ21" s="9"/>
      <c r="AK21" s="107"/>
      <c r="AL21" s="42"/>
    </row>
    <row r="22" spans="1:38" ht="18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08"/>
      <c r="H22" s="108"/>
      <c r="I22" s="108"/>
      <c r="J22" s="108"/>
      <c r="K22" s="13"/>
      <c r="L22" s="13"/>
      <c r="M22" s="13"/>
      <c r="N22" s="13"/>
      <c r="O22" s="13"/>
      <c r="P22" s="108"/>
      <c r="Q22" s="108"/>
      <c r="R22" s="13"/>
      <c r="S22" s="13"/>
      <c r="T22" s="13"/>
      <c r="U22" s="13"/>
      <c r="V22" s="13"/>
      <c r="W22" s="108"/>
      <c r="X22" s="108"/>
      <c r="Y22" s="13"/>
      <c r="Z22" s="13"/>
      <c r="AA22" s="13"/>
      <c r="AB22" s="13"/>
      <c r="AC22" s="13"/>
      <c r="AD22" s="108"/>
      <c r="AE22" s="108"/>
      <c r="AF22" s="13"/>
      <c r="AG22" s="13"/>
      <c r="AH22" s="13"/>
      <c r="AI22" s="13"/>
      <c r="AJ22" s="13"/>
      <c r="AK22" s="108"/>
      <c r="AL22" s="43"/>
    </row>
    <row r="23" spans="1:38" ht="18" customHeight="1" x14ac:dyDescent="0.35">
      <c r="A23" s="220" t="s">
        <v>157</v>
      </c>
      <c r="B23" s="223" t="s">
        <v>79</v>
      </c>
      <c r="C23" s="31" t="s">
        <v>1</v>
      </c>
      <c r="D23" s="3">
        <v>30</v>
      </c>
      <c r="E23" s="4">
        <f t="shared" si="0"/>
        <v>30</v>
      </c>
      <c r="F23" s="4">
        <f t="shared" si="1"/>
        <v>0</v>
      </c>
      <c r="G23" s="109"/>
      <c r="H23" s="109"/>
      <c r="I23" s="109"/>
      <c r="J23" s="109"/>
      <c r="K23" s="5"/>
      <c r="L23" s="5"/>
      <c r="M23" s="5">
        <v>2</v>
      </c>
      <c r="N23" s="5">
        <v>25</v>
      </c>
      <c r="O23" s="5">
        <v>3</v>
      </c>
      <c r="P23" s="109"/>
      <c r="Q23" s="109"/>
      <c r="R23" s="5"/>
      <c r="S23" s="5"/>
      <c r="T23" s="5"/>
      <c r="U23" s="5"/>
      <c r="V23" s="5"/>
      <c r="W23" s="109"/>
      <c r="X23" s="109"/>
      <c r="Y23" s="5"/>
      <c r="Z23" s="5"/>
      <c r="AA23" s="5"/>
      <c r="AB23" s="5"/>
      <c r="AC23" s="5"/>
      <c r="AD23" s="109"/>
      <c r="AE23" s="109"/>
      <c r="AF23" s="5"/>
      <c r="AG23" s="5"/>
      <c r="AH23" s="5"/>
      <c r="AI23" s="5"/>
      <c r="AJ23" s="5"/>
      <c r="AK23" s="109"/>
      <c r="AL23" s="41"/>
    </row>
    <row r="24" spans="1:38" ht="18" customHeight="1" x14ac:dyDescent="0.35">
      <c r="A24" s="221"/>
      <c r="B24" s="224"/>
      <c r="C24" s="32" t="s">
        <v>2</v>
      </c>
      <c r="D24" s="7">
        <v>30</v>
      </c>
      <c r="E24" s="8">
        <f t="shared" si="0"/>
        <v>30</v>
      </c>
      <c r="F24" s="8">
        <f t="shared" si="1"/>
        <v>0</v>
      </c>
      <c r="G24" s="107"/>
      <c r="H24" s="107"/>
      <c r="I24" s="107"/>
      <c r="J24" s="107"/>
      <c r="K24" s="9"/>
      <c r="L24" s="9"/>
      <c r="M24" s="9"/>
      <c r="N24" s="9">
        <v>15</v>
      </c>
      <c r="O24" s="9">
        <v>15</v>
      </c>
      <c r="P24" s="107"/>
      <c r="Q24" s="107"/>
      <c r="R24" s="9"/>
      <c r="S24" s="9"/>
      <c r="T24" s="9"/>
      <c r="U24" s="9"/>
      <c r="V24" s="9"/>
      <c r="W24" s="107"/>
      <c r="X24" s="107"/>
      <c r="Y24" s="9"/>
      <c r="Z24" s="9"/>
      <c r="AA24" s="9"/>
      <c r="AB24" s="9"/>
      <c r="AC24" s="9"/>
      <c r="AD24" s="107"/>
      <c r="AE24" s="107"/>
      <c r="AF24" s="9"/>
      <c r="AG24" s="9"/>
      <c r="AH24" s="9"/>
      <c r="AI24" s="9"/>
      <c r="AJ24" s="9"/>
      <c r="AK24" s="107"/>
      <c r="AL24" s="42"/>
    </row>
    <row r="25" spans="1:38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107"/>
      <c r="H25" s="107"/>
      <c r="I25" s="107"/>
      <c r="J25" s="107"/>
      <c r="K25" s="9"/>
      <c r="L25" s="9"/>
      <c r="M25" s="9"/>
      <c r="N25" s="9"/>
      <c r="O25" s="9"/>
      <c r="P25" s="107"/>
      <c r="Q25" s="107"/>
      <c r="R25" s="9"/>
      <c r="S25" s="9"/>
      <c r="T25" s="9"/>
      <c r="U25" s="9"/>
      <c r="V25" s="9"/>
      <c r="W25" s="107"/>
      <c r="X25" s="107"/>
      <c r="Y25" s="9"/>
      <c r="Z25" s="9"/>
      <c r="AA25" s="9"/>
      <c r="AB25" s="9"/>
      <c r="AC25" s="9"/>
      <c r="AD25" s="107"/>
      <c r="AE25" s="107"/>
      <c r="AF25" s="9"/>
      <c r="AG25" s="9"/>
      <c r="AH25" s="9"/>
      <c r="AI25" s="9"/>
      <c r="AJ25" s="9"/>
      <c r="AK25" s="107"/>
      <c r="AL25" s="42"/>
    </row>
    <row r="26" spans="1:38" ht="18" customHeight="1" x14ac:dyDescent="0.35">
      <c r="A26" s="221"/>
      <c r="B26" s="224"/>
      <c r="C26" s="33" t="s">
        <v>4</v>
      </c>
      <c r="D26" s="7">
        <v>30</v>
      </c>
      <c r="E26" s="8">
        <f t="shared" si="0"/>
        <v>30</v>
      </c>
      <c r="F26" s="8">
        <f t="shared" si="1"/>
        <v>0</v>
      </c>
      <c r="G26" s="107"/>
      <c r="H26" s="107"/>
      <c r="I26" s="107"/>
      <c r="J26" s="107"/>
      <c r="K26" s="9"/>
      <c r="L26" s="9"/>
      <c r="M26" s="9"/>
      <c r="N26" s="9"/>
      <c r="O26" s="9"/>
      <c r="P26" s="107"/>
      <c r="Q26" s="107"/>
      <c r="R26" s="9"/>
      <c r="S26" s="9">
        <v>25</v>
      </c>
      <c r="T26" s="9">
        <v>4</v>
      </c>
      <c r="U26" s="9">
        <v>1</v>
      </c>
      <c r="V26" s="9"/>
      <c r="W26" s="107"/>
      <c r="X26" s="107"/>
      <c r="Y26" s="9"/>
      <c r="Z26" s="9"/>
      <c r="AA26" s="9"/>
      <c r="AB26" s="9"/>
      <c r="AC26" s="9"/>
      <c r="AD26" s="107"/>
      <c r="AE26" s="107"/>
      <c r="AF26" s="9"/>
      <c r="AG26" s="9"/>
      <c r="AH26" s="9"/>
      <c r="AI26" s="9"/>
      <c r="AJ26" s="9"/>
      <c r="AK26" s="107"/>
      <c r="AL26" s="42"/>
    </row>
    <row r="27" spans="1:38" ht="18" customHeight="1" x14ac:dyDescent="0.35">
      <c r="A27" s="221"/>
      <c r="B27" s="224"/>
      <c r="C27" s="33" t="s">
        <v>5</v>
      </c>
      <c r="D27" s="7">
        <v>30</v>
      </c>
      <c r="E27" s="8">
        <f t="shared" si="0"/>
        <v>30</v>
      </c>
      <c r="F27" s="8">
        <f t="shared" si="1"/>
        <v>0</v>
      </c>
      <c r="G27" s="107"/>
      <c r="H27" s="107"/>
      <c r="I27" s="107"/>
      <c r="J27" s="107"/>
      <c r="K27" s="9"/>
      <c r="L27" s="9"/>
      <c r="M27" s="9"/>
      <c r="N27" s="9"/>
      <c r="O27" s="9"/>
      <c r="P27" s="107"/>
      <c r="Q27" s="107"/>
      <c r="R27" s="9">
        <v>23</v>
      </c>
      <c r="S27" s="9">
        <v>6</v>
      </c>
      <c r="T27" s="9"/>
      <c r="U27" s="9">
        <v>1</v>
      </c>
      <c r="V27" s="9"/>
      <c r="W27" s="107"/>
      <c r="X27" s="107"/>
      <c r="Y27" s="9"/>
      <c r="Z27" s="9"/>
      <c r="AA27" s="9"/>
      <c r="AB27" s="9"/>
      <c r="AC27" s="9"/>
      <c r="AD27" s="107"/>
      <c r="AE27" s="107"/>
      <c r="AF27" s="9"/>
      <c r="AG27" s="9"/>
      <c r="AH27" s="9"/>
      <c r="AI27" s="9"/>
      <c r="AJ27" s="9"/>
      <c r="AK27" s="107"/>
      <c r="AL27" s="42"/>
    </row>
    <row r="28" spans="1:38" ht="18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08"/>
      <c r="H28" s="108"/>
      <c r="I28" s="108"/>
      <c r="J28" s="108"/>
      <c r="K28" s="13"/>
      <c r="L28" s="13"/>
      <c r="M28" s="13"/>
      <c r="N28" s="13"/>
      <c r="O28" s="13"/>
      <c r="P28" s="108"/>
      <c r="Q28" s="108"/>
      <c r="R28" s="13"/>
      <c r="S28" s="13"/>
      <c r="T28" s="13"/>
      <c r="U28" s="13"/>
      <c r="V28" s="13"/>
      <c r="W28" s="108"/>
      <c r="X28" s="108"/>
      <c r="Y28" s="13"/>
      <c r="Z28" s="13"/>
      <c r="AA28" s="13"/>
      <c r="AB28" s="13"/>
      <c r="AC28" s="13"/>
      <c r="AD28" s="108"/>
      <c r="AE28" s="108"/>
      <c r="AF28" s="13"/>
      <c r="AG28" s="13"/>
      <c r="AH28" s="13"/>
      <c r="AI28" s="13"/>
      <c r="AJ28" s="13"/>
      <c r="AK28" s="108"/>
      <c r="AL28" s="43"/>
    </row>
    <row r="29" spans="1:38" ht="18" customHeight="1" x14ac:dyDescent="0.35">
      <c r="A29" s="220" t="s">
        <v>157</v>
      </c>
      <c r="B29" s="223" t="s">
        <v>80</v>
      </c>
      <c r="C29" s="31" t="s">
        <v>1</v>
      </c>
      <c r="D29" s="3">
        <v>12</v>
      </c>
      <c r="E29" s="4">
        <f t="shared" si="0"/>
        <v>12</v>
      </c>
      <c r="F29" s="4">
        <f t="shared" si="1"/>
        <v>0</v>
      </c>
      <c r="G29" s="109"/>
      <c r="H29" s="109"/>
      <c r="I29" s="109"/>
      <c r="J29" s="109"/>
      <c r="K29" s="5"/>
      <c r="L29" s="5"/>
      <c r="M29" s="5"/>
      <c r="N29" s="5">
        <v>12</v>
      </c>
      <c r="O29" s="5"/>
      <c r="P29" s="109"/>
      <c r="Q29" s="109"/>
      <c r="R29" s="5"/>
      <c r="S29" s="5"/>
      <c r="T29" s="5"/>
      <c r="U29" s="5"/>
      <c r="V29" s="5"/>
      <c r="W29" s="109"/>
      <c r="X29" s="109"/>
      <c r="Y29" s="5"/>
      <c r="Z29" s="5"/>
      <c r="AA29" s="5"/>
      <c r="AB29" s="5"/>
      <c r="AC29" s="5"/>
      <c r="AD29" s="109"/>
      <c r="AE29" s="109"/>
      <c r="AF29" s="5"/>
      <c r="AG29" s="5"/>
      <c r="AH29" s="5"/>
      <c r="AI29" s="5"/>
      <c r="AJ29" s="5"/>
      <c r="AK29" s="109"/>
      <c r="AL29" s="41"/>
    </row>
    <row r="30" spans="1:38" ht="18" customHeight="1" x14ac:dyDescent="0.35">
      <c r="A30" s="221"/>
      <c r="B30" s="224"/>
      <c r="C30" s="32" t="s">
        <v>2</v>
      </c>
      <c r="D30" s="7">
        <v>12</v>
      </c>
      <c r="E30" s="8">
        <f t="shared" si="0"/>
        <v>12</v>
      </c>
      <c r="F30" s="8">
        <f t="shared" si="1"/>
        <v>0</v>
      </c>
      <c r="G30" s="107"/>
      <c r="H30" s="107"/>
      <c r="I30" s="107"/>
      <c r="J30" s="107"/>
      <c r="K30" s="9"/>
      <c r="L30" s="9"/>
      <c r="M30" s="9"/>
      <c r="N30" s="9">
        <v>12</v>
      </c>
      <c r="O30" s="9"/>
      <c r="P30" s="107"/>
      <c r="Q30" s="107"/>
      <c r="R30" s="9"/>
      <c r="S30" s="9"/>
      <c r="T30" s="9"/>
      <c r="U30" s="9"/>
      <c r="V30" s="9"/>
      <c r="W30" s="107"/>
      <c r="X30" s="107"/>
      <c r="Y30" s="9"/>
      <c r="Z30" s="9"/>
      <c r="AA30" s="9"/>
      <c r="AB30" s="9"/>
      <c r="AC30" s="9"/>
      <c r="AD30" s="107"/>
      <c r="AE30" s="107"/>
      <c r="AF30" s="9"/>
      <c r="AG30" s="9"/>
      <c r="AH30" s="9"/>
      <c r="AI30" s="9"/>
      <c r="AJ30" s="9"/>
      <c r="AK30" s="107"/>
      <c r="AL30" s="42"/>
    </row>
    <row r="31" spans="1:38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107"/>
      <c r="H31" s="107"/>
      <c r="I31" s="107"/>
      <c r="J31" s="107"/>
      <c r="K31" s="9"/>
      <c r="L31" s="9"/>
      <c r="M31" s="9"/>
      <c r="N31" s="9"/>
      <c r="O31" s="9"/>
      <c r="P31" s="107"/>
      <c r="Q31" s="107"/>
      <c r="R31" s="9"/>
      <c r="S31" s="9"/>
      <c r="T31" s="9"/>
      <c r="U31" s="9"/>
      <c r="V31" s="9"/>
      <c r="W31" s="107"/>
      <c r="X31" s="107"/>
      <c r="Y31" s="9"/>
      <c r="Z31" s="9"/>
      <c r="AA31" s="9"/>
      <c r="AB31" s="9"/>
      <c r="AC31" s="9"/>
      <c r="AD31" s="107"/>
      <c r="AE31" s="107"/>
      <c r="AF31" s="9"/>
      <c r="AG31" s="9"/>
      <c r="AH31" s="9"/>
      <c r="AI31" s="9"/>
      <c r="AJ31" s="9"/>
      <c r="AK31" s="107"/>
      <c r="AL31" s="42"/>
    </row>
    <row r="32" spans="1:38" ht="18" customHeight="1" x14ac:dyDescent="0.35">
      <c r="A32" s="221"/>
      <c r="B32" s="224"/>
      <c r="C32" s="33" t="s">
        <v>4</v>
      </c>
      <c r="D32" s="7">
        <v>12</v>
      </c>
      <c r="E32" s="8">
        <f t="shared" si="0"/>
        <v>12</v>
      </c>
      <c r="F32" s="8">
        <f>E32-D32</f>
        <v>0</v>
      </c>
      <c r="G32" s="107"/>
      <c r="H32" s="107"/>
      <c r="I32" s="107"/>
      <c r="J32" s="107"/>
      <c r="K32" s="9"/>
      <c r="L32" s="9"/>
      <c r="M32" s="9"/>
      <c r="N32" s="9"/>
      <c r="O32" s="9"/>
      <c r="P32" s="107"/>
      <c r="Q32" s="107"/>
      <c r="R32" s="9">
        <v>8</v>
      </c>
      <c r="S32" s="9"/>
      <c r="T32" s="9">
        <v>4</v>
      </c>
      <c r="U32" s="9"/>
      <c r="V32" s="9"/>
      <c r="W32" s="107"/>
      <c r="X32" s="107"/>
      <c r="Y32" s="9"/>
      <c r="Z32" s="9"/>
      <c r="AA32" s="9"/>
      <c r="AB32" s="9"/>
      <c r="AC32" s="9"/>
      <c r="AD32" s="107"/>
      <c r="AE32" s="107"/>
      <c r="AF32" s="9"/>
      <c r="AG32" s="9"/>
      <c r="AH32" s="9"/>
      <c r="AI32" s="9"/>
      <c r="AJ32" s="9"/>
      <c r="AK32" s="107"/>
      <c r="AL32" s="42"/>
    </row>
    <row r="33" spans="1:40" ht="18" customHeight="1" x14ac:dyDescent="0.35">
      <c r="A33" s="221"/>
      <c r="B33" s="224"/>
      <c r="C33" s="33" t="s">
        <v>5</v>
      </c>
      <c r="D33" s="7">
        <v>12</v>
      </c>
      <c r="E33" s="8">
        <f t="shared" si="0"/>
        <v>12</v>
      </c>
      <c r="F33" s="8">
        <f t="shared" si="1"/>
        <v>0</v>
      </c>
      <c r="G33" s="107"/>
      <c r="H33" s="107"/>
      <c r="I33" s="107"/>
      <c r="J33" s="107"/>
      <c r="K33" s="9"/>
      <c r="L33" s="9"/>
      <c r="M33" s="9"/>
      <c r="N33" s="9"/>
      <c r="O33" s="9"/>
      <c r="P33" s="107"/>
      <c r="Q33" s="107"/>
      <c r="R33" s="9">
        <v>12</v>
      </c>
      <c r="S33" s="9"/>
      <c r="T33" s="9"/>
      <c r="U33" s="9"/>
      <c r="V33" s="9"/>
      <c r="W33" s="107"/>
      <c r="X33" s="107"/>
      <c r="Y33" s="9"/>
      <c r="Z33" s="9"/>
      <c r="AA33" s="9"/>
      <c r="AB33" s="9"/>
      <c r="AC33" s="9"/>
      <c r="AD33" s="107"/>
      <c r="AE33" s="107"/>
      <c r="AF33" s="9"/>
      <c r="AG33" s="9"/>
      <c r="AH33" s="9"/>
      <c r="AI33" s="9"/>
      <c r="AJ33" s="9"/>
      <c r="AK33" s="107"/>
      <c r="AL33" s="42"/>
    </row>
    <row r="34" spans="1:40" ht="18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08"/>
      <c r="H34" s="108"/>
      <c r="I34" s="108"/>
      <c r="J34" s="108"/>
      <c r="K34" s="13"/>
      <c r="L34" s="13"/>
      <c r="M34" s="13"/>
      <c r="N34" s="13"/>
      <c r="O34" s="13"/>
      <c r="P34" s="108"/>
      <c r="Q34" s="108"/>
      <c r="R34" s="13"/>
      <c r="S34" s="13"/>
      <c r="T34" s="13"/>
      <c r="U34" s="13"/>
      <c r="V34" s="13"/>
      <c r="W34" s="108"/>
      <c r="X34" s="108"/>
      <c r="Y34" s="13"/>
      <c r="Z34" s="13"/>
      <c r="AA34" s="13"/>
      <c r="AB34" s="13"/>
      <c r="AC34" s="13"/>
      <c r="AD34" s="108"/>
      <c r="AE34" s="108"/>
      <c r="AF34" s="13"/>
      <c r="AG34" s="13"/>
      <c r="AH34" s="13"/>
      <c r="AI34" s="13"/>
      <c r="AJ34" s="13"/>
      <c r="AK34" s="108"/>
      <c r="AL34" s="43"/>
    </row>
    <row r="35" spans="1:40" ht="18" customHeight="1" x14ac:dyDescent="0.35">
      <c r="A35" s="220" t="s">
        <v>157</v>
      </c>
      <c r="B35" s="223" t="s">
        <v>77</v>
      </c>
      <c r="C35" s="31" t="s">
        <v>1</v>
      </c>
      <c r="D35" s="3">
        <v>9</v>
      </c>
      <c r="E35" s="4">
        <f t="shared" si="0"/>
        <v>9</v>
      </c>
      <c r="F35" s="4">
        <f t="shared" si="1"/>
        <v>0</v>
      </c>
      <c r="G35" s="109"/>
      <c r="H35" s="109"/>
      <c r="I35" s="109"/>
      <c r="J35" s="109"/>
      <c r="K35" s="5"/>
      <c r="L35" s="5"/>
      <c r="M35" s="5"/>
      <c r="N35" s="5">
        <v>9</v>
      </c>
      <c r="O35" s="5"/>
      <c r="P35" s="109"/>
      <c r="Q35" s="109"/>
      <c r="R35" s="5"/>
      <c r="S35" s="5"/>
      <c r="T35" s="5"/>
      <c r="U35" s="5"/>
      <c r="V35" s="5"/>
      <c r="W35" s="109"/>
      <c r="X35" s="109"/>
      <c r="Y35" s="5"/>
      <c r="Z35" s="5"/>
      <c r="AA35" s="5"/>
      <c r="AB35" s="5"/>
      <c r="AC35" s="5"/>
      <c r="AD35" s="109"/>
      <c r="AE35" s="109"/>
      <c r="AF35" s="5"/>
      <c r="AG35" s="5"/>
      <c r="AH35" s="5"/>
      <c r="AI35" s="5"/>
      <c r="AJ35" s="5"/>
      <c r="AK35" s="109"/>
      <c r="AL35" s="41"/>
    </row>
    <row r="36" spans="1:40" ht="18" customHeight="1" x14ac:dyDescent="0.35">
      <c r="A36" s="221"/>
      <c r="B36" s="224"/>
      <c r="C36" s="32" t="s">
        <v>2</v>
      </c>
      <c r="D36" s="7">
        <v>9</v>
      </c>
      <c r="E36" s="8">
        <f t="shared" si="0"/>
        <v>9</v>
      </c>
      <c r="F36" s="8">
        <f t="shared" si="1"/>
        <v>0</v>
      </c>
      <c r="G36" s="107"/>
      <c r="H36" s="107"/>
      <c r="I36" s="107"/>
      <c r="J36" s="107"/>
      <c r="K36" s="9"/>
      <c r="L36" s="9"/>
      <c r="M36" s="9"/>
      <c r="N36" s="9">
        <v>9</v>
      </c>
      <c r="O36" s="9"/>
      <c r="P36" s="107"/>
      <c r="Q36" s="107"/>
      <c r="R36" s="9"/>
      <c r="S36" s="9"/>
      <c r="T36" s="9"/>
      <c r="U36" s="9"/>
      <c r="V36" s="9"/>
      <c r="W36" s="107"/>
      <c r="X36" s="107"/>
      <c r="Y36" s="9"/>
      <c r="Z36" s="9"/>
      <c r="AA36" s="9"/>
      <c r="AB36" s="9"/>
      <c r="AC36" s="9"/>
      <c r="AD36" s="107"/>
      <c r="AE36" s="107"/>
      <c r="AF36" s="9"/>
      <c r="AG36" s="9"/>
      <c r="AH36" s="9"/>
      <c r="AI36" s="9"/>
      <c r="AJ36" s="9"/>
      <c r="AK36" s="107"/>
      <c r="AL36" s="42"/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107"/>
      <c r="H37" s="107"/>
      <c r="I37" s="107"/>
      <c r="J37" s="107"/>
      <c r="K37" s="9"/>
      <c r="L37" s="9"/>
      <c r="M37" s="9"/>
      <c r="N37" s="9"/>
      <c r="O37" s="9"/>
      <c r="P37" s="107"/>
      <c r="Q37" s="107"/>
      <c r="R37" s="9"/>
      <c r="S37" s="9"/>
      <c r="T37" s="9"/>
      <c r="U37" s="9"/>
      <c r="V37" s="9"/>
      <c r="W37" s="107"/>
      <c r="X37" s="107"/>
      <c r="Y37" s="9"/>
      <c r="Z37" s="9"/>
      <c r="AA37" s="9"/>
      <c r="AB37" s="9"/>
      <c r="AC37" s="9"/>
      <c r="AD37" s="107"/>
      <c r="AE37" s="107"/>
      <c r="AF37" s="9"/>
      <c r="AG37" s="9"/>
      <c r="AH37" s="9"/>
      <c r="AI37" s="9"/>
      <c r="AJ37" s="9"/>
      <c r="AK37" s="107"/>
      <c r="AL37" s="42"/>
    </row>
    <row r="38" spans="1:40" ht="18" customHeight="1" x14ac:dyDescent="0.35">
      <c r="A38" s="221"/>
      <c r="B38" s="224"/>
      <c r="C38" s="33" t="s">
        <v>4</v>
      </c>
      <c r="D38" s="7">
        <v>9</v>
      </c>
      <c r="E38" s="8">
        <f t="shared" si="2"/>
        <v>9</v>
      </c>
      <c r="F38" s="8">
        <f t="shared" si="1"/>
        <v>0</v>
      </c>
      <c r="G38" s="107"/>
      <c r="H38" s="107"/>
      <c r="I38" s="107"/>
      <c r="J38" s="107"/>
      <c r="K38" s="9"/>
      <c r="L38" s="9"/>
      <c r="M38" s="9"/>
      <c r="N38" s="9"/>
      <c r="O38" s="9"/>
      <c r="P38" s="107"/>
      <c r="Q38" s="107"/>
      <c r="R38" s="9"/>
      <c r="S38" s="9"/>
      <c r="T38" s="9">
        <v>7</v>
      </c>
      <c r="U38" s="9">
        <v>2</v>
      </c>
      <c r="V38" s="9"/>
      <c r="W38" s="107"/>
      <c r="X38" s="107"/>
      <c r="Y38" s="9"/>
      <c r="Z38" s="9"/>
      <c r="AA38" s="9"/>
      <c r="AB38" s="9"/>
      <c r="AC38" s="9"/>
      <c r="AD38" s="107"/>
      <c r="AE38" s="107"/>
      <c r="AF38" s="9"/>
      <c r="AG38" s="9"/>
      <c r="AH38" s="9"/>
      <c r="AI38" s="9"/>
      <c r="AJ38" s="9"/>
      <c r="AK38" s="107"/>
      <c r="AL38" s="42"/>
    </row>
    <row r="39" spans="1:40" ht="18" customHeight="1" x14ac:dyDescent="0.35">
      <c r="A39" s="221"/>
      <c r="B39" s="224"/>
      <c r="C39" s="33" t="s">
        <v>5</v>
      </c>
      <c r="D39" s="7">
        <v>9</v>
      </c>
      <c r="E39" s="8">
        <f t="shared" si="2"/>
        <v>9</v>
      </c>
      <c r="F39" s="8">
        <f t="shared" si="1"/>
        <v>0</v>
      </c>
      <c r="G39" s="107"/>
      <c r="H39" s="107"/>
      <c r="I39" s="107"/>
      <c r="J39" s="107"/>
      <c r="K39" s="9"/>
      <c r="L39" s="9"/>
      <c r="M39" s="9"/>
      <c r="N39" s="9"/>
      <c r="O39" s="9"/>
      <c r="P39" s="107"/>
      <c r="Q39" s="107"/>
      <c r="R39" s="9">
        <v>8</v>
      </c>
      <c r="S39" s="9"/>
      <c r="T39" s="9"/>
      <c r="U39" s="9">
        <v>1</v>
      </c>
      <c r="V39" s="9"/>
      <c r="W39" s="107"/>
      <c r="X39" s="107"/>
      <c r="Y39" s="9"/>
      <c r="Z39" s="9"/>
      <c r="AA39" s="9"/>
      <c r="AB39" s="9"/>
      <c r="AC39" s="9"/>
      <c r="AD39" s="107"/>
      <c r="AE39" s="107"/>
      <c r="AF39" s="9"/>
      <c r="AG39" s="9"/>
      <c r="AH39" s="9"/>
      <c r="AI39" s="9"/>
      <c r="AJ39" s="9"/>
      <c r="AK39" s="107"/>
      <c r="AL39" s="42"/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08"/>
      <c r="H40" s="108"/>
      <c r="I40" s="108"/>
      <c r="J40" s="108"/>
      <c r="K40" s="13"/>
      <c r="L40" s="13"/>
      <c r="M40" s="13"/>
      <c r="N40" s="13"/>
      <c r="O40" s="13"/>
      <c r="P40" s="108"/>
      <c r="Q40" s="108"/>
      <c r="R40" s="13"/>
      <c r="S40" s="13"/>
      <c r="T40" s="13"/>
      <c r="U40" s="13"/>
      <c r="V40" s="13"/>
      <c r="W40" s="108"/>
      <c r="X40" s="108"/>
      <c r="Y40" s="13"/>
      <c r="Z40" s="13"/>
      <c r="AA40" s="13"/>
      <c r="AB40" s="13"/>
      <c r="AC40" s="13"/>
      <c r="AD40" s="108"/>
      <c r="AE40" s="108"/>
      <c r="AF40" s="13"/>
      <c r="AG40" s="13"/>
      <c r="AH40" s="13"/>
      <c r="AI40" s="13"/>
      <c r="AJ40" s="13"/>
      <c r="AK40" s="108"/>
      <c r="AL40" s="43"/>
    </row>
    <row r="41" spans="1:40" ht="18" customHeight="1" x14ac:dyDescent="0.35">
      <c r="A41" s="220" t="s">
        <v>157</v>
      </c>
      <c r="B41" s="308" t="s">
        <v>158</v>
      </c>
      <c r="C41" s="31" t="s">
        <v>1</v>
      </c>
      <c r="D41" s="3">
        <v>6</v>
      </c>
      <c r="E41" s="4">
        <f t="shared" si="2"/>
        <v>6</v>
      </c>
      <c r="F41" s="4">
        <f t="shared" si="1"/>
        <v>0</v>
      </c>
      <c r="G41" s="109"/>
      <c r="H41" s="109"/>
      <c r="I41" s="109"/>
      <c r="J41" s="109"/>
      <c r="K41" s="5"/>
      <c r="L41" s="5"/>
      <c r="M41" s="5">
        <v>6</v>
      </c>
      <c r="N41" s="5"/>
      <c r="O41" s="5"/>
      <c r="P41" s="109"/>
      <c r="Q41" s="109"/>
      <c r="R41" s="5"/>
      <c r="S41" s="5"/>
      <c r="T41" s="5"/>
      <c r="U41" s="5"/>
      <c r="V41" s="5"/>
      <c r="W41" s="109"/>
      <c r="X41" s="109"/>
      <c r="Y41" s="5"/>
      <c r="Z41" s="5"/>
      <c r="AA41" s="5"/>
      <c r="AB41" s="5"/>
      <c r="AC41" s="5"/>
      <c r="AD41" s="109"/>
      <c r="AE41" s="109"/>
      <c r="AF41" s="5"/>
      <c r="AG41" s="5"/>
      <c r="AH41" s="5"/>
      <c r="AI41" s="5"/>
      <c r="AJ41" s="5"/>
      <c r="AK41" s="109"/>
      <c r="AL41" s="41"/>
    </row>
    <row r="42" spans="1:40" ht="18" customHeight="1" x14ac:dyDescent="0.35">
      <c r="A42" s="221"/>
      <c r="B42" s="308"/>
      <c r="C42" s="32" t="s">
        <v>2</v>
      </c>
      <c r="D42" s="7">
        <v>6</v>
      </c>
      <c r="E42" s="8">
        <f t="shared" si="2"/>
        <v>6</v>
      </c>
      <c r="F42" s="8">
        <f t="shared" si="1"/>
        <v>0</v>
      </c>
      <c r="G42" s="107"/>
      <c r="H42" s="107"/>
      <c r="I42" s="107"/>
      <c r="J42" s="107"/>
      <c r="K42" s="9"/>
      <c r="L42" s="9"/>
      <c r="M42" s="9"/>
      <c r="N42" s="9">
        <v>6</v>
      </c>
      <c r="O42" s="9"/>
      <c r="P42" s="107"/>
      <c r="Q42" s="107"/>
      <c r="R42" s="9"/>
      <c r="S42" s="9"/>
      <c r="T42" s="9"/>
      <c r="U42" s="9"/>
      <c r="V42" s="9"/>
      <c r="W42" s="107"/>
      <c r="X42" s="107"/>
      <c r="Y42" s="9"/>
      <c r="Z42" s="9"/>
      <c r="AA42" s="9"/>
      <c r="AB42" s="9"/>
      <c r="AC42" s="9"/>
      <c r="AD42" s="107"/>
      <c r="AE42" s="107"/>
      <c r="AF42" s="9"/>
      <c r="AG42" s="9"/>
      <c r="AH42" s="9"/>
      <c r="AI42" s="9"/>
      <c r="AJ42" s="9"/>
      <c r="AK42" s="107"/>
      <c r="AL42" s="42"/>
    </row>
    <row r="43" spans="1:40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107"/>
      <c r="H43" s="107"/>
      <c r="I43" s="107"/>
      <c r="J43" s="107"/>
      <c r="K43" s="9"/>
      <c r="L43" s="9"/>
      <c r="M43" s="9"/>
      <c r="N43" s="9"/>
      <c r="O43" s="9"/>
      <c r="P43" s="107"/>
      <c r="Q43" s="107"/>
      <c r="R43" s="9"/>
      <c r="S43" s="9"/>
      <c r="T43" s="9"/>
      <c r="U43" s="9"/>
      <c r="V43" s="9"/>
      <c r="W43" s="107"/>
      <c r="X43" s="107"/>
      <c r="Y43" s="9"/>
      <c r="Z43" s="9"/>
      <c r="AA43" s="9"/>
      <c r="AB43" s="9"/>
      <c r="AC43" s="9"/>
      <c r="AD43" s="107"/>
      <c r="AE43" s="107"/>
      <c r="AF43" s="9"/>
      <c r="AG43" s="9"/>
      <c r="AH43" s="9"/>
      <c r="AI43" s="9"/>
      <c r="AJ43" s="9"/>
      <c r="AK43" s="107"/>
      <c r="AL43" s="42"/>
    </row>
    <row r="44" spans="1:40" ht="18" customHeight="1" x14ac:dyDescent="0.35">
      <c r="A44" s="221"/>
      <c r="B44" s="308"/>
      <c r="C44" s="33" t="s">
        <v>4</v>
      </c>
      <c r="D44" s="7">
        <v>6</v>
      </c>
      <c r="E44" s="8">
        <f t="shared" si="2"/>
        <v>6</v>
      </c>
      <c r="F44" s="8">
        <f t="shared" si="1"/>
        <v>0</v>
      </c>
      <c r="G44" s="107"/>
      <c r="H44" s="107"/>
      <c r="I44" s="107"/>
      <c r="J44" s="107"/>
      <c r="K44" s="9"/>
      <c r="L44" s="9"/>
      <c r="M44" s="9"/>
      <c r="N44" s="9"/>
      <c r="O44" s="9"/>
      <c r="P44" s="107"/>
      <c r="Q44" s="107"/>
      <c r="R44" s="9"/>
      <c r="S44" s="9"/>
      <c r="T44" s="9"/>
      <c r="U44" s="9">
        <v>6</v>
      </c>
      <c r="V44" s="9"/>
      <c r="W44" s="107"/>
      <c r="X44" s="107"/>
      <c r="Y44" s="9"/>
      <c r="Z44" s="9"/>
      <c r="AA44" s="9"/>
      <c r="AB44" s="9"/>
      <c r="AC44" s="9"/>
      <c r="AD44" s="107"/>
      <c r="AE44" s="107"/>
      <c r="AF44" s="9"/>
      <c r="AG44" s="9"/>
      <c r="AH44" s="9"/>
      <c r="AI44" s="9"/>
      <c r="AJ44" s="9"/>
      <c r="AK44" s="107"/>
      <c r="AL44" s="42"/>
    </row>
    <row r="45" spans="1:40" ht="18" customHeight="1" x14ac:dyDescent="0.35">
      <c r="A45" s="221"/>
      <c r="B45" s="308"/>
      <c r="C45" s="33" t="s">
        <v>5</v>
      </c>
      <c r="D45" s="7">
        <v>6</v>
      </c>
      <c r="E45" s="8">
        <f t="shared" si="2"/>
        <v>6</v>
      </c>
      <c r="F45" s="8">
        <f t="shared" si="1"/>
        <v>0</v>
      </c>
      <c r="G45" s="107"/>
      <c r="H45" s="107"/>
      <c r="I45" s="107"/>
      <c r="J45" s="107"/>
      <c r="K45" s="9"/>
      <c r="L45" s="9"/>
      <c r="M45" s="9"/>
      <c r="N45" s="9"/>
      <c r="O45" s="9"/>
      <c r="P45" s="107"/>
      <c r="Q45" s="107"/>
      <c r="R45" s="9"/>
      <c r="S45" s="9">
        <v>6</v>
      </c>
      <c r="T45" s="9"/>
      <c r="U45" s="9"/>
      <c r="V45" s="9"/>
      <c r="W45" s="107"/>
      <c r="X45" s="107"/>
      <c r="Y45" s="9"/>
      <c r="Z45" s="9"/>
      <c r="AA45" s="9"/>
      <c r="AB45" s="9"/>
      <c r="AC45" s="9"/>
      <c r="AD45" s="107"/>
      <c r="AE45" s="107"/>
      <c r="AF45" s="9"/>
      <c r="AG45" s="9"/>
      <c r="AH45" s="9"/>
      <c r="AI45" s="9"/>
      <c r="AJ45" s="9"/>
      <c r="AK45" s="107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10"/>
      <c r="H46" s="110"/>
      <c r="I46" s="110"/>
      <c r="J46" s="110"/>
      <c r="K46" s="19"/>
      <c r="L46" s="19"/>
      <c r="M46" s="19"/>
      <c r="N46" s="19"/>
      <c r="O46" s="19"/>
      <c r="P46" s="110"/>
      <c r="Q46" s="110"/>
      <c r="R46" s="19"/>
      <c r="S46" s="19"/>
      <c r="T46" s="19"/>
      <c r="U46" s="19"/>
      <c r="V46" s="19"/>
      <c r="W46" s="110"/>
      <c r="X46" s="110"/>
      <c r="Y46" s="19"/>
      <c r="Z46" s="19"/>
      <c r="AA46" s="19"/>
      <c r="AB46" s="19"/>
      <c r="AC46" s="19"/>
      <c r="AD46" s="110"/>
      <c r="AE46" s="110"/>
      <c r="AF46" s="19"/>
      <c r="AG46" s="19"/>
      <c r="AH46" s="19"/>
      <c r="AI46" s="19"/>
      <c r="AJ46" s="19"/>
      <c r="AK46" s="110"/>
      <c r="AL46" s="43"/>
    </row>
    <row r="47" spans="1:40" ht="18" customHeight="1" x14ac:dyDescent="0.35">
      <c r="A47" s="220" t="s">
        <v>157</v>
      </c>
      <c r="B47" s="308" t="s">
        <v>159</v>
      </c>
      <c r="C47" s="31" t="s">
        <v>1</v>
      </c>
      <c r="D47" s="3">
        <v>3</v>
      </c>
      <c r="E47" s="4">
        <f t="shared" si="2"/>
        <v>3</v>
      </c>
      <c r="F47" s="4">
        <f t="shared" si="1"/>
        <v>0</v>
      </c>
      <c r="G47" s="109"/>
      <c r="H47" s="109"/>
      <c r="I47" s="109"/>
      <c r="J47" s="109"/>
      <c r="K47" s="5"/>
      <c r="L47" s="5"/>
      <c r="M47" s="5">
        <v>3</v>
      </c>
      <c r="N47" s="5"/>
      <c r="O47" s="5"/>
      <c r="P47" s="109"/>
      <c r="Q47" s="109"/>
      <c r="R47" s="5"/>
      <c r="S47" s="5"/>
      <c r="T47" s="5"/>
      <c r="U47" s="5"/>
      <c r="V47" s="5"/>
      <c r="W47" s="109"/>
      <c r="X47" s="109"/>
      <c r="Y47" s="5"/>
      <c r="Z47" s="5"/>
      <c r="AA47" s="5"/>
      <c r="AB47" s="5"/>
      <c r="AC47" s="5"/>
      <c r="AD47" s="109"/>
      <c r="AE47" s="109"/>
      <c r="AF47" s="5"/>
      <c r="AG47" s="5"/>
      <c r="AH47" s="5"/>
      <c r="AI47" s="5"/>
      <c r="AJ47" s="5"/>
      <c r="AK47" s="109"/>
      <c r="AL47" s="44"/>
    </row>
    <row r="48" spans="1:40" ht="18" customHeight="1" x14ac:dyDescent="0.35">
      <c r="A48" s="221"/>
      <c r="B48" s="308"/>
      <c r="C48" s="32" t="s">
        <v>2</v>
      </c>
      <c r="D48" s="7">
        <v>3</v>
      </c>
      <c r="E48" s="8">
        <f t="shared" si="2"/>
        <v>3</v>
      </c>
      <c r="F48" s="8">
        <f t="shared" si="1"/>
        <v>0</v>
      </c>
      <c r="G48" s="107"/>
      <c r="H48" s="107"/>
      <c r="I48" s="107"/>
      <c r="J48" s="107"/>
      <c r="K48" s="9"/>
      <c r="L48" s="9"/>
      <c r="M48" s="9"/>
      <c r="N48" s="9">
        <v>3</v>
      </c>
      <c r="O48" s="9"/>
      <c r="P48" s="107"/>
      <c r="Q48" s="107"/>
      <c r="R48" s="9"/>
      <c r="S48" s="9"/>
      <c r="T48" s="9"/>
      <c r="U48" s="9"/>
      <c r="V48" s="9"/>
      <c r="W48" s="107"/>
      <c r="X48" s="107"/>
      <c r="Y48" s="9"/>
      <c r="Z48" s="9"/>
      <c r="AA48" s="9"/>
      <c r="AB48" s="9"/>
      <c r="AC48" s="9"/>
      <c r="AD48" s="107"/>
      <c r="AE48" s="107"/>
      <c r="AF48" s="9"/>
      <c r="AG48" s="9"/>
      <c r="AH48" s="9"/>
      <c r="AI48" s="9"/>
      <c r="AJ48" s="9"/>
      <c r="AK48" s="107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107"/>
      <c r="H49" s="107"/>
      <c r="I49" s="107"/>
      <c r="J49" s="107"/>
      <c r="K49" s="9"/>
      <c r="L49" s="9"/>
      <c r="M49" s="9"/>
      <c r="N49" s="9"/>
      <c r="O49" s="9"/>
      <c r="P49" s="107"/>
      <c r="Q49" s="107"/>
      <c r="R49" s="9"/>
      <c r="S49" s="9"/>
      <c r="T49" s="9"/>
      <c r="U49" s="9"/>
      <c r="V49" s="9"/>
      <c r="W49" s="107"/>
      <c r="X49" s="107"/>
      <c r="Y49" s="9"/>
      <c r="Z49" s="9"/>
      <c r="AA49" s="9"/>
      <c r="AB49" s="9"/>
      <c r="AC49" s="9"/>
      <c r="AD49" s="107"/>
      <c r="AE49" s="107"/>
      <c r="AF49" s="9"/>
      <c r="AG49" s="9"/>
      <c r="AH49" s="9"/>
      <c r="AI49" s="9"/>
      <c r="AJ49" s="9"/>
      <c r="AK49" s="107"/>
      <c r="AL49" s="42"/>
    </row>
    <row r="50" spans="1:40" ht="18" customHeight="1" x14ac:dyDescent="0.35">
      <c r="A50" s="221"/>
      <c r="B50" s="308"/>
      <c r="C50" s="33" t="s">
        <v>4</v>
      </c>
      <c r="D50" s="7">
        <v>3</v>
      </c>
      <c r="E50" s="8">
        <f t="shared" si="2"/>
        <v>3</v>
      </c>
      <c r="F50" s="8">
        <f t="shared" si="1"/>
        <v>0</v>
      </c>
      <c r="G50" s="107"/>
      <c r="H50" s="107"/>
      <c r="I50" s="107"/>
      <c r="J50" s="107"/>
      <c r="K50" s="9"/>
      <c r="L50" s="9"/>
      <c r="M50" s="9"/>
      <c r="N50" s="9"/>
      <c r="O50" s="9"/>
      <c r="P50" s="107"/>
      <c r="Q50" s="107"/>
      <c r="R50" s="9"/>
      <c r="S50" s="9"/>
      <c r="T50" s="9">
        <v>3</v>
      </c>
      <c r="U50" s="9"/>
      <c r="V50" s="9"/>
      <c r="W50" s="107"/>
      <c r="X50" s="107"/>
      <c r="Y50" s="9"/>
      <c r="Z50" s="9"/>
      <c r="AA50" s="9"/>
      <c r="AB50" s="9"/>
      <c r="AC50" s="9"/>
      <c r="AD50" s="107"/>
      <c r="AE50" s="107"/>
      <c r="AF50" s="9"/>
      <c r="AG50" s="9"/>
      <c r="AH50" s="9"/>
      <c r="AI50" s="9"/>
      <c r="AJ50" s="9"/>
      <c r="AK50" s="107"/>
      <c r="AL50" s="42"/>
    </row>
    <row r="51" spans="1:40" ht="18" customHeight="1" x14ac:dyDescent="0.35">
      <c r="A51" s="221"/>
      <c r="B51" s="308"/>
      <c r="C51" s="33" t="s">
        <v>5</v>
      </c>
      <c r="D51" s="7">
        <v>3</v>
      </c>
      <c r="E51" s="8">
        <f t="shared" si="2"/>
        <v>3</v>
      </c>
      <c r="F51" s="8">
        <f t="shared" si="1"/>
        <v>0</v>
      </c>
      <c r="G51" s="107"/>
      <c r="H51" s="107"/>
      <c r="I51" s="107"/>
      <c r="J51" s="107"/>
      <c r="K51" s="9"/>
      <c r="L51" s="9"/>
      <c r="M51" s="9"/>
      <c r="N51" s="9"/>
      <c r="O51" s="9"/>
      <c r="P51" s="107"/>
      <c r="Q51" s="107"/>
      <c r="R51" s="9"/>
      <c r="S51" s="9">
        <v>2</v>
      </c>
      <c r="T51" s="9"/>
      <c r="U51" s="9">
        <v>1</v>
      </c>
      <c r="V51" s="9"/>
      <c r="W51" s="107"/>
      <c r="X51" s="107"/>
      <c r="Y51" s="9"/>
      <c r="Z51" s="9"/>
      <c r="AA51" s="9"/>
      <c r="AB51" s="9"/>
      <c r="AC51" s="9"/>
      <c r="AD51" s="107"/>
      <c r="AE51" s="107"/>
      <c r="AF51" s="9"/>
      <c r="AG51" s="9"/>
      <c r="AH51" s="9"/>
      <c r="AI51" s="9"/>
      <c r="AJ51" s="9"/>
      <c r="AK51" s="107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10"/>
      <c r="H52" s="110"/>
      <c r="I52" s="110"/>
      <c r="J52" s="110"/>
      <c r="K52" s="19"/>
      <c r="L52" s="19"/>
      <c r="M52" s="19"/>
      <c r="N52" s="19"/>
      <c r="O52" s="19"/>
      <c r="P52" s="110"/>
      <c r="Q52" s="110"/>
      <c r="R52" s="19"/>
      <c r="S52" s="19"/>
      <c r="T52" s="19"/>
      <c r="U52" s="19"/>
      <c r="V52" s="19"/>
      <c r="W52" s="110"/>
      <c r="X52" s="110"/>
      <c r="Y52" s="19"/>
      <c r="Z52" s="19"/>
      <c r="AA52" s="19"/>
      <c r="AB52" s="19"/>
      <c r="AC52" s="19"/>
      <c r="AD52" s="110"/>
      <c r="AE52" s="110"/>
      <c r="AF52" s="19"/>
      <c r="AG52" s="19"/>
      <c r="AH52" s="19"/>
      <c r="AI52" s="19"/>
      <c r="AJ52" s="19"/>
      <c r="AK52" s="110"/>
      <c r="AL52" s="42"/>
    </row>
    <row r="53" spans="1:40" ht="18" customHeight="1" x14ac:dyDescent="0.35">
      <c r="A53" s="220" t="s">
        <v>157</v>
      </c>
      <c r="B53" s="308" t="s">
        <v>37</v>
      </c>
      <c r="C53" s="31" t="s">
        <v>1</v>
      </c>
      <c r="D53" s="3">
        <v>6</v>
      </c>
      <c r="E53" s="4">
        <f t="shared" si="2"/>
        <v>6</v>
      </c>
      <c r="F53" s="4">
        <f t="shared" si="1"/>
        <v>0</v>
      </c>
      <c r="G53" s="109"/>
      <c r="H53" s="109"/>
      <c r="I53" s="109"/>
      <c r="J53" s="109"/>
      <c r="K53" s="5"/>
      <c r="L53" s="5"/>
      <c r="M53" s="5"/>
      <c r="N53" s="5">
        <v>6</v>
      </c>
      <c r="O53" s="5"/>
      <c r="P53" s="109"/>
      <c r="Q53" s="109"/>
      <c r="R53" s="5"/>
      <c r="S53" s="5"/>
      <c r="T53" s="5"/>
      <c r="U53" s="5"/>
      <c r="V53" s="5"/>
      <c r="W53" s="109"/>
      <c r="X53" s="109"/>
      <c r="Y53" s="5"/>
      <c r="Z53" s="5"/>
      <c r="AA53" s="5"/>
      <c r="AB53" s="5"/>
      <c r="AC53" s="5"/>
      <c r="AD53" s="109"/>
      <c r="AE53" s="109"/>
      <c r="AF53" s="5"/>
      <c r="AG53" s="5"/>
      <c r="AH53" s="5"/>
      <c r="AI53" s="5"/>
      <c r="AJ53" s="5"/>
      <c r="AK53" s="109"/>
      <c r="AL53" s="44"/>
    </row>
    <row r="54" spans="1:40" ht="18" customHeight="1" x14ac:dyDescent="0.35">
      <c r="A54" s="221"/>
      <c r="B54" s="308"/>
      <c r="C54" s="32" t="s">
        <v>2</v>
      </c>
      <c r="D54" s="7">
        <v>6</v>
      </c>
      <c r="E54" s="8">
        <f t="shared" si="2"/>
        <v>6</v>
      </c>
      <c r="F54" s="8">
        <f t="shared" si="1"/>
        <v>0</v>
      </c>
      <c r="G54" s="107"/>
      <c r="H54" s="107"/>
      <c r="I54" s="107"/>
      <c r="J54" s="107"/>
      <c r="K54" s="9"/>
      <c r="L54" s="9"/>
      <c r="M54" s="9"/>
      <c r="N54" s="9">
        <v>6</v>
      </c>
      <c r="O54" s="9"/>
      <c r="P54" s="107"/>
      <c r="Q54" s="107"/>
      <c r="R54" s="9"/>
      <c r="S54" s="9"/>
      <c r="T54" s="9"/>
      <c r="U54" s="9"/>
      <c r="V54" s="9"/>
      <c r="W54" s="107"/>
      <c r="X54" s="107"/>
      <c r="Y54" s="9"/>
      <c r="Z54" s="9"/>
      <c r="AA54" s="9"/>
      <c r="AB54" s="9"/>
      <c r="AC54" s="9"/>
      <c r="AD54" s="107"/>
      <c r="AE54" s="107"/>
      <c r="AF54" s="9"/>
      <c r="AG54" s="9"/>
      <c r="AH54" s="9"/>
      <c r="AI54" s="9"/>
      <c r="AJ54" s="9"/>
      <c r="AK54" s="107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107"/>
      <c r="H55" s="107"/>
      <c r="I55" s="107"/>
      <c r="J55" s="107"/>
      <c r="K55" s="9"/>
      <c r="L55" s="9"/>
      <c r="M55" s="9"/>
      <c r="N55" s="9"/>
      <c r="O55" s="9"/>
      <c r="P55" s="107"/>
      <c r="Q55" s="107"/>
      <c r="R55" s="9"/>
      <c r="S55" s="9"/>
      <c r="T55" s="9"/>
      <c r="U55" s="9"/>
      <c r="V55" s="9"/>
      <c r="W55" s="107"/>
      <c r="X55" s="107"/>
      <c r="Y55" s="9"/>
      <c r="Z55" s="9"/>
      <c r="AA55" s="9"/>
      <c r="AB55" s="9"/>
      <c r="AC55" s="9"/>
      <c r="AD55" s="107"/>
      <c r="AE55" s="107"/>
      <c r="AF55" s="9"/>
      <c r="AG55" s="9"/>
      <c r="AH55" s="9"/>
      <c r="AI55" s="9"/>
      <c r="AJ55" s="9"/>
      <c r="AK55" s="107"/>
      <c r="AL55" s="42"/>
    </row>
    <row r="56" spans="1:40" ht="18" customHeight="1" x14ac:dyDescent="0.35">
      <c r="A56" s="221"/>
      <c r="B56" s="308"/>
      <c r="C56" s="33" t="s">
        <v>4</v>
      </c>
      <c r="D56" s="7">
        <v>6</v>
      </c>
      <c r="E56" s="8">
        <f t="shared" si="2"/>
        <v>6</v>
      </c>
      <c r="F56" s="8">
        <f t="shared" si="1"/>
        <v>0</v>
      </c>
      <c r="G56" s="107"/>
      <c r="H56" s="107"/>
      <c r="I56" s="107"/>
      <c r="J56" s="107"/>
      <c r="K56" s="9"/>
      <c r="L56" s="9"/>
      <c r="M56" s="9"/>
      <c r="N56" s="9"/>
      <c r="O56" s="9"/>
      <c r="P56" s="107"/>
      <c r="Q56" s="107"/>
      <c r="R56" s="9"/>
      <c r="S56" s="9"/>
      <c r="T56" s="9">
        <v>6</v>
      </c>
      <c r="U56" s="9"/>
      <c r="V56" s="9"/>
      <c r="W56" s="107"/>
      <c r="X56" s="107"/>
      <c r="Y56" s="9"/>
      <c r="Z56" s="9"/>
      <c r="AA56" s="9"/>
      <c r="AB56" s="9"/>
      <c r="AC56" s="9"/>
      <c r="AD56" s="107"/>
      <c r="AE56" s="107"/>
      <c r="AF56" s="9"/>
      <c r="AG56" s="9"/>
      <c r="AH56" s="9"/>
      <c r="AI56" s="9"/>
      <c r="AJ56" s="9"/>
      <c r="AK56" s="107"/>
      <c r="AL56" s="42"/>
    </row>
    <row r="57" spans="1:40" ht="18" customHeight="1" x14ac:dyDescent="0.35">
      <c r="A57" s="221"/>
      <c r="B57" s="308"/>
      <c r="C57" s="33" t="s">
        <v>5</v>
      </c>
      <c r="D57" s="7">
        <v>6</v>
      </c>
      <c r="E57" s="8">
        <f t="shared" si="2"/>
        <v>6</v>
      </c>
      <c r="F57" s="8">
        <f t="shared" si="1"/>
        <v>0</v>
      </c>
      <c r="G57" s="107"/>
      <c r="H57" s="107"/>
      <c r="I57" s="107"/>
      <c r="J57" s="107"/>
      <c r="K57" s="9"/>
      <c r="L57" s="9"/>
      <c r="M57" s="9"/>
      <c r="N57" s="9"/>
      <c r="O57" s="9"/>
      <c r="P57" s="107"/>
      <c r="Q57" s="107"/>
      <c r="R57" s="9"/>
      <c r="S57" s="9"/>
      <c r="T57" s="9">
        <v>5</v>
      </c>
      <c r="U57" s="9">
        <v>1</v>
      </c>
      <c r="V57" s="9"/>
      <c r="W57" s="107"/>
      <c r="X57" s="107"/>
      <c r="Y57" s="9"/>
      <c r="Z57" s="9"/>
      <c r="AA57" s="9"/>
      <c r="AB57" s="9"/>
      <c r="AC57" s="9"/>
      <c r="AD57" s="107"/>
      <c r="AE57" s="107"/>
      <c r="AF57" s="9"/>
      <c r="AG57" s="9"/>
      <c r="AH57" s="9"/>
      <c r="AI57" s="9"/>
      <c r="AJ57" s="9"/>
      <c r="AK57" s="107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10"/>
      <c r="H58" s="110"/>
      <c r="I58" s="110"/>
      <c r="J58" s="110"/>
      <c r="K58" s="19"/>
      <c r="L58" s="19"/>
      <c r="M58" s="19"/>
      <c r="N58" s="19"/>
      <c r="O58" s="19"/>
      <c r="P58" s="110"/>
      <c r="Q58" s="110"/>
      <c r="R58" s="19"/>
      <c r="S58" s="19"/>
      <c r="T58" s="19"/>
      <c r="U58" s="19"/>
      <c r="V58" s="19"/>
      <c r="W58" s="110"/>
      <c r="X58" s="110"/>
      <c r="Y58" s="19"/>
      <c r="Z58" s="19"/>
      <c r="AA58" s="19"/>
      <c r="AB58" s="19"/>
      <c r="AC58" s="19"/>
      <c r="AD58" s="110"/>
      <c r="AE58" s="110"/>
      <c r="AF58" s="19"/>
      <c r="AG58" s="19"/>
      <c r="AH58" s="19"/>
      <c r="AI58" s="19"/>
      <c r="AJ58" s="19"/>
      <c r="AK58" s="110"/>
      <c r="AL58" s="42"/>
    </row>
    <row r="59" spans="1:40" ht="18" customHeight="1" x14ac:dyDescent="0.35">
      <c r="A59" s="263" t="s">
        <v>157</v>
      </c>
      <c r="B59" s="226" t="s">
        <v>73</v>
      </c>
      <c r="C59" s="227"/>
      <c r="D59" s="218">
        <v>90</v>
      </c>
      <c r="E59" s="218">
        <f t="shared" si="2"/>
        <v>90</v>
      </c>
      <c r="F59" s="218">
        <f t="shared" si="1"/>
        <v>0</v>
      </c>
      <c r="G59" s="328"/>
      <c r="H59" s="328"/>
      <c r="I59" s="328"/>
      <c r="J59" s="328"/>
      <c r="K59" s="259"/>
      <c r="L59" s="259"/>
      <c r="M59" s="259"/>
      <c r="N59" s="259"/>
      <c r="O59" s="259"/>
      <c r="P59" s="328">
        <v>15</v>
      </c>
      <c r="Q59" s="328"/>
      <c r="R59" s="259">
        <f>28+26</f>
        <v>54</v>
      </c>
      <c r="S59" s="259"/>
      <c r="T59" s="259">
        <v>21</v>
      </c>
      <c r="U59" s="259"/>
      <c r="V59" s="259"/>
      <c r="W59" s="328"/>
      <c r="X59" s="328"/>
      <c r="Y59" s="259"/>
      <c r="Z59" s="259"/>
      <c r="AA59" s="259"/>
      <c r="AB59" s="259"/>
      <c r="AC59" s="39"/>
      <c r="AD59" s="111"/>
      <c r="AE59" s="111"/>
      <c r="AF59" s="259"/>
      <c r="AG59" s="259"/>
      <c r="AH59" s="259"/>
      <c r="AI59" s="259"/>
      <c r="AJ59" s="259"/>
      <c r="AK59" s="328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329"/>
      <c r="H60" s="329"/>
      <c r="I60" s="329"/>
      <c r="J60" s="329"/>
      <c r="K60" s="213"/>
      <c r="L60" s="213"/>
      <c r="M60" s="213"/>
      <c r="N60" s="213"/>
      <c r="O60" s="213"/>
      <c r="P60" s="329"/>
      <c r="Q60" s="329"/>
      <c r="R60" s="213"/>
      <c r="S60" s="213"/>
      <c r="T60" s="213"/>
      <c r="U60" s="213"/>
      <c r="V60" s="213"/>
      <c r="W60" s="329"/>
      <c r="X60" s="329"/>
      <c r="Y60" s="213"/>
      <c r="Z60" s="213"/>
      <c r="AA60" s="213"/>
      <c r="AB60" s="213"/>
      <c r="AC60" s="40"/>
      <c r="AD60" s="112"/>
      <c r="AE60" s="112"/>
      <c r="AF60" s="213"/>
      <c r="AG60" s="213"/>
      <c r="AH60" s="213"/>
      <c r="AI60" s="213"/>
      <c r="AJ60" s="213"/>
      <c r="AK60" s="329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37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37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37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37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3"/>
      <c r="B65" s="202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5"/>
      <c r="AJ65" s="265"/>
      <c r="AK65" s="265"/>
      <c r="AL65" s="276"/>
    </row>
    <row r="66" spans="1:40" ht="18" customHeight="1" x14ac:dyDescent="0.35">
      <c r="A66" s="199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65"/>
      <c r="AK66" s="265"/>
      <c r="AL66" s="276"/>
    </row>
    <row r="67" spans="1:40" ht="18" customHeight="1" x14ac:dyDescent="0.35">
      <c r="A67" s="263"/>
      <c r="B67" s="20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76"/>
    </row>
    <row r="68" spans="1:40" ht="18" customHeight="1" x14ac:dyDescent="0.35">
      <c r="A68" s="199"/>
      <c r="B68" s="20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65"/>
      <c r="AK68" s="265"/>
      <c r="AL68" s="276"/>
    </row>
    <row r="69" spans="1:40" ht="18" customHeight="1" x14ac:dyDescent="0.35">
      <c r="A69" s="263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76"/>
    </row>
    <row r="70" spans="1:40" s="2" customFormat="1" ht="18" customHeight="1" x14ac:dyDescent="0.35">
      <c r="A70" s="199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3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199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298" priority="7" operator="lessThan">
      <formula>0</formula>
    </cfRule>
  </conditionalFormatting>
  <conditionalFormatting sqref="F5:F59">
    <cfRule type="cellIs" dxfId="297" priority="6" operator="equal">
      <formula>0</formula>
    </cfRule>
  </conditionalFormatting>
  <conditionalFormatting sqref="F65:F82">
    <cfRule type="cellIs" dxfId="296" priority="4" operator="equal">
      <formula>0</formula>
    </cfRule>
    <cfRule type="cellIs" dxfId="295" priority="5" operator="lessThan">
      <formula>0</formula>
    </cfRule>
  </conditionalFormatting>
  <conditionalFormatting sqref="G5:AK60 G65:AK82">
    <cfRule type="cellIs" dxfId="294" priority="3" operator="greaterThan">
      <formula>0</formula>
    </cfRule>
  </conditionalFormatting>
  <conditionalFormatting sqref="AL5:AL59 AL65 AL67 AL69 AL71 AL73 AL75 AL77 AL79 AL81">
    <cfRule type="containsText" dxfId="293" priority="8" operator="containsText" text="Done">
      <formula>NOT(ISERROR(SEARCH("Done",AL5)))</formula>
    </cfRule>
  </conditionalFormatting>
  <conditionalFormatting sqref="AL5:AL60">
    <cfRule type="containsText" dxfId="292" priority="2" operator="containsText" text="Done">
      <formula>NOT(ISERROR(SEARCH("Done",AL5)))</formula>
    </cfRule>
  </conditionalFormatting>
  <conditionalFormatting sqref="AL65:AL82">
    <cfRule type="containsText" dxfId="291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4FD42253-E8D1-4255-A00B-FC9658789348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CADC-1C48-4B41-AE57-E1FB79DF7EF1}">
  <sheetPr>
    <tabColor theme="7" tint="0.39997558519241921"/>
    <pageSetUpPr fitToPage="1"/>
  </sheetPr>
  <dimension ref="A1:AN100"/>
  <sheetViews>
    <sheetView showGridLines="0" zoomScale="60" zoomScaleNormal="60" workbookViewId="0">
      <pane xSplit="6" ySplit="4" topLeftCell="G38" activePane="bottomRight" state="frozen"/>
      <selection pane="topRight" activeCell="G51" sqref="G51:AH52"/>
      <selection pane="bottomLeft" activeCell="G51" sqref="G51:AH52"/>
      <selection pane="bottomRight" activeCell="L17" sqref="L17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thickBot="1" x14ac:dyDescent="0.4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D2/4</f>
        <v>54</v>
      </c>
      <c r="D2" s="2">
        <f>SUBTOTAL(9,D5:D58)</f>
        <v>216</v>
      </c>
      <c r="E2" s="2">
        <f>SUBTOTAL(9,E5:E58)</f>
        <v>216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106">
        <v>1</v>
      </c>
      <c r="H4" s="106">
        <v>2</v>
      </c>
      <c r="I4" s="106">
        <v>3</v>
      </c>
      <c r="J4" s="106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106">
        <v>10</v>
      </c>
      <c r="Q4" s="106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06">
        <v>17</v>
      </c>
      <c r="X4" s="106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06">
        <v>24</v>
      </c>
      <c r="AE4" s="106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06">
        <v>31</v>
      </c>
      <c r="AL4" s="263"/>
    </row>
    <row r="5" spans="1:38" ht="18" customHeight="1" x14ac:dyDescent="0.35">
      <c r="A5" s="220" t="s">
        <v>160</v>
      </c>
      <c r="B5" s="223" t="s">
        <v>161</v>
      </c>
      <c r="C5" s="32" t="s">
        <v>1</v>
      </c>
      <c r="D5" s="7">
        <v>6</v>
      </c>
      <c r="E5" s="8">
        <f t="shared" ref="E5:E36" si="0">SUM(G5:AK5)</f>
        <v>6</v>
      </c>
      <c r="F5" s="8">
        <f>E5-D5</f>
        <v>0</v>
      </c>
      <c r="G5" s="107"/>
      <c r="H5" s="107"/>
      <c r="I5" s="107"/>
      <c r="J5" s="107"/>
      <c r="K5" s="9"/>
      <c r="L5" s="9"/>
      <c r="M5" s="9"/>
      <c r="N5" s="9"/>
      <c r="O5" s="9"/>
      <c r="P5" s="107"/>
      <c r="Q5" s="107"/>
      <c r="R5" s="9"/>
      <c r="S5" s="9"/>
      <c r="T5" s="9">
        <v>6</v>
      </c>
      <c r="U5" s="9"/>
      <c r="V5" s="9"/>
      <c r="W5" s="107"/>
      <c r="X5" s="107"/>
      <c r="Y5" s="9"/>
      <c r="Z5" s="9"/>
      <c r="AA5" s="9"/>
      <c r="AB5" s="9"/>
      <c r="AC5" s="9"/>
      <c r="AD5" s="107"/>
      <c r="AE5" s="107"/>
      <c r="AF5" s="9"/>
      <c r="AG5" s="9"/>
      <c r="AH5" s="9"/>
      <c r="AI5" s="9"/>
      <c r="AJ5" s="9"/>
      <c r="AK5" s="107"/>
      <c r="AL5" s="41"/>
    </row>
    <row r="6" spans="1:38" ht="18" customHeight="1" x14ac:dyDescent="0.35">
      <c r="A6" s="221"/>
      <c r="B6" s="224"/>
      <c r="C6" s="32" t="s">
        <v>2</v>
      </c>
      <c r="D6" s="7">
        <v>6</v>
      </c>
      <c r="E6" s="8">
        <f t="shared" si="0"/>
        <v>6</v>
      </c>
      <c r="F6" s="8">
        <f t="shared" ref="F6:F59" si="1">E6-D6</f>
        <v>0</v>
      </c>
      <c r="G6" s="107"/>
      <c r="H6" s="107"/>
      <c r="I6" s="107"/>
      <c r="J6" s="107"/>
      <c r="K6" s="9"/>
      <c r="L6" s="9"/>
      <c r="M6" s="9"/>
      <c r="N6" s="9"/>
      <c r="O6" s="9"/>
      <c r="P6" s="107"/>
      <c r="Q6" s="107"/>
      <c r="R6" s="9"/>
      <c r="S6" s="9"/>
      <c r="T6" s="9">
        <v>6</v>
      </c>
      <c r="U6" s="9"/>
      <c r="V6" s="9"/>
      <c r="W6" s="107"/>
      <c r="X6" s="107"/>
      <c r="Y6" s="9"/>
      <c r="Z6" s="9"/>
      <c r="AA6" s="9"/>
      <c r="AB6" s="9"/>
      <c r="AC6" s="9"/>
      <c r="AD6" s="107"/>
      <c r="AE6" s="107"/>
      <c r="AF6" s="9"/>
      <c r="AG6" s="9"/>
      <c r="AH6" s="9"/>
      <c r="AI6" s="9"/>
      <c r="AJ6" s="9"/>
      <c r="AK6" s="107"/>
      <c r="AL6" s="42"/>
    </row>
    <row r="7" spans="1:3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107"/>
      <c r="H7" s="107"/>
      <c r="I7" s="107"/>
      <c r="J7" s="107"/>
      <c r="K7" s="9"/>
      <c r="L7" s="9"/>
      <c r="M7" s="9"/>
      <c r="N7" s="9"/>
      <c r="O7" s="9"/>
      <c r="P7" s="107"/>
      <c r="Q7" s="107"/>
      <c r="R7" s="9"/>
      <c r="S7" s="9"/>
      <c r="T7" s="9"/>
      <c r="U7" s="9"/>
      <c r="V7" s="9"/>
      <c r="W7" s="107"/>
      <c r="X7" s="107"/>
      <c r="Y7" s="9"/>
      <c r="Z7" s="9"/>
      <c r="AA7" s="9"/>
      <c r="AB7" s="9"/>
      <c r="AC7" s="9"/>
      <c r="AD7" s="107"/>
      <c r="AE7" s="107"/>
      <c r="AF7" s="9"/>
      <c r="AG7" s="9"/>
      <c r="AH7" s="9"/>
      <c r="AI7" s="9"/>
      <c r="AJ7" s="9"/>
      <c r="AK7" s="107"/>
      <c r="AL7" s="42"/>
    </row>
    <row r="8" spans="1:38" ht="18" customHeight="1" x14ac:dyDescent="0.35">
      <c r="A8" s="221"/>
      <c r="B8" s="224"/>
      <c r="C8" s="33" t="s">
        <v>4</v>
      </c>
      <c r="D8" s="7">
        <v>6</v>
      </c>
      <c r="E8" s="8">
        <f t="shared" si="0"/>
        <v>6</v>
      </c>
      <c r="F8" s="8">
        <f t="shared" si="1"/>
        <v>0</v>
      </c>
      <c r="G8" s="107"/>
      <c r="H8" s="107"/>
      <c r="I8" s="107"/>
      <c r="J8" s="107"/>
      <c r="K8" s="9"/>
      <c r="L8" s="9"/>
      <c r="M8" s="9"/>
      <c r="N8" s="9"/>
      <c r="O8" s="9"/>
      <c r="P8" s="107"/>
      <c r="Q8" s="107"/>
      <c r="R8" s="9"/>
      <c r="S8" s="9"/>
      <c r="T8" s="9"/>
      <c r="U8" s="9"/>
      <c r="V8" s="9">
        <v>5</v>
      </c>
      <c r="W8" s="107">
        <v>1</v>
      </c>
      <c r="X8" s="107"/>
      <c r="Y8" s="9"/>
      <c r="Z8" s="9"/>
      <c r="AA8" s="9"/>
      <c r="AB8" s="9"/>
      <c r="AC8" s="9"/>
      <c r="AD8" s="107"/>
      <c r="AE8" s="107"/>
      <c r="AF8" s="9"/>
      <c r="AG8" s="9"/>
      <c r="AH8" s="9"/>
      <c r="AI8" s="9"/>
      <c r="AJ8" s="9"/>
      <c r="AK8" s="107"/>
      <c r="AL8" s="42"/>
    </row>
    <row r="9" spans="1:38" ht="18" customHeight="1" x14ac:dyDescent="0.35">
      <c r="A9" s="221"/>
      <c r="B9" s="224"/>
      <c r="C9" s="33" t="s">
        <v>5</v>
      </c>
      <c r="D9" s="7">
        <v>6</v>
      </c>
      <c r="E9" s="8">
        <f t="shared" si="0"/>
        <v>6</v>
      </c>
      <c r="F9" s="8">
        <f t="shared" si="1"/>
        <v>0</v>
      </c>
      <c r="G9" s="107"/>
      <c r="H9" s="107"/>
      <c r="I9" s="107"/>
      <c r="J9" s="107"/>
      <c r="K9" s="9"/>
      <c r="L9" s="9"/>
      <c r="M9" s="9"/>
      <c r="N9" s="9"/>
      <c r="O9" s="9"/>
      <c r="P9" s="107"/>
      <c r="Q9" s="107"/>
      <c r="R9" s="9"/>
      <c r="S9" s="9"/>
      <c r="T9" s="9"/>
      <c r="U9" s="9"/>
      <c r="V9" s="9"/>
      <c r="W9" s="107"/>
      <c r="X9" s="107"/>
      <c r="Y9" s="9"/>
      <c r="Z9" s="9"/>
      <c r="AA9" s="9"/>
      <c r="AB9" s="9"/>
      <c r="AC9" s="9">
        <v>6</v>
      </c>
      <c r="AD9" s="107"/>
      <c r="AE9" s="107"/>
      <c r="AF9" s="9"/>
      <c r="AG9" s="9"/>
      <c r="AH9" s="9"/>
      <c r="AI9" s="9"/>
      <c r="AJ9" s="9"/>
      <c r="AK9" s="107"/>
      <c r="AL9" s="42"/>
    </row>
    <row r="10" spans="1:38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108"/>
      <c r="H10" s="108"/>
      <c r="I10" s="108"/>
      <c r="J10" s="108"/>
      <c r="K10" s="13"/>
      <c r="L10" s="13"/>
      <c r="M10" s="13"/>
      <c r="N10" s="13"/>
      <c r="O10" s="13"/>
      <c r="P10" s="108"/>
      <c r="Q10" s="108"/>
      <c r="R10" s="13"/>
      <c r="S10" s="13"/>
      <c r="T10" s="13"/>
      <c r="U10" s="13"/>
      <c r="V10" s="13"/>
      <c r="W10" s="108"/>
      <c r="X10" s="108"/>
      <c r="Y10" s="13"/>
      <c r="Z10" s="13"/>
      <c r="AA10" s="13"/>
      <c r="AB10" s="13"/>
      <c r="AC10" s="13"/>
      <c r="AD10" s="108"/>
      <c r="AE10" s="108"/>
      <c r="AF10" s="13"/>
      <c r="AG10" s="13"/>
      <c r="AH10" s="13"/>
      <c r="AI10" s="13"/>
      <c r="AJ10" s="13"/>
      <c r="AK10" s="108"/>
      <c r="AL10" s="43"/>
    </row>
    <row r="11" spans="1:38" ht="18" customHeight="1" x14ac:dyDescent="0.35">
      <c r="A11" s="220" t="s">
        <v>160</v>
      </c>
      <c r="B11" s="281" t="s">
        <v>162</v>
      </c>
      <c r="C11" s="31" t="s">
        <v>1</v>
      </c>
      <c r="D11" s="14">
        <v>6</v>
      </c>
      <c r="E11" s="4">
        <f t="shared" si="0"/>
        <v>6</v>
      </c>
      <c r="F11" s="4">
        <f t="shared" si="1"/>
        <v>0</v>
      </c>
      <c r="G11" s="109"/>
      <c r="H11" s="109"/>
      <c r="I11" s="109"/>
      <c r="J11" s="109"/>
      <c r="K11" s="5"/>
      <c r="L11" s="5"/>
      <c r="M11" s="5"/>
      <c r="N11" s="5"/>
      <c r="O11" s="5"/>
      <c r="P11" s="109"/>
      <c r="Q11" s="109"/>
      <c r="R11" s="5"/>
      <c r="S11" s="5">
        <v>6</v>
      </c>
      <c r="T11" s="5"/>
      <c r="U11" s="5"/>
      <c r="V11" s="5"/>
      <c r="W11" s="109"/>
      <c r="X11" s="109"/>
      <c r="Y11" s="5"/>
      <c r="Z11" s="5"/>
      <c r="AA11" s="5"/>
      <c r="AB11" s="5"/>
      <c r="AC11" s="5"/>
      <c r="AD11" s="109"/>
      <c r="AE11" s="109"/>
      <c r="AF11" s="5"/>
      <c r="AG11" s="5"/>
      <c r="AH11" s="5"/>
      <c r="AI11" s="5"/>
      <c r="AJ11" s="5"/>
      <c r="AK11" s="109"/>
      <c r="AL11" s="41"/>
    </row>
    <row r="12" spans="1:38" ht="18" customHeight="1" x14ac:dyDescent="0.35">
      <c r="A12" s="221"/>
      <c r="B12" s="282"/>
      <c r="C12" s="32" t="s">
        <v>2</v>
      </c>
      <c r="D12" s="7">
        <v>6</v>
      </c>
      <c r="E12" s="8">
        <f t="shared" si="0"/>
        <v>6</v>
      </c>
      <c r="F12" s="8">
        <f t="shared" si="1"/>
        <v>0</v>
      </c>
      <c r="G12" s="107"/>
      <c r="H12" s="107"/>
      <c r="I12" s="107"/>
      <c r="J12" s="107"/>
      <c r="K12" s="9"/>
      <c r="L12" s="9"/>
      <c r="M12" s="9"/>
      <c r="N12" s="9"/>
      <c r="O12" s="9"/>
      <c r="P12" s="107"/>
      <c r="Q12" s="107"/>
      <c r="R12" s="9"/>
      <c r="S12" s="9">
        <v>6</v>
      </c>
      <c r="T12" s="9"/>
      <c r="U12" s="9"/>
      <c r="V12" s="9"/>
      <c r="W12" s="107"/>
      <c r="X12" s="107"/>
      <c r="Y12" s="9"/>
      <c r="Z12" s="9"/>
      <c r="AA12" s="9"/>
      <c r="AB12" s="9"/>
      <c r="AC12" s="9"/>
      <c r="AD12" s="107"/>
      <c r="AE12" s="107"/>
      <c r="AF12" s="9"/>
      <c r="AG12" s="9"/>
      <c r="AH12" s="9"/>
      <c r="AI12" s="9"/>
      <c r="AJ12" s="9"/>
      <c r="AK12" s="107"/>
      <c r="AL12" s="42"/>
    </row>
    <row r="13" spans="1:38" ht="18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107"/>
      <c r="H13" s="107"/>
      <c r="I13" s="107"/>
      <c r="J13" s="107"/>
      <c r="K13" s="9"/>
      <c r="L13" s="9"/>
      <c r="M13" s="9"/>
      <c r="N13" s="9"/>
      <c r="O13" s="9"/>
      <c r="P13" s="107"/>
      <c r="Q13" s="107"/>
      <c r="R13" s="9"/>
      <c r="S13" s="9"/>
      <c r="T13" s="9"/>
      <c r="U13" s="9"/>
      <c r="V13" s="9"/>
      <c r="W13" s="107"/>
      <c r="X13" s="107"/>
      <c r="Y13" s="9"/>
      <c r="Z13" s="9"/>
      <c r="AA13" s="9"/>
      <c r="AB13" s="9"/>
      <c r="AC13" s="9"/>
      <c r="AD13" s="107"/>
      <c r="AE13" s="107"/>
      <c r="AF13" s="9"/>
      <c r="AG13" s="9"/>
      <c r="AH13" s="9"/>
      <c r="AI13" s="9"/>
      <c r="AJ13" s="9"/>
      <c r="AK13" s="107"/>
      <c r="AL13" s="42"/>
    </row>
    <row r="14" spans="1:38" ht="18" customHeight="1" x14ac:dyDescent="0.35">
      <c r="A14" s="221"/>
      <c r="B14" s="282"/>
      <c r="C14" s="33" t="s">
        <v>4</v>
      </c>
      <c r="D14" s="7">
        <v>6</v>
      </c>
      <c r="E14" s="8">
        <f t="shared" si="0"/>
        <v>6</v>
      </c>
      <c r="F14" s="8">
        <f t="shared" si="1"/>
        <v>0</v>
      </c>
      <c r="G14" s="107"/>
      <c r="H14" s="107"/>
      <c r="I14" s="107"/>
      <c r="J14" s="107"/>
      <c r="K14" s="9"/>
      <c r="L14" s="9"/>
      <c r="M14" s="9"/>
      <c r="N14" s="9"/>
      <c r="O14" s="9"/>
      <c r="P14" s="107"/>
      <c r="Q14" s="107"/>
      <c r="R14" s="9"/>
      <c r="S14" s="9"/>
      <c r="T14" s="9"/>
      <c r="U14" s="9"/>
      <c r="V14" s="9">
        <v>2</v>
      </c>
      <c r="W14" s="107"/>
      <c r="X14" s="107"/>
      <c r="Y14" s="9">
        <v>4</v>
      </c>
      <c r="Z14" s="9"/>
      <c r="AA14" s="9"/>
      <c r="AB14" s="9"/>
      <c r="AC14" s="9"/>
      <c r="AD14" s="107"/>
      <c r="AE14" s="107"/>
      <c r="AF14" s="9"/>
      <c r="AG14" s="9"/>
      <c r="AH14" s="9"/>
      <c r="AI14" s="9"/>
      <c r="AJ14" s="9"/>
      <c r="AK14" s="107"/>
      <c r="AL14" s="42"/>
    </row>
    <row r="15" spans="1:38" ht="18" customHeight="1" x14ac:dyDescent="0.35">
      <c r="A15" s="221"/>
      <c r="B15" s="282"/>
      <c r="C15" s="33" t="s">
        <v>5</v>
      </c>
      <c r="D15" s="7">
        <v>6</v>
      </c>
      <c r="E15" s="8">
        <f t="shared" si="0"/>
        <v>6</v>
      </c>
      <c r="F15" s="8">
        <f t="shared" si="1"/>
        <v>0</v>
      </c>
      <c r="G15" s="107"/>
      <c r="H15" s="107"/>
      <c r="I15" s="107"/>
      <c r="J15" s="107"/>
      <c r="K15" s="9"/>
      <c r="L15" s="9"/>
      <c r="M15" s="9"/>
      <c r="N15" s="9"/>
      <c r="O15" s="9"/>
      <c r="P15" s="107"/>
      <c r="Q15" s="107"/>
      <c r="R15" s="9"/>
      <c r="S15" s="9"/>
      <c r="T15" s="9"/>
      <c r="U15" s="9"/>
      <c r="V15" s="9"/>
      <c r="W15" s="107"/>
      <c r="X15" s="107"/>
      <c r="Y15" s="9"/>
      <c r="Z15" s="9"/>
      <c r="AA15" s="9"/>
      <c r="AB15" s="9"/>
      <c r="AC15" s="9">
        <v>6</v>
      </c>
      <c r="AD15" s="107"/>
      <c r="AE15" s="107"/>
      <c r="AF15" s="9"/>
      <c r="AG15" s="9"/>
      <c r="AH15" s="9"/>
      <c r="AI15" s="9"/>
      <c r="AJ15" s="9"/>
      <c r="AK15" s="107"/>
      <c r="AL15" s="42"/>
    </row>
    <row r="16" spans="1:38" ht="18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08"/>
      <c r="H16" s="108"/>
      <c r="I16" s="108"/>
      <c r="J16" s="108"/>
      <c r="K16" s="13"/>
      <c r="L16" s="13"/>
      <c r="M16" s="13"/>
      <c r="N16" s="13"/>
      <c r="O16" s="13"/>
      <c r="P16" s="108"/>
      <c r="Q16" s="108"/>
      <c r="R16" s="13"/>
      <c r="S16" s="13"/>
      <c r="T16" s="13"/>
      <c r="U16" s="13"/>
      <c r="V16" s="13"/>
      <c r="W16" s="108"/>
      <c r="X16" s="108"/>
      <c r="Y16" s="13"/>
      <c r="Z16" s="13"/>
      <c r="AA16" s="13"/>
      <c r="AB16" s="13"/>
      <c r="AC16" s="13"/>
      <c r="AD16" s="108"/>
      <c r="AE16" s="108"/>
      <c r="AF16" s="13"/>
      <c r="AG16" s="13"/>
      <c r="AH16" s="13"/>
      <c r="AI16" s="13"/>
      <c r="AJ16" s="13"/>
      <c r="AK16" s="108"/>
      <c r="AL16" s="43"/>
    </row>
    <row r="17" spans="1:38" ht="18" customHeight="1" x14ac:dyDescent="0.35">
      <c r="A17" s="220" t="s">
        <v>160</v>
      </c>
      <c r="B17" s="284" t="s">
        <v>163</v>
      </c>
      <c r="C17" s="31" t="s">
        <v>1</v>
      </c>
      <c r="D17" s="14">
        <v>6</v>
      </c>
      <c r="E17" s="4">
        <f t="shared" si="0"/>
        <v>6</v>
      </c>
      <c r="F17" s="4">
        <f t="shared" si="1"/>
        <v>0</v>
      </c>
      <c r="G17" s="109"/>
      <c r="H17" s="109"/>
      <c r="I17" s="109"/>
      <c r="J17" s="109"/>
      <c r="K17" s="5"/>
      <c r="L17" s="5"/>
      <c r="M17" s="5"/>
      <c r="N17" s="5"/>
      <c r="O17" s="5"/>
      <c r="P17" s="109"/>
      <c r="Q17" s="109"/>
      <c r="R17" s="5"/>
      <c r="S17" s="5">
        <v>6</v>
      </c>
      <c r="T17" s="5"/>
      <c r="U17" s="5"/>
      <c r="V17" s="5"/>
      <c r="W17" s="109"/>
      <c r="X17" s="109"/>
      <c r="Y17" s="5"/>
      <c r="Z17" s="5"/>
      <c r="AA17" s="5"/>
      <c r="AB17" s="5"/>
      <c r="AC17" s="5"/>
      <c r="AD17" s="109"/>
      <c r="AE17" s="109"/>
      <c r="AF17" s="5"/>
      <c r="AG17" s="5"/>
      <c r="AH17" s="5"/>
      <c r="AI17" s="5"/>
      <c r="AJ17" s="5"/>
      <c r="AK17" s="109"/>
      <c r="AL17" s="41"/>
    </row>
    <row r="18" spans="1:38" ht="18" customHeight="1" x14ac:dyDescent="0.35">
      <c r="A18" s="221"/>
      <c r="B18" s="246"/>
      <c r="C18" s="32" t="s">
        <v>2</v>
      </c>
      <c r="D18" s="7">
        <v>6</v>
      </c>
      <c r="E18" s="8">
        <f t="shared" si="0"/>
        <v>6</v>
      </c>
      <c r="F18" s="8">
        <f t="shared" si="1"/>
        <v>0</v>
      </c>
      <c r="G18" s="107"/>
      <c r="H18" s="107"/>
      <c r="I18" s="107"/>
      <c r="J18" s="107"/>
      <c r="K18" s="9"/>
      <c r="L18" s="9"/>
      <c r="M18" s="9"/>
      <c r="N18" s="9"/>
      <c r="O18" s="9"/>
      <c r="P18" s="107"/>
      <c r="Q18" s="107"/>
      <c r="R18" s="9"/>
      <c r="S18" s="9">
        <v>6</v>
      </c>
      <c r="T18" s="9"/>
      <c r="U18" s="9"/>
      <c r="V18" s="9"/>
      <c r="W18" s="107"/>
      <c r="X18" s="107"/>
      <c r="Y18" s="9"/>
      <c r="Z18" s="9"/>
      <c r="AA18" s="9"/>
      <c r="AB18" s="9"/>
      <c r="AC18" s="9"/>
      <c r="AD18" s="107"/>
      <c r="AE18" s="107"/>
      <c r="AF18" s="9"/>
      <c r="AG18" s="9"/>
      <c r="AH18" s="9"/>
      <c r="AI18" s="9"/>
      <c r="AJ18" s="9"/>
      <c r="AK18" s="107"/>
      <c r="AL18" s="42"/>
    </row>
    <row r="19" spans="1:38" ht="18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107"/>
      <c r="H19" s="107"/>
      <c r="I19" s="107"/>
      <c r="J19" s="107"/>
      <c r="K19" s="9"/>
      <c r="L19" s="9"/>
      <c r="M19" s="9"/>
      <c r="N19" s="9"/>
      <c r="O19" s="9"/>
      <c r="P19" s="107"/>
      <c r="Q19" s="107"/>
      <c r="R19" s="9"/>
      <c r="S19" s="9"/>
      <c r="T19" s="9"/>
      <c r="U19" s="9"/>
      <c r="V19" s="9"/>
      <c r="W19" s="107"/>
      <c r="X19" s="107"/>
      <c r="Y19" s="9"/>
      <c r="Z19" s="9"/>
      <c r="AA19" s="9"/>
      <c r="AB19" s="9"/>
      <c r="AC19" s="9"/>
      <c r="AD19" s="107"/>
      <c r="AE19" s="107"/>
      <c r="AF19" s="9"/>
      <c r="AG19" s="9"/>
      <c r="AH19" s="9"/>
      <c r="AI19" s="9"/>
      <c r="AJ19" s="9"/>
      <c r="AK19" s="107"/>
      <c r="AL19" s="42"/>
    </row>
    <row r="20" spans="1:38" ht="18" customHeight="1" x14ac:dyDescent="0.35">
      <c r="A20" s="221"/>
      <c r="B20" s="246"/>
      <c r="C20" s="33" t="s">
        <v>4</v>
      </c>
      <c r="D20" s="7">
        <v>6</v>
      </c>
      <c r="E20" s="8">
        <f t="shared" si="0"/>
        <v>6</v>
      </c>
      <c r="F20" s="8">
        <f t="shared" si="1"/>
        <v>0</v>
      </c>
      <c r="G20" s="107"/>
      <c r="H20" s="107"/>
      <c r="I20" s="107"/>
      <c r="J20" s="107"/>
      <c r="K20" s="9"/>
      <c r="L20" s="9"/>
      <c r="M20" s="9"/>
      <c r="N20" s="9"/>
      <c r="O20" s="9"/>
      <c r="P20" s="107"/>
      <c r="Q20" s="107"/>
      <c r="R20" s="9"/>
      <c r="S20" s="9"/>
      <c r="T20" s="9">
        <v>1</v>
      </c>
      <c r="U20" s="9">
        <v>2</v>
      </c>
      <c r="V20" s="9">
        <v>3</v>
      </c>
      <c r="W20" s="107"/>
      <c r="X20" s="107"/>
      <c r="Y20" s="9"/>
      <c r="Z20" s="9"/>
      <c r="AA20" s="9"/>
      <c r="AB20" s="9"/>
      <c r="AC20" s="9"/>
      <c r="AD20" s="107"/>
      <c r="AE20" s="107"/>
      <c r="AF20" s="9"/>
      <c r="AG20" s="9"/>
      <c r="AH20" s="9"/>
      <c r="AI20" s="9"/>
      <c r="AJ20" s="9"/>
      <c r="AK20" s="107"/>
      <c r="AL20" s="42"/>
    </row>
    <row r="21" spans="1:38" ht="18" customHeight="1" x14ac:dyDescent="0.35">
      <c r="A21" s="221"/>
      <c r="B21" s="246"/>
      <c r="C21" s="33" t="s">
        <v>5</v>
      </c>
      <c r="D21" s="7">
        <v>6</v>
      </c>
      <c r="E21" s="8">
        <f t="shared" si="0"/>
        <v>6</v>
      </c>
      <c r="F21" s="8">
        <f t="shared" si="1"/>
        <v>0</v>
      </c>
      <c r="G21" s="107"/>
      <c r="H21" s="107"/>
      <c r="I21" s="107"/>
      <c r="J21" s="107"/>
      <c r="K21" s="9"/>
      <c r="L21" s="9"/>
      <c r="M21" s="9"/>
      <c r="N21" s="9"/>
      <c r="O21" s="9"/>
      <c r="P21" s="107"/>
      <c r="Q21" s="107"/>
      <c r="R21" s="9"/>
      <c r="S21" s="9"/>
      <c r="T21" s="9">
        <v>1</v>
      </c>
      <c r="U21" s="9"/>
      <c r="V21" s="9"/>
      <c r="W21" s="107"/>
      <c r="X21" s="107"/>
      <c r="Y21" s="9"/>
      <c r="Z21" s="9"/>
      <c r="AA21" s="9"/>
      <c r="AB21" s="9"/>
      <c r="AC21" s="9">
        <f>2+3</f>
        <v>5</v>
      </c>
      <c r="AD21" s="107"/>
      <c r="AE21" s="107"/>
      <c r="AF21" s="9"/>
      <c r="AG21" s="9"/>
      <c r="AH21" s="9"/>
      <c r="AI21" s="9"/>
      <c r="AJ21" s="9"/>
      <c r="AK21" s="107"/>
      <c r="AL21" s="42"/>
    </row>
    <row r="22" spans="1:38" ht="18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08"/>
      <c r="H22" s="108"/>
      <c r="I22" s="108"/>
      <c r="J22" s="108"/>
      <c r="K22" s="13"/>
      <c r="L22" s="13"/>
      <c r="M22" s="13"/>
      <c r="N22" s="13"/>
      <c r="O22" s="13"/>
      <c r="P22" s="108"/>
      <c r="Q22" s="108"/>
      <c r="R22" s="13"/>
      <c r="S22" s="13"/>
      <c r="T22" s="13"/>
      <c r="U22" s="13"/>
      <c r="V22" s="13"/>
      <c r="W22" s="108"/>
      <c r="X22" s="108"/>
      <c r="Y22" s="13"/>
      <c r="Z22" s="13"/>
      <c r="AA22" s="13"/>
      <c r="AB22" s="13"/>
      <c r="AC22" s="13"/>
      <c r="AD22" s="108"/>
      <c r="AE22" s="108"/>
      <c r="AF22" s="13"/>
      <c r="AG22" s="13"/>
      <c r="AH22" s="13"/>
      <c r="AI22" s="13"/>
      <c r="AJ22" s="13"/>
      <c r="AK22" s="108"/>
      <c r="AL22" s="43"/>
    </row>
    <row r="23" spans="1:38" ht="18" customHeight="1" x14ac:dyDescent="0.35">
      <c r="A23" s="220" t="s">
        <v>160</v>
      </c>
      <c r="B23" s="223" t="s">
        <v>164</v>
      </c>
      <c r="C23" s="31" t="s">
        <v>1</v>
      </c>
      <c r="D23" s="3">
        <v>6</v>
      </c>
      <c r="E23" s="4">
        <f t="shared" si="0"/>
        <v>6</v>
      </c>
      <c r="F23" s="4">
        <f t="shared" si="1"/>
        <v>0</v>
      </c>
      <c r="G23" s="109"/>
      <c r="H23" s="109"/>
      <c r="I23" s="109"/>
      <c r="J23" s="109"/>
      <c r="K23" s="5"/>
      <c r="L23" s="5"/>
      <c r="M23" s="5"/>
      <c r="N23" s="5"/>
      <c r="O23" s="5"/>
      <c r="P23" s="109"/>
      <c r="Q23" s="109"/>
      <c r="R23" s="5"/>
      <c r="S23" s="5">
        <v>6</v>
      </c>
      <c r="T23" s="5"/>
      <c r="U23" s="5"/>
      <c r="V23" s="5"/>
      <c r="W23" s="109"/>
      <c r="X23" s="109"/>
      <c r="Y23" s="5"/>
      <c r="Z23" s="5"/>
      <c r="AA23" s="5"/>
      <c r="AB23" s="5"/>
      <c r="AC23" s="5"/>
      <c r="AD23" s="109"/>
      <c r="AE23" s="109"/>
      <c r="AF23" s="5"/>
      <c r="AG23" s="5"/>
      <c r="AH23" s="5"/>
      <c r="AI23" s="5"/>
      <c r="AJ23" s="5"/>
      <c r="AK23" s="109"/>
      <c r="AL23" s="41"/>
    </row>
    <row r="24" spans="1:38" ht="18" customHeight="1" x14ac:dyDescent="0.35">
      <c r="A24" s="221"/>
      <c r="B24" s="224"/>
      <c r="C24" s="32" t="s">
        <v>2</v>
      </c>
      <c r="D24" s="7">
        <v>6</v>
      </c>
      <c r="E24" s="8">
        <f t="shared" si="0"/>
        <v>6</v>
      </c>
      <c r="F24" s="8">
        <f t="shared" si="1"/>
        <v>0</v>
      </c>
      <c r="G24" s="107"/>
      <c r="H24" s="107"/>
      <c r="I24" s="107"/>
      <c r="J24" s="107"/>
      <c r="K24" s="9"/>
      <c r="L24" s="9"/>
      <c r="M24" s="9"/>
      <c r="N24" s="9"/>
      <c r="O24" s="9"/>
      <c r="P24" s="107"/>
      <c r="Q24" s="107"/>
      <c r="R24" s="9"/>
      <c r="S24" s="9">
        <v>6</v>
      </c>
      <c r="T24" s="9"/>
      <c r="U24" s="9"/>
      <c r="V24" s="9"/>
      <c r="W24" s="107"/>
      <c r="X24" s="107"/>
      <c r="Y24" s="9"/>
      <c r="Z24" s="9"/>
      <c r="AA24" s="9"/>
      <c r="AB24" s="9"/>
      <c r="AC24" s="9"/>
      <c r="AD24" s="107"/>
      <c r="AE24" s="107"/>
      <c r="AF24" s="9"/>
      <c r="AG24" s="9"/>
      <c r="AH24" s="9"/>
      <c r="AI24" s="9"/>
      <c r="AJ24" s="9"/>
      <c r="AK24" s="107"/>
      <c r="AL24" s="42"/>
    </row>
    <row r="25" spans="1:38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107"/>
      <c r="H25" s="107"/>
      <c r="I25" s="107"/>
      <c r="J25" s="107"/>
      <c r="K25" s="9"/>
      <c r="L25" s="9"/>
      <c r="M25" s="9"/>
      <c r="N25" s="9"/>
      <c r="O25" s="9"/>
      <c r="P25" s="107"/>
      <c r="Q25" s="107"/>
      <c r="R25" s="9"/>
      <c r="S25" s="9"/>
      <c r="T25" s="9"/>
      <c r="U25" s="9"/>
      <c r="V25" s="9"/>
      <c r="W25" s="107"/>
      <c r="X25" s="107"/>
      <c r="Y25" s="9"/>
      <c r="Z25" s="9"/>
      <c r="AA25" s="9"/>
      <c r="AB25" s="9"/>
      <c r="AC25" s="9"/>
      <c r="AD25" s="107"/>
      <c r="AE25" s="107"/>
      <c r="AF25" s="9"/>
      <c r="AG25" s="9"/>
      <c r="AH25" s="9"/>
      <c r="AI25" s="9"/>
      <c r="AJ25" s="9"/>
      <c r="AK25" s="107"/>
      <c r="AL25" s="42"/>
    </row>
    <row r="26" spans="1:38" ht="18" customHeight="1" x14ac:dyDescent="0.35">
      <c r="A26" s="221"/>
      <c r="B26" s="224"/>
      <c r="C26" s="33" t="s">
        <v>4</v>
      </c>
      <c r="D26" s="7">
        <v>6</v>
      </c>
      <c r="E26" s="8">
        <f t="shared" si="0"/>
        <v>6</v>
      </c>
      <c r="F26" s="8">
        <f t="shared" si="1"/>
        <v>0</v>
      </c>
      <c r="G26" s="107"/>
      <c r="H26" s="107"/>
      <c r="I26" s="107"/>
      <c r="J26" s="107"/>
      <c r="K26" s="9"/>
      <c r="L26" s="9"/>
      <c r="M26" s="9"/>
      <c r="N26" s="9"/>
      <c r="O26" s="9"/>
      <c r="P26" s="107"/>
      <c r="Q26" s="107"/>
      <c r="R26" s="9"/>
      <c r="S26" s="9"/>
      <c r="T26" s="9"/>
      <c r="U26" s="9"/>
      <c r="V26" s="9"/>
      <c r="W26" s="107">
        <v>3</v>
      </c>
      <c r="X26" s="107"/>
      <c r="Y26" s="9">
        <v>3</v>
      </c>
      <c r="Z26" s="9"/>
      <c r="AA26" s="9"/>
      <c r="AB26" s="9"/>
      <c r="AC26" s="9"/>
      <c r="AD26" s="107"/>
      <c r="AE26" s="107"/>
      <c r="AF26" s="9"/>
      <c r="AG26" s="9"/>
      <c r="AH26" s="9"/>
      <c r="AI26" s="9"/>
      <c r="AJ26" s="9"/>
      <c r="AK26" s="107"/>
      <c r="AL26" s="42"/>
    </row>
    <row r="27" spans="1:38" ht="18" customHeight="1" x14ac:dyDescent="0.35">
      <c r="A27" s="221"/>
      <c r="B27" s="224"/>
      <c r="C27" s="33" t="s">
        <v>5</v>
      </c>
      <c r="D27" s="7">
        <v>6</v>
      </c>
      <c r="E27" s="8">
        <f t="shared" si="0"/>
        <v>6</v>
      </c>
      <c r="F27" s="8">
        <f t="shared" si="1"/>
        <v>0</v>
      </c>
      <c r="G27" s="107"/>
      <c r="H27" s="107"/>
      <c r="I27" s="107"/>
      <c r="J27" s="107"/>
      <c r="K27" s="9"/>
      <c r="L27" s="9"/>
      <c r="M27" s="9"/>
      <c r="N27" s="9"/>
      <c r="O27" s="9"/>
      <c r="P27" s="107"/>
      <c r="Q27" s="107"/>
      <c r="R27" s="9"/>
      <c r="S27" s="9"/>
      <c r="T27" s="9"/>
      <c r="U27" s="9"/>
      <c r="V27" s="9"/>
      <c r="W27" s="107"/>
      <c r="X27" s="107"/>
      <c r="Y27" s="9"/>
      <c r="Z27" s="9"/>
      <c r="AA27" s="9"/>
      <c r="AB27" s="9"/>
      <c r="AC27" s="9">
        <v>6</v>
      </c>
      <c r="AD27" s="107"/>
      <c r="AE27" s="107"/>
      <c r="AF27" s="9"/>
      <c r="AG27" s="9"/>
      <c r="AH27" s="9"/>
      <c r="AI27" s="9"/>
      <c r="AJ27" s="9"/>
      <c r="AK27" s="107"/>
      <c r="AL27" s="42"/>
    </row>
    <row r="28" spans="1:38" ht="18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08"/>
      <c r="H28" s="108"/>
      <c r="I28" s="108"/>
      <c r="J28" s="108"/>
      <c r="K28" s="13"/>
      <c r="L28" s="13"/>
      <c r="M28" s="13"/>
      <c r="N28" s="13"/>
      <c r="O28" s="13"/>
      <c r="P28" s="108"/>
      <c r="Q28" s="108"/>
      <c r="R28" s="13"/>
      <c r="S28" s="13"/>
      <c r="T28" s="13"/>
      <c r="U28" s="13"/>
      <c r="V28" s="13"/>
      <c r="W28" s="108"/>
      <c r="X28" s="108"/>
      <c r="Y28" s="13"/>
      <c r="Z28" s="13"/>
      <c r="AA28" s="13"/>
      <c r="AB28" s="13"/>
      <c r="AC28" s="13"/>
      <c r="AD28" s="108"/>
      <c r="AE28" s="108"/>
      <c r="AF28" s="13"/>
      <c r="AG28" s="13"/>
      <c r="AH28" s="13"/>
      <c r="AI28" s="13"/>
      <c r="AJ28" s="13"/>
      <c r="AK28" s="108"/>
      <c r="AL28" s="43"/>
    </row>
    <row r="29" spans="1:38" ht="18" customHeight="1" x14ac:dyDescent="0.35">
      <c r="A29" s="220" t="s">
        <v>160</v>
      </c>
      <c r="B29" s="223" t="s">
        <v>165</v>
      </c>
      <c r="C29" s="31" t="s">
        <v>1</v>
      </c>
      <c r="D29" s="3">
        <v>18</v>
      </c>
      <c r="E29" s="4">
        <f t="shared" si="0"/>
        <v>18</v>
      </c>
      <c r="F29" s="4">
        <f t="shared" si="1"/>
        <v>0</v>
      </c>
      <c r="G29" s="109"/>
      <c r="H29" s="109"/>
      <c r="I29" s="109"/>
      <c r="J29" s="109"/>
      <c r="K29" s="5"/>
      <c r="L29" s="5"/>
      <c r="M29" s="5"/>
      <c r="N29" s="5"/>
      <c r="O29" s="5"/>
      <c r="P29" s="109"/>
      <c r="Q29" s="109"/>
      <c r="R29" s="5"/>
      <c r="S29" s="5">
        <v>9</v>
      </c>
      <c r="T29" s="5">
        <v>9</v>
      </c>
      <c r="U29" s="5"/>
      <c r="V29" s="5"/>
      <c r="W29" s="109"/>
      <c r="X29" s="109"/>
      <c r="Y29" s="5"/>
      <c r="Z29" s="5"/>
      <c r="AA29" s="5"/>
      <c r="AB29" s="5"/>
      <c r="AC29" s="5"/>
      <c r="AD29" s="109"/>
      <c r="AE29" s="109"/>
      <c r="AF29" s="5"/>
      <c r="AG29" s="5"/>
      <c r="AH29" s="5"/>
      <c r="AI29" s="5"/>
      <c r="AJ29" s="5"/>
      <c r="AK29" s="109"/>
      <c r="AL29" s="41"/>
    </row>
    <row r="30" spans="1:38" ht="18" customHeight="1" x14ac:dyDescent="0.35">
      <c r="A30" s="221"/>
      <c r="B30" s="224"/>
      <c r="C30" s="32" t="s">
        <v>2</v>
      </c>
      <c r="D30" s="7">
        <v>18</v>
      </c>
      <c r="E30" s="8">
        <f t="shared" si="0"/>
        <v>18</v>
      </c>
      <c r="F30" s="8">
        <f t="shared" si="1"/>
        <v>0</v>
      </c>
      <c r="G30" s="107"/>
      <c r="H30" s="107"/>
      <c r="I30" s="107"/>
      <c r="J30" s="107"/>
      <c r="K30" s="9"/>
      <c r="L30" s="9"/>
      <c r="M30" s="9"/>
      <c r="N30" s="9"/>
      <c r="O30" s="9"/>
      <c r="P30" s="107"/>
      <c r="Q30" s="107"/>
      <c r="R30" s="9"/>
      <c r="S30" s="9">
        <v>9</v>
      </c>
      <c r="T30" s="9">
        <v>9</v>
      </c>
      <c r="U30" s="9"/>
      <c r="V30" s="9"/>
      <c r="W30" s="107"/>
      <c r="X30" s="107"/>
      <c r="Y30" s="9"/>
      <c r="Z30" s="9"/>
      <c r="AA30" s="9"/>
      <c r="AB30" s="9"/>
      <c r="AC30" s="9"/>
      <c r="AD30" s="107"/>
      <c r="AE30" s="107"/>
      <c r="AF30" s="9"/>
      <c r="AG30" s="9"/>
      <c r="AH30" s="9"/>
      <c r="AI30" s="9"/>
      <c r="AJ30" s="9"/>
      <c r="AK30" s="107"/>
      <c r="AL30" s="42"/>
    </row>
    <row r="31" spans="1:38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107"/>
      <c r="H31" s="107"/>
      <c r="I31" s="107"/>
      <c r="J31" s="107"/>
      <c r="K31" s="9"/>
      <c r="L31" s="9"/>
      <c r="M31" s="9"/>
      <c r="N31" s="9"/>
      <c r="O31" s="9"/>
      <c r="P31" s="107"/>
      <c r="Q31" s="107"/>
      <c r="R31" s="9"/>
      <c r="S31" s="9"/>
      <c r="T31" s="9"/>
      <c r="U31" s="9"/>
      <c r="V31" s="9"/>
      <c r="W31" s="107"/>
      <c r="X31" s="107"/>
      <c r="Y31" s="9"/>
      <c r="Z31" s="9"/>
      <c r="AA31" s="9"/>
      <c r="AB31" s="9"/>
      <c r="AC31" s="9"/>
      <c r="AD31" s="107"/>
      <c r="AE31" s="107"/>
      <c r="AF31" s="9"/>
      <c r="AG31" s="9"/>
      <c r="AH31" s="9"/>
      <c r="AI31" s="9"/>
      <c r="AJ31" s="9"/>
      <c r="AK31" s="107"/>
      <c r="AL31" s="42"/>
    </row>
    <row r="32" spans="1:38" ht="18" customHeight="1" x14ac:dyDescent="0.35">
      <c r="A32" s="221"/>
      <c r="B32" s="224"/>
      <c r="C32" s="33" t="s">
        <v>4</v>
      </c>
      <c r="D32" s="7">
        <v>18</v>
      </c>
      <c r="E32" s="8">
        <f t="shared" si="0"/>
        <v>18</v>
      </c>
      <c r="F32" s="8">
        <f>E32-D32</f>
        <v>0</v>
      </c>
      <c r="G32" s="107"/>
      <c r="H32" s="107"/>
      <c r="I32" s="107"/>
      <c r="J32" s="107"/>
      <c r="K32" s="9"/>
      <c r="L32" s="9"/>
      <c r="M32" s="9"/>
      <c r="N32" s="9"/>
      <c r="O32" s="9"/>
      <c r="P32" s="107"/>
      <c r="Q32" s="107"/>
      <c r="R32" s="9"/>
      <c r="S32" s="9"/>
      <c r="T32" s="9">
        <v>3</v>
      </c>
      <c r="U32" s="9">
        <v>1</v>
      </c>
      <c r="V32" s="9">
        <v>13</v>
      </c>
      <c r="W32" s="107"/>
      <c r="X32" s="107"/>
      <c r="Y32" s="9">
        <v>1</v>
      </c>
      <c r="Z32" s="9"/>
      <c r="AA32" s="9"/>
      <c r="AB32" s="9"/>
      <c r="AC32" s="9"/>
      <c r="AD32" s="107"/>
      <c r="AE32" s="107"/>
      <c r="AF32" s="9"/>
      <c r="AG32" s="9"/>
      <c r="AH32" s="9"/>
      <c r="AI32" s="9"/>
      <c r="AJ32" s="9"/>
      <c r="AK32" s="107"/>
      <c r="AL32" s="42"/>
    </row>
    <row r="33" spans="1:40" ht="18" customHeight="1" x14ac:dyDescent="0.35">
      <c r="A33" s="221"/>
      <c r="B33" s="224"/>
      <c r="C33" s="33" t="s">
        <v>5</v>
      </c>
      <c r="D33" s="7">
        <v>18</v>
      </c>
      <c r="E33" s="8">
        <f t="shared" si="0"/>
        <v>18</v>
      </c>
      <c r="F33" s="8">
        <f t="shared" si="1"/>
        <v>0</v>
      </c>
      <c r="G33" s="107"/>
      <c r="H33" s="107"/>
      <c r="I33" s="107"/>
      <c r="J33" s="107"/>
      <c r="K33" s="9"/>
      <c r="L33" s="9"/>
      <c r="M33" s="9"/>
      <c r="N33" s="9"/>
      <c r="O33" s="9"/>
      <c r="P33" s="107"/>
      <c r="Q33" s="107"/>
      <c r="R33" s="9"/>
      <c r="S33" s="9"/>
      <c r="T33" s="9">
        <v>6</v>
      </c>
      <c r="U33" s="9"/>
      <c r="V33" s="9"/>
      <c r="W33" s="107"/>
      <c r="X33" s="107"/>
      <c r="Y33" s="9"/>
      <c r="Z33" s="9"/>
      <c r="AA33" s="9"/>
      <c r="AB33" s="9"/>
      <c r="AC33" s="9">
        <v>12</v>
      </c>
      <c r="AD33" s="107"/>
      <c r="AE33" s="107"/>
      <c r="AF33" s="9"/>
      <c r="AG33" s="9"/>
      <c r="AH33" s="9"/>
      <c r="AI33" s="9"/>
      <c r="AJ33" s="9"/>
      <c r="AK33" s="107"/>
      <c r="AL33" s="42"/>
    </row>
    <row r="34" spans="1:40" ht="18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08"/>
      <c r="H34" s="108"/>
      <c r="I34" s="108"/>
      <c r="J34" s="108"/>
      <c r="K34" s="13"/>
      <c r="L34" s="13"/>
      <c r="M34" s="13"/>
      <c r="N34" s="13"/>
      <c r="O34" s="13"/>
      <c r="P34" s="108"/>
      <c r="Q34" s="108"/>
      <c r="R34" s="13"/>
      <c r="S34" s="13"/>
      <c r="T34" s="13"/>
      <c r="U34" s="13"/>
      <c r="V34" s="13"/>
      <c r="W34" s="108"/>
      <c r="X34" s="108"/>
      <c r="Y34" s="13"/>
      <c r="Z34" s="13"/>
      <c r="AA34" s="13"/>
      <c r="AB34" s="13"/>
      <c r="AC34" s="13"/>
      <c r="AD34" s="108"/>
      <c r="AE34" s="108"/>
      <c r="AF34" s="13"/>
      <c r="AG34" s="13"/>
      <c r="AH34" s="13"/>
      <c r="AI34" s="13"/>
      <c r="AJ34" s="13"/>
      <c r="AK34" s="108"/>
      <c r="AL34" s="43"/>
    </row>
    <row r="35" spans="1:40" ht="18" customHeight="1" x14ac:dyDescent="0.35">
      <c r="A35" s="220" t="s">
        <v>160</v>
      </c>
      <c r="B35" s="223" t="s">
        <v>166</v>
      </c>
      <c r="C35" s="31" t="s">
        <v>1</v>
      </c>
      <c r="D35" s="3">
        <v>6</v>
      </c>
      <c r="E35" s="4">
        <f t="shared" si="0"/>
        <v>6</v>
      </c>
      <c r="F35" s="4">
        <f t="shared" si="1"/>
        <v>0</v>
      </c>
      <c r="G35" s="109"/>
      <c r="H35" s="109"/>
      <c r="I35" s="109"/>
      <c r="J35" s="109"/>
      <c r="K35" s="5"/>
      <c r="L35" s="5"/>
      <c r="M35" s="5"/>
      <c r="N35" s="5"/>
      <c r="O35" s="5"/>
      <c r="P35" s="109"/>
      <c r="Q35" s="109"/>
      <c r="R35" s="5"/>
      <c r="S35" s="5"/>
      <c r="T35" s="5">
        <v>6</v>
      </c>
      <c r="U35" s="5"/>
      <c r="V35" s="5"/>
      <c r="W35" s="109"/>
      <c r="X35" s="109"/>
      <c r="Y35" s="5"/>
      <c r="Z35" s="5"/>
      <c r="AA35" s="5"/>
      <c r="AB35" s="5"/>
      <c r="AC35" s="5"/>
      <c r="AD35" s="109"/>
      <c r="AE35" s="109"/>
      <c r="AF35" s="5"/>
      <c r="AG35" s="5"/>
      <c r="AH35" s="5"/>
      <c r="AI35" s="5"/>
      <c r="AJ35" s="5"/>
      <c r="AK35" s="109"/>
      <c r="AL35" s="41"/>
    </row>
    <row r="36" spans="1:40" ht="18" customHeight="1" x14ac:dyDescent="0.35">
      <c r="A36" s="221"/>
      <c r="B36" s="224"/>
      <c r="C36" s="32" t="s">
        <v>2</v>
      </c>
      <c r="D36" s="7">
        <v>6</v>
      </c>
      <c r="E36" s="8">
        <f t="shared" si="0"/>
        <v>6</v>
      </c>
      <c r="F36" s="8">
        <f t="shared" si="1"/>
        <v>0</v>
      </c>
      <c r="G36" s="107"/>
      <c r="H36" s="107"/>
      <c r="I36" s="107"/>
      <c r="J36" s="107"/>
      <c r="K36" s="9"/>
      <c r="L36" s="9"/>
      <c r="M36" s="9"/>
      <c r="N36" s="9"/>
      <c r="O36" s="9"/>
      <c r="P36" s="107"/>
      <c r="Q36" s="107"/>
      <c r="R36" s="9"/>
      <c r="S36" s="9"/>
      <c r="T36" s="9">
        <v>6</v>
      </c>
      <c r="U36" s="9"/>
      <c r="V36" s="9"/>
      <c r="W36" s="107"/>
      <c r="X36" s="107"/>
      <c r="Y36" s="9"/>
      <c r="Z36" s="9"/>
      <c r="AA36" s="9"/>
      <c r="AB36" s="9"/>
      <c r="AC36" s="9"/>
      <c r="AD36" s="107"/>
      <c r="AE36" s="107"/>
      <c r="AF36" s="9"/>
      <c r="AG36" s="9"/>
      <c r="AH36" s="9"/>
      <c r="AI36" s="9"/>
      <c r="AJ36" s="9"/>
      <c r="AK36" s="107"/>
      <c r="AL36" s="42"/>
    </row>
    <row r="37" spans="1:40" ht="18" customHeight="1" x14ac:dyDescent="0.35">
      <c r="A37" s="221"/>
      <c r="B37" s="224"/>
      <c r="C37" s="32" t="s">
        <v>3</v>
      </c>
      <c r="D37" s="7"/>
      <c r="E37" s="8">
        <f t="shared" ref="E37:E59" si="2">SUM(G37:AK37)</f>
        <v>0</v>
      </c>
      <c r="F37" s="8">
        <f t="shared" si="1"/>
        <v>0</v>
      </c>
      <c r="G37" s="107"/>
      <c r="H37" s="107"/>
      <c r="I37" s="107"/>
      <c r="J37" s="107"/>
      <c r="K37" s="9"/>
      <c r="L37" s="9"/>
      <c r="M37" s="9"/>
      <c r="N37" s="9"/>
      <c r="O37" s="9"/>
      <c r="P37" s="107"/>
      <c r="Q37" s="107"/>
      <c r="R37" s="9"/>
      <c r="S37" s="9"/>
      <c r="T37" s="9"/>
      <c r="U37" s="9"/>
      <c r="V37" s="9"/>
      <c r="W37" s="107"/>
      <c r="X37" s="107"/>
      <c r="Y37" s="9"/>
      <c r="Z37" s="9"/>
      <c r="AA37" s="9"/>
      <c r="AB37" s="9"/>
      <c r="AC37" s="9"/>
      <c r="AD37" s="107"/>
      <c r="AE37" s="107"/>
      <c r="AF37" s="9"/>
      <c r="AG37" s="9"/>
      <c r="AH37" s="9"/>
      <c r="AI37" s="9"/>
      <c r="AJ37" s="9"/>
      <c r="AK37" s="107"/>
      <c r="AL37" s="42"/>
    </row>
    <row r="38" spans="1:40" ht="18" customHeight="1" x14ac:dyDescent="0.35">
      <c r="A38" s="221"/>
      <c r="B38" s="224"/>
      <c r="C38" s="33" t="s">
        <v>4</v>
      </c>
      <c r="D38" s="7">
        <v>6</v>
      </c>
      <c r="E38" s="8">
        <f t="shared" si="2"/>
        <v>6</v>
      </c>
      <c r="F38" s="8">
        <f t="shared" si="1"/>
        <v>0</v>
      </c>
      <c r="G38" s="107"/>
      <c r="H38" s="107"/>
      <c r="I38" s="107"/>
      <c r="J38" s="107"/>
      <c r="K38" s="9"/>
      <c r="L38" s="9"/>
      <c r="M38" s="9"/>
      <c r="N38" s="9"/>
      <c r="O38" s="9"/>
      <c r="P38" s="107"/>
      <c r="Q38" s="107"/>
      <c r="R38" s="9"/>
      <c r="S38" s="9"/>
      <c r="T38" s="9"/>
      <c r="U38" s="9">
        <v>5</v>
      </c>
      <c r="V38" s="9"/>
      <c r="W38" s="107">
        <v>1</v>
      </c>
      <c r="X38" s="107"/>
      <c r="Y38" s="9"/>
      <c r="Z38" s="9"/>
      <c r="AA38" s="9"/>
      <c r="AB38" s="9"/>
      <c r="AC38" s="9"/>
      <c r="AD38" s="107"/>
      <c r="AE38" s="107"/>
      <c r="AF38" s="9"/>
      <c r="AG38" s="9"/>
      <c r="AH38" s="9"/>
      <c r="AI38" s="9"/>
      <c r="AJ38" s="9"/>
      <c r="AK38" s="107"/>
      <c r="AL38" s="42"/>
    </row>
    <row r="39" spans="1:40" ht="18" customHeight="1" x14ac:dyDescent="0.35">
      <c r="A39" s="221"/>
      <c r="B39" s="224"/>
      <c r="C39" s="33" t="s">
        <v>5</v>
      </c>
      <c r="D39" s="7">
        <v>6</v>
      </c>
      <c r="E39" s="8">
        <f t="shared" si="2"/>
        <v>6</v>
      </c>
      <c r="F39" s="8">
        <f t="shared" si="1"/>
        <v>0</v>
      </c>
      <c r="G39" s="107"/>
      <c r="H39" s="107"/>
      <c r="I39" s="107"/>
      <c r="J39" s="107"/>
      <c r="K39" s="9"/>
      <c r="L39" s="9"/>
      <c r="M39" s="9"/>
      <c r="N39" s="9"/>
      <c r="O39" s="9"/>
      <c r="P39" s="107"/>
      <c r="Q39" s="107"/>
      <c r="R39" s="9"/>
      <c r="S39" s="9"/>
      <c r="T39" s="9"/>
      <c r="U39" s="9"/>
      <c r="V39" s="9">
        <v>1</v>
      </c>
      <c r="W39" s="107"/>
      <c r="X39" s="107"/>
      <c r="Y39" s="9"/>
      <c r="Z39" s="9"/>
      <c r="AA39" s="9"/>
      <c r="AB39" s="9"/>
      <c r="AC39" s="9">
        <v>5</v>
      </c>
      <c r="AD39" s="107"/>
      <c r="AE39" s="107"/>
      <c r="AF39" s="9"/>
      <c r="AG39" s="9"/>
      <c r="AH39" s="9"/>
      <c r="AI39" s="9"/>
      <c r="AJ39" s="9"/>
      <c r="AK39" s="107"/>
      <c r="AL39" s="42"/>
    </row>
    <row r="40" spans="1:40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108"/>
      <c r="H40" s="108"/>
      <c r="I40" s="108"/>
      <c r="J40" s="108"/>
      <c r="K40" s="13"/>
      <c r="L40" s="13"/>
      <c r="M40" s="13"/>
      <c r="N40" s="13"/>
      <c r="O40" s="13"/>
      <c r="P40" s="108"/>
      <c r="Q40" s="108"/>
      <c r="R40" s="13"/>
      <c r="S40" s="13"/>
      <c r="T40" s="13"/>
      <c r="U40" s="13"/>
      <c r="V40" s="13"/>
      <c r="W40" s="108"/>
      <c r="X40" s="108"/>
      <c r="Y40" s="13"/>
      <c r="Z40" s="13"/>
      <c r="AA40" s="13"/>
      <c r="AB40" s="13"/>
      <c r="AC40" s="13"/>
      <c r="AD40" s="108"/>
      <c r="AE40" s="108"/>
      <c r="AF40" s="13"/>
      <c r="AG40" s="13"/>
      <c r="AH40" s="13"/>
      <c r="AI40" s="13"/>
      <c r="AJ40" s="13"/>
      <c r="AK40" s="108"/>
      <c r="AL40" s="43"/>
    </row>
    <row r="41" spans="1:40" ht="18" customHeight="1" x14ac:dyDescent="0.35">
      <c r="A41" s="220" t="s">
        <v>160</v>
      </c>
      <c r="B41" s="308" t="s">
        <v>167</v>
      </c>
      <c r="C41" s="31" t="s">
        <v>1</v>
      </c>
      <c r="D41" s="3">
        <v>6</v>
      </c>
      <c r="E41" s="4">
        <f t="shared" si="2"/>
        <v>6</v>
      </c>
      <c r="F41" s="4">
        <f t="shared" si="1"/>
        <v>0</v>
      </c>
      <c r="G41" s="109"/>
      <c r="H41" s="109"/>
      <c r="I41" s="109"/>
      <c r="J41" s="109"/>
      <c r="K41" s="5"/>
      <c r="L41" s="5"/>
      <c r="M41" s="5"/>
      <c r="N41" s="5"/>
      <c r="O41" s="5"/>
      <c r="P41" s="109"/>
      <c r="Q41" s="109"/>
      <c r="R41" s="5"/>
      <c r="S41" s="5">
        <v>6</v>
      </c>
      <c r="T41" s="5"/>
      <c r="U41" s="5"/>
      <c r="V41" s="5"/>
      <c r="W41" s="109"/>
      <c r="X41" s="109"/>
      <c r="Y41" s="5"/>
      <c r="Z41" s="5"/>
      <c r="AA41" s="5"/>
      <c r="AB41" s="5"/>
      <c r="AC41" s="5"/>
      <c r="AD41" s="109"/>
      <c r="AE41" s="109"/>
      <c r="AF41" s="5"/>
      <c r="AG41" s="5"/>
      <c r="AH41" s="5"/>
      <c r="AI41" s="5"/>
      <c r="AJ41" s="5"/>
      <c r="AK41" s="109"/>
      <c r="AL41" s="41"/>
    </row>
    <row r="42" spans="1:40" ht="18" customHeight="1" x14ac:dyDescent="0.35">
      <c r="A42" s="221"/>
      <c r="B42" s="308"/>
      <c r="C42" s="32" t="s">
        <v>2</v>
      </c>
      <c r="D42" s="7">
        <v>6</v>
      </c>
      <c r="E42" s="8">
        <f t="shared" si="2"/>
        <v>6</v>
      </c>
      <c r="F42" s="8">
        <f t="shared" si="1"/>
        <v>0</v>
      </c>
      <c r="G42" s="107"/>
      <c r="H42" s="107"/>
      <c r="I42" s="107"/>
      <c r="J42" s="107"/>
      <c r="K42" s="9"/>
      <c r="L42" s="9"/>
      <c r="M42" s="9"/>
      <c r="N42" s="9"/>
      <c r="O42" s="9"/>
      <c r="P42" s="107"/>
      <c r="Q42" s="107"/>
      <c r="R42" s="9"/>
      <c r="S42" s="9">
        <v>6</v>
      </c>
      <c r="T42" s="9"/>
      <c r="U42" s="9"/>
      <c r="V42" s="9"/>
      <c r="W42" s="107"/>
      <c r="X42" s="107"/>
      <c r="Y42" s="9"/>
      <c r="Z42" s="9"/>
      <c r="AA42" s="9"/>
      <c r="AB42" s="9"/>
      <c r="AC42" s="9"/>
      <c r="AD42" s="107"/>
      <c r="AE42" s="107"/>
      <c r="AF42" s="9"/>
      <c r="AG42" s="9"/>
      <c r="AH42" s="9"/>
      <c r="AI42" s="9"/>
      <c r="AJ42" s="9"/>
      <c r="AK42" s="107"/>
      <c r="AL42" s="42"/>
    </row>
    <row r="43" spans="1:40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107"/>
      <c r="H43" s="107"/>
      <c r="I43" s="107"/>
      <c r="J43" s="107"/>
      <c r="K43" s="9"/>
      <c r="L43" s="9"/>
      <c r="M43" s="9"/>
      <c r="N43" s="9"/>
      <c r="O43" s="9"/>
      <c r="P43" s="107"/>
      <c r="Q43" s="107"/>
      <c r="R43" s="9"/>
      <c r="S43" s="9"/>
      <c r="T43" s="9"/>
      <c r="U43" s="9"/>
      <c r="V43" s="9"/>
      <c r="W43" s="107"/>
      <c r="X43" s="107"/>
      <c r="Y43" s="9"/>
      <c r="Z43" s="9"/>
      <c r="AA43" s="9"/>
      <c r="AB43" s="9"/>
      <c r="AC43" s="9"/>
      <c r="AD43" s="107"/>
      <c r="AE43" s="107"/>
      <c r="AF43" s="9"/>
      <c r="AG43" s="9"/>
      <c r="AH43" s="9"/>
      <c r="AI43" s="9"/>
      <c r="AJ43" s="9"/>
      <c r="AK43" s="107"/>
      <c r="AL43" s="42"/>
    </row>
    <row r="44" spans="1:40" ht="18" customHeight="1" x14ac:dyDescent="0.35">
      <c r="A44" s="221"/>
      <c r="B44" s="308"/>
      <c r="C44" s="33" t="s">
        <v>4</v>
      </c>
      <c r="D44" s="7">
        <v>6</v>
      </c>
      <c r="E44" s="8">
        <f t="shared" si="2"/>
        <v>6</v>
      </c>
      <c r="F44" s="8">
        <f t="shared" si="1"/>
        <v>0</v>
      </c>
      <c r="G44" s="107"/>
      <c r="H44" s="107"/>
      <c r="I44" s="107"/>
      <c r="J44" s="107"/>
      <c r="K44" s="9"/>
      <c r="L44" s="9"/>
      <c r="M44" s="9"/>
      <c r="N44" s="9"/>
      <c r="O44" s="9"/>
      <c r="P44" s="107"/>
      <c r="Q44" s="107"/>
      <c r="R44" s="9"/>
      <c r="S44" s="9"/>
      <c r="T44" s="9"/>
      <c r="U44" s="9"/>
      <c r="V44" s="9">
        <v>1</v>
      </c>
      <c r="W44" s="107">
        <v>4</v>
      </c>
      <c r="X44" s="107"/>
      <c r="Y44" s="9">
        <v>1</v>
      </c>
      <c r="Z44" s="9"/>
      <c r="AA44" s="9"/>
      <c r="AB44" s="9"/>
      <c r="AC44" s="9"/>
      <c r="AD44" s="107"/>
      <c r="AE44" s="107"/>
      <c r="AF44" s="9"/>
      <c r="AG44" s="9"/>
      <c r="AH44" s="9"/>
      <c r="AI44" s="9"/>
      <c r="AJ44" s="9"/>
      <c r="AK44" s="107"/>
      <c r="AL44" s="42"/>
    </row>
    <row r="45" spans="1:40" ht="18" customHeight="1" x14ac:dyDescent="0.35">
      <c r="A45" s="221"/>
      <c r="B45" s="308"/>
      <c r="C45" s="33" t="s">
        <v>5</v>
      </c>
      <c r="D45" s="7">
        <v>6</v>
      </c>
      <c r="E45" s="8">
        <f t="shared" si="2"/>
        <v>6</v>
      </c>
      <c r="F45" s="8">
        <f t="shared" si="1"/>
        <v>0</v>
      </c>
      <c r="G45" s="107"/>
      <c r="H45" s="107"/>
      <c r="I45" s="107"/>
      <c r="J45" s="107"/>
      <c r="K45" s="9"/>
      <c r="L45" s="9"/>
      <c r="M45" s="9"/>
      <c r="N45" s="9"/>
      <c r="O45" s="9"/>
      <c r="P45" s="107"/>
      <c r="Q45" s="107"/>
      <c r="R45" s="9"/>
      <c r="S45" s="9"/>
      <c r="T45" s="9"/>
      <c r="U45" s="9"/>
      <c r="V45" s="9"/>
      <c r="W45" s="107"/>
      <c r="X45" s="107"/>
      <c r="Y45" s="9"/>
      <c r="Z45" s="9"/>
      <c r="AA45" s="9"/>
      <c r="AB45" s="9"/>
      <c r="AC45" s="9">
        <v>6</v>
      </c>
      <c r="AD45" s="107"/>
      <c r="AE45" s="107"/>
      <c r="AF45" s="9"/>
      <c r="AG45" s="9"/>
      <c r="AH45" s="9"/>
      <c r="AI45" s="9"/>
      <c r="AJ45" s="9"/>
      <c r="AK45" s="107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110"/>
      <c r="H46" s="110"/>
      <c r="I46" s="110"/>
      <c r="J46" s="110"/>
      <c r="K46" s="19"/>
      <c r="L46" s="19"/>
      <c r="M46" s="19"/>
      <c r="N46" s="19"/>
      <c r="O46" s="19"/>
      <c r="P46" s="110"/>
      <c r="Q46" s="110"/>
      <c r="R46" s="19"/>
      <c r="S46" s="19"/>
      <c r="T46" s="19"/>
      <c r="U46" s="19"/>
      <c r="V46" s="19"/>
      <c r="W46" s="110"/>
      <c r="X46" s="110"/>
      <c r="Y46" s="19"/>
      <c r="Z46" s="19"/>
      <c r="AA46" s="19"/>
      <c r="AB46" s="19"/>
      <c r="AC46" s="19"/>
      <c r="AD46" s="110"/>
      <c r="AE46" s="110"/>
      <c r="AF46" s="19"/>
      <c r="AG46" s="19"/>
      <c r="AH46" s="19"/>
      <c r="AI46" s="19"/>
      <c r="AJ46" s="19"/>
      <c r="AK46" s="110"/>
      <c r="AL46" s="43"/>
    </row>
    <row r="47" spans="1:40" ht="18" customHeight="1" x14ac:dyDescent="0.35">
      <c r="A47" s="220"/>
      <c r="B47" s="308"/>
      <c r="C47" s="31" t="s">
        <v>1</v>
      </c>
      <c r="D47" s="3"/>
      <c r="E47" s="4">
        <f t="shared" si="2"/>
        <v>0</v>
      </c>
      <c r="F47" s="4">
        <f t="shared" si="1"/>
        <v>0</v>
      </c>
      <c r="G47" s="109"/>
      <c r="H47" s="109"/>
      <c r="I47" s="109"/>
      <c r="J47" s="109"/>
      <c r="K47" s="5"/>
      <c r="L47" s="5"/>
      <c r="M47" s="5"/>
      <c r="N47" s="5"/>
      <c r="O47" s="5"/>
      <c r="P47" s="109"/>
      <c r="Q47" s="109"/>
      <c r="R47" s="5"/>
      <c r="S47" s="5"/>
      <c r="T47" s="5"/>
      <c r="U47" s="5"/>
      <c r="V47" s="5"/>
      <c r="W47" s="109"/>
      <c r="X47" s="109"/>
      <c r="Y47" s="5"/>
      <c r="Z47" s="5"/>
      <c r="AA47" s="5"/>
      <c r="AB47" s="5"/>
      <c r="AC47" s="5"/>
      <c r="AD47" s="109"/>
      <c r="AE47" s="109"/>
      <c r="AF47" s="5"/>
      <c r="AG47" s="5"/>
      <c r="AH47" s="5"/>
      <c r="AI47" s="5"/>
      <c r="AJ47" s="5"/>
      <c r="AK47" s="109"/>
      <c r="AL47" s="44"/>
    </row>
    <row r="48" spans="1:40" ht="18" customHeight="1" x14ac:dyDescent="0.35">
      <c r="A48" s="221"/>
      <c r="B48" s="308"/>
      <c r="C48" s="32" t="s">
        <v>2</v>
      </c>
      <c r="D48" s="7"/>
      <c r="E48" s="8">
        <f t="shared" si="2"/>
        <v>0</v>
      </c>
      <c r="F48" s="8">
        <f t="shared" si="1"/>
        <v>0</v>
      </c>
      <c r="G48" s="107"/>
      <c r="H48" s="107"/>
      <c r="I48" s="107"/>
      <c r="J48" s="107"/>
      <c r="K48" s="9"/>
      <c r="L48" s="9"/>
      <c r="M48" s="9"/>
      <c r="N48" s="9"/>
      <c r="O48" s="9"/>
      <c r="P48" s="107"/>
      <c r="Q48" s="107"/>
      <c r="R48" s="9"/>
      <c r="S48" s="9"/>
      <c r="T48" s="9"/>
      <c r="U48" s="9"/>
      <c r="V48" s="9"/>
      <c r="W48" s="107"/>
      <c r="X48" s="107"/>
      <c r="Y48" s="9"/>
      <c r="Z48" s="9"/>
      <c r="AA48" s="9"/>
      <c r="AB48" s="9"/>
      <c r="AC48" s="9"/>
      <c r="AD48" s="107"/>
      <c r="AE48" s="107"/>
      <c r="AF48" s="9"/>
      <c r="AG48" s="9"/>
      <c r="AH48" s="9"/>
      <c r="AI48" s="9"/>
      <c r="AJ48" s="9"/>
      <c r="AK48" s="107"/>
      <c r="AL48" s="42"/>
    </row>
    <row r="49" spans="1:40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107"/>
      <c r="H49" s="107"/>
      <c r="I49" s="107"/>
      <c r="J49" s="107"/>
      <c r="K49" s="9"/>
      <c r="L49" s="9"/>
      <c r="M49" s="9"/>
      <c r="N49" s="9"/>
      <c r="O49" s="9"/>
      <c r="P49" s="107"/>
      <c r="Q49" s="107"/>
      <c r="R49" s="9"/>
      <c r="S49" s="9"/>
      <c r="T49" s="9"/>
      <c r="U49" s="9"/>
      <c r="V49" s="9"/>
      <c r="W49" s="107"/>
      <c r="X49" s="107"/>
      <c r="Y49" s="9"/>
      <c r="Z49" s="9"/>
      <c r="AA49" s="9"/>
      <c r="AB49" s="9"/>
      <c r="AC49" s="9"/>
      <c r="AD49" s="107"/>
      <c r="AE49" s="107"/>
      <c r="AF49" s="9"/>
      <c r="AG49" s="9"/>
      <c r="AH49" s="9"/>
      <c r="AI49" s="9"/>
      <c r="AJ49" s="9"/>
      <c r="AK49" s="107"/>
      <c r="AL49" s="42"/>
    </row>
    <row r="50" spans="1:40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107"/>
      <c r="H50" s="107"/>
      <c r="I50" s="107"/>
      <c r="J50" s="107"/>
      <c r="K50" s="9"/>
      <c r="L50" s="9"/>
      <c r="M50" s="9"/>
      <c r="N50" s="9"/>
      <c r="O50" s="9"/>
      <c r="P50" s="107"/>
      <c r="Q50" s="107"/>
      <c r="R50" s="9"/>
      <c r="S50" s="9"/>
      <c r="T50" s="9"/>
      <c r="U50" s="9"/>
      <c r="V50" s="9"/>
      <c r="W50" s="107"/>
      <c r="X50" s="107"/>
      <c r="Y50" s="9"/>
      <c r="Z50" s="9"/>
      <c r="AA50" s="9"/>
      <c r="AB50" s="9"/>
      <c r="AC50" s="9"/>
      <c r="AD50" s="107"/>
      <c r="AE50" s="107"/>
      <c r="AF50" s="9"/>
      <c r="AG50" s="9"/>
      <c r="AH50" s="9"/>
      <c r="AI50" s="9"/>
      <c r="AJ50" s="9"/>
      <c r="AK50" s="107"/>
      <c r="AL50" s="42"/>
    </row>
    <row r="51" spans="1:40" ht="18" customHeight="1" x14ac:dyDescent="0.35">
      <c r="A51" s="221"/>
      <c r="B51" s="308"/>
      <c r="C51" s="33" t="s">
        <v>5</v>
      </c>
      <c r="D51" s="7"/>
      <c r="E51" s="8">
        <f t="shared" si="2"/>
        <v>0</v>
      </c>
      <c r="F51" s="8">
        <f t="shared" si="1"/>
        <v>0</v>
      </c>
      <c r="G51" s="107"/>
      <c r="H51" s="107"/>
      <c r="I51" s="107"/>
      <c r="J51" s="107"/>
      <c r="K51" s="9"/>
      <c r="L51" s="9"/>
      <c r="M51" s="9"/>
      <c r="N51" s="9"/>
      <c r="O51" s="9"/>
      <c r="P51" s="107"/>
      <c r="Q51" s="107"/>
      <c r="R51" s="9"/>
      <c r="S51" s="9"/>
      <c r="T51" s="9"/>
      <c r="U51" s="9"/>
      <c r="V51" s="9"/>
      <c r="W51" s="107"/>
      <c r="X51" s="107"/>
      <c r="Y51" s="9"/>
      <c r="Z51" s="9"/>
      <c r="AA51" s="9"/>
      <c r="AB51" s="9"/>
      <c r="AC51" s="9"/>
      <c r="AD51" s="107"/>
      <c r="AE51" s="107"/>
      <c r="AF51" s="9"/>
      <c r="AG51" s="9"/>
      <c r="AH51" s="9"/>
      <c r="AI51" s="9"/>
      <c r="AJ51" s="9"/>
      <c r="AK51" s="107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110"/>
      <c r="H52" s="110"/>
      <c r="I52" s="110"/>
      <c r="J52" s="110"/>
      <c r="K52" s="19"/>
      <c r="L52" s="19"/>
      <c r="M52" s="19"/>
      <c r="N52" s="19"/>
      <c r="O52" s="19"/>
      <c r="P52" s="110"/>
      <c r="Q52" s="110"/>
      <c r="R52" s="19"/>
      <c r="S52" s="19"/>
      <c r="T52" s="19"/>
      <c r="U52" s="19"/>
      <c r="V52" s="19"/>
      <c r="W52" s="110"/>
      <c r="X52" s="110"/>
      <c r="Y52" s="19"/>
      <c r="Z52" s="19"/>
      <c r="AA52" s="19"/>
      <c r="AB52" s="19"/>
      <c r="AC52" s="19"/>
      <c r="AD52" s="110"/>
      <c r="AE52" s="110"/>
      <c r="AF52" s="19"/>
      <c r="AG52" s="19"/>
      <c r="AH52" s="19"/>
      <c r="AI52" s="19"/>
      <c r="AJ52" s="19"/>
      <c r="AK52" s="110"/>
      <c r="AL52" s="42"/>
    </row>
    <row r="53" spans="1:40" ht="18" customHeight="1" x14ac:dyDescent="0.35">
      <c r="A53" s="220"/>
      <c r="B53" s="308"/>
      <c r="C53" s="31" t="s">
        <v>1</v>
      </c>
      <c r="D53" s="3"/>
      <c r="E53" s="4">
        <f t="shared" si="2"/>
        <v>0</v>
      </c>
      <c r="F53" s="4">
        <f t="shared" si="1"/>
        <v>0</v>
      </c>
      <c r="G53" s="109"/>
      <c r="H53" s="109"/>
      <c r="I53" s="109"/>
      <c r="J53" s="109"/>
      <c r="K53" s="5"/>
      <c r="L53" s="5"/>
      <c r="M53" s="5"/>
      <c r="N53" s="5"/>
      <c r="O53" s="5"/>
      <c r="P53" s="109"/>
      <c r="Q53" s="109"/>
      <c r="R53" s="5"/>
      <c r="S53" s="5"/>
      <c r="T53" s="5"/>
      <c r="U53" s="5"/>
      <c r="V53" s="5"/>
      <c r="W53" s="109"/>
      <c r="X53" s="109"/>
      <c r="Y53" s="5"/>
      <c r="Z53" s="5"/>
      <c r="AA53" s="5"/>
      <c r="AB53" s="5"/>
      <c r="AC53" s="5"/>
      <c r="AD53" s="109"/>
      <c r="AE53" s="109"/>
      <c r="AF53" s="5"/>
      <c r="AG53" s="5"/>
      <c r="AH53" s="5"/>
      <c r="AI53" s="5"/>
      <c r="AJ53" s="5"/>
      <c r="AK53" s="109"/>
      <c r="AL53" s="44"/>
    </row>
    <row r="54" spans="1:40" ht="18" customHeight="1" x14ac:dyDescent="0.35">
      <c r="A54" s="221"/>
      <c r="B54" s="308"/>
      <c r="C54" s="32" t="s">
        <v>2</v>
      </c>
      <c r="D54" s="7"/>
      <c r="E54" s="8">
        <f t="shared" si="2"/>
        <v>0</v>
      </c>
      <c r="F54" s="8">
        <f t="shared" si="1"/>
        <v>0</v>
      </c>
      <c r="G54" s="107"/>
      <c r="H54" s="107"/>
      <c r="I54" s="107"/>
      <c r="J54" s="107"/>
      <c r="K54" s="9"/>
      <c r="L54" s="9"/>
      <c r="M54" s="9"/>
      <c r="N54" s="9"/>
      <c r="O54" s="9"/>
      <c r="P54" s="107"/>
      <c r="Q54" s="107"/>
      <c r="R54" s="9"/>
      <c r="S54" s="9"/>
      <c r="T54" s="9"/>
      <c r="U54" s="9"/>
      <c r="V54" s="9"/>
      <c r="W54" s="107"/>
      <c r="X54" s="107"/>
      <c r="Y54" s="9"/>
      <c r="Z54" s="9"/>
      <c r="AA54" s="9"/>
      <c r="AB54" s="9"/>
      <c r="AC54" s="9"/>
      <c r="AD54" s="107"/>
      <c r="AE54" s="107"/>
      <c r="AF54" s="9"/>
      <c r="AG54" s="9"/>
      <c r="AH54" s="9"/>
      <c r="AI54" s="9"/>
      <c r="AJ54" s="9"/>
      <c r="AK54" s="107"/>
      <c r="AL54" s="42"/>
    </row>
    <row r="55" spans="1:40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107"/>
      <c r="H55" s="107"/>
      <c r="I55" s="107"/>
      <c r="J55" s="107"/>
      <c r="K55" s="9"/>
      <c r="L55" s="9"/>
      <c r="M55" s="9"/>
      <c r="N55" s="9"/>
      <c r="O55" s="9"/>
      <c r="P55" s="107"/>
      <c r="Q55" s="107"/>
      <c r="R55" s="9"/>
      <c r="S55" s="9"/>
      <c r="T55" s="9"/>
      <c r="U55" s="9"/>
      <c r="V55" s="9"/>
      <c r="W55" s="107"/>
      <c r="X55" s="107"/>
      <c r="Y55" s="9"/>
      <c r="Z55" s="9"/>
      <c r="AA55" s="9"/>
      <c r="AB55" s="9"/>
      <c r="AC55" s="9"/>
      <c r="AD55" s="107"/>
      <c r="AE55" s="107"/>
      <c r="AF55" s="9"/>
      <c r="AG55" s="9"/>
      <c r="AH55" s="9"/>
      <c r="AI55" s="9"/>
      <c r="AJ55" s="9"/>
      <c r="AK55" s="107"/>
      <c r="AL55" s="42"/>
    </row>
    <row r="56" spans="1:40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107"/>
      <c r="H56" s="107"/>
      <c r="I56" s="107"/>
      <c r="J56" s="107"/>
      <c r="K56" s="9"/>
      <c r="L56" s="9"/>
      <c r="M56" s="9"/>
      <c r="N56" s="9"/>
      <c r="O56" s="9"/>
      <c r="P56" s="107"/>
      <c r="Q56" s="107"/>
      <c r="R56" s="9"/>
      <c r="S56" s="9"/>
      <c r="T56" s="9"/>
      <c r="U56" s="9"/>
      <c r="V56" s="9"/>
      <c r="W56" s="107"/>
      <c r="X56" s="107"/>
      <c r="Y56" s="9"/>
      <c r="Z56" s="9"/>
      <c r="AA56" s="9"/>
      <c r="AB56" s="9"/>
      <c r="AC56" s="9"/>
      <c r="AD56" s="107"/>
      <c r="AE56" s="107"/>
      <c r="AF56" s="9"/>
      <c r="AG56" s="9"/>
      <c r="AH56" s="9"/>
      <c r="AI56" s="9"/>
      <c r="AJ56" s="9"/>
      <c r="AK56" s="107"/>
      <c r="AL56" s="42"/>
    </row>
    <row r="57" spans="1:40" ht="18" customHeight="1" x14ac:dyDescent="0.35">
      <c r="A57" s="221"/>
      <c r="B57" s="308"/>
      <c r="C57" s="33" t="s">
        <v>5</v>
      </c>
      <c r="D57" s="7"/>
      <c r="E57" s="8">
        <f t="shared" si="2"/>
        <v>0</v>
      </c>
      <c r="F57" s="8">
        <f t="shared" si="1"/>
        <v>0</v>
      </c>
      <c r="G57" s="107"/>
      <c r="H57" s="107"/>
      <c r="I57" s="107"/>
      <c r="J57" s="107"/>
      <c r="K57" s="9"/>
      <c r="L57" s="9"/>
      <c r="M57" s="9"/>
      <c r="N57" s="9"/>
      <c r="O57" s="9"/>
      <c r="P57" s="107"/>
      <c r="Q57" s="107"/>
      <c r="R57" s="9"/>
      <c r="S57" s="9"/>
      <c r="T57" s="9"/>
      <c r="U57" s="9"/>
      <c r="V57" s="9"/>
      <c r="W57" s="107"/>
      <c r="X57" s="107"/>
      <c r="Y57" s="9"/>
      <c r="Z57" s="9"/>
      <c r="AA57" s="9"/>
      <c r="AB57" s="9"/>
      <c r="AC57" s="9"/>
      <c r="AD57" s="107"/>
      <c r="AE57" s="107"/>
      <c r="AF57" s="9"/>
      <c r="AG57" s="9"/>
      <c r="AH57" s="9"/>
      <c r="AI57" s="9"/>
      <c r="AJ57" s="9"/>
      <c r="AK57" s="107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110"/>
      <c r="H58" s="110"/>
      <c r="I58" s="110"/>
      <c r="J58" s="110"/>
      <c r="K58" s="19"/>
      <c r="L58" s="19"/>
      <c r="M58" s="19"/>
      <c r="N58" s="19"/>
      <c r="O58" s="19"/>
      <c r="P58" s="110"/>
      <c r="Q58" s="110"/>
      <c r="R58" s="19"/>
      <c r="S58" s="19"/>
      <c r="T58" s="19"/>
      <c r="U58" s="19"/>
      <c r="V58" s="19"/>
      <c r="W58" s="110"/>
      <c r="X58" s="110"/>
      <c r="Y58" s="19"/>
      <c r="Z58" s="19"/>
      <c r="AA58" s="19"/>
      <c r="AB58" s="19"/>
      <c r="AC58" s="19"/>
      <c r="AD58" s="110"/>
      <c r="AE58" s="110"/>
      <c r="AF58" s="19"/>
      <c r="AG58" s="19"/>
      <c r="AH58" s="19"/>
      <c r="AI58" s="19"/>
      <c r="AJ58" s="19"/>
      <c r="AK58" s="110"/>
      <c r="AL58" s="42"/>
    </row>
    <row r="59" spans="1:40" ht="18" customHeight="1" x14ac:dyDescent="0.35">
      <c r="A59" s="263"/>
      <c r="B59" s="226" t="s">
        <v>73</v>
      </c>
      <c r="C59" s="227"/>
      <c r="D59" s="218">
        <v>54</v>
      </c>
      <c r="E59" s="218">
        <f t="shared" si="2"/>
        <v>54</v>
      </c>
      <c r="F59" s="218">
        <f t="shared" si="1"/>
        <v>0</v>
      </c>
      <c r="G59" s="328"/>
      <c r="H59" s="328"/>
      <c r="I59" s="328"/>
      <c r="J59" s="328"/>
      <c r="K59" s="259"/>
      <c r="L59" s="259"/>
      <c r="M59" s="259"/>
      <c r="N59" s="259"/>
      <c r="O59" s="259"/>
      <c r="P59" s="328"/>
      <c r="Q59" s="328"/>
      <c r="R59" s="259"/>
      <c r="S59" s="259"/>
      <c r="T59" s="259">
        <v>1</v>
      </c>
      <c r="U59" s="259"/>
      <c r="V59" s="259">
        <f>38+15</f>
        <v>53</v>
      </c>
      <c r="W59" s="328"/>
      <c r="X59" s="328"/>
      <c r="Y59" s="259"/>
      <c r="Z59" s="259"/>
      <c r="AA59" s="259"/>
      <c r="AB59" s="259"/>
      <c r="AC59" s="39"/>
      <c r="AD59" s="111"/>
      <c r="AE59" s="111"/>
      <c r="AF59" s="259"/>
      <c r="AG59" s="259"/>
      <c r="AH59" s="259"/>
      <c r="AI59" s="259"/>
      <c r="AJ59" s="259"/>
      <c r="AK59" s="328"/>
      <c r="AL59" s="204"/>
    </row>
    <row r="60" spans="1:40" ht="18" customHeight="1" x14ac:dyDescent="0.35">
      <c r="A60" s="199"/>
      <c r="B60" s="228"/>
      <c r="C60" s="229"/>
      <c r="D60" s="219"/>
      <c r="E60" s="219"/>
      <c r="F60" s="219"/>
      <c r="G60" s="329"/>
      <c r="H60" s="329"/>
      <c r="I60" s="329"/>
      <c r="J60" s="329"/>
      <c r="K60" s="213"/>
      <c r="L60" s="213"/>
      <c r="M60" s="213"/>
      <c r="N60" s="213"/>
      <c r="O60" s="213"/>
      <c r="P60" s="329"/>
      <c r="Q60" s="329"/>
      <c r="R60" s="213"/>
      <c r="S60" s="213"/>
      <c r="T60" s="213"/>
      <c r="U60" s="213"/>
      <c r="V60" s="213"/>
      <c r="W60" s="329"/>
      <c r="X60" s="329"/>
      <c r="Y60" s="213"/>
      <c r="Z60" s="213"/>
      <c r="AA60" s="213"/>
      <c r="AB60" s="213"/>
      <c r="AC60" s="40"/>
      <c r="AD60" s="112"/>
      <c r="AE60" s="112"/>
      <c r="AF60" s="213"/>
      <c r="AG60" s="213"/>
      <c r="AH60" s="213"/>
      <c r="AI60" s="213"/>
      <c r="AJ60" s="213"/>
      <c r="AK60" s="329"/>
      <c r="AL60" s="205"/>
    </row>
    <row r="61" spans="1:40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40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40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98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305"/>
      <c r="AK63" s="305"/>
      <c r="AL63" s="263" t="s">
        <v>52</v>
      </c>
    </row>
    <row r="64" spans="1:40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37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37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37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37">
        <v>28</v>
      </c>
      <c r="AI64" s="37">
        <v>29</v>
      </c>
      <c r="AJ64" s="37">
        <v>30</v>
      </c>
      <c r="AK64" s="37">
        <v>31</v>
      </c>
      <c r="AL64" s="263"/>
    </row>
    <row r="65" spans="1:40" ht="18" customHeight="1" x14ac:dyDescent="0.35">
      <c r="A65" s="263"/>
      <c r="B65" s="202"/>
      <c r="C65" s="201" t="s">
        <v>54</v>
      </c>
      <c r="D65" s="201"/>
      <c r="E65" s="201">
        <f>SUM(G65:AK66)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5"/>
      <c r="AJ65" s="265"/>
      <c r="AK65" s="265"/>
      <c r="AL65" s="276"/>
    </row>
    <row r="66" spans="1:40" ht="18" customHeight="1" x14ac:dyDescent="0.35">
      <c r="A66" s="199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65"/>
      <c r="AK66" s="265"/>
      <c r="AL66" s="276"/>
    </row>
    <row r="67" spans="1:40" ht="18" customHeight="1" x14ac:dyDescent="0.35">
      <c r="A67" s="263"/>
      <c r="B67" s="200"/>
      <c r="C67" s="201" t="s">
        <v>54</v>
      </c>
      <c r="D67" s="201"/>
      <c r="E67" s="201">
        <f>SUM(G67:AK68)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76"/>
    </row>
    <row r="68" spans="1:40" ht="18" customHeight="1" x14ac:dyDescent="0.35">
      <c r="A68" s="199"/>
      <c r="B68" s="20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65"/>
      <c r="AK68" s="265"/>
      <c r="AL68" s="276"/>
    </row>
    <row r="69" spans="1:40" ht="18" customHeight="1" x14ac:dyDescent="0.35">
      <c r="A69" s="263"/>
      <c r="B69" s="202"/>
      <c r="C69" s="201" t="s">
        <v>54</v>
      </c>
      <c r="D69" s="201"/>
      <c r="E69" s="201">
        <f>SUM(G69:AK70)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76"/>
    </row>
    <row r="70" spans="1:40" s="2" customFormat="1" ht="18" customHeight="1" x14ac:dyDescent="0.35">
      <c r="A70" s="199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65"/>
      <c r="AK70" s="265"/>
      <c r="AL70" s="276"/>
      <c r="AM70"/>
      <c r="AN70"/>
    </row>
    <row r="71" spans="1:40" s="2" customFormat="1" ht="18" customHeight="1" x14ac:dyDescent="0.35">
      <c r="A71" s="263"/>
      <c r="B71" s="202"/>
      <c r="C71" s="201" t="s">
        <v>54</v>
      </c>
      <c r="D71" s="201"/>
      <c r="E71" s="201">
        <f>SUM(G71:AK72)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76"/>
      <c r="AM71"/>
      <c r="AN71"/>
    </row>
    <row r="72" spans="1:40" s="2" customFormat="1" ht="18" customHeight="1" x14ac:dyDescent="0.35">
      <c r="A72" s="199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76"/>
      <c r="AM72"/>
      <c r="AN72"/>
    </row>
    <row r="73" spans="1:40" s="2" customFormat="1" ht="18" customHeight="1" x14ac:dyDescent="0.35">
      <c r="A73" s="264"/>
      <c r="B73" s="202"/>
      <c r="C73" s="201" t="s">
        <v>54</v>
      </c>
      <c r="D73" s="201"/>
      <c r="E73" s="201">
        <f>SUM(G73:AK74)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76"/>
      <c r="AM73"/>
      <c r="AN73"/>
    </row>
    <row r="74" spans="1:40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76"/>
      <c r="AM74"/>
      <c r="AN74"/>
    </row>
    <row r="75" spans="1:40" s="2" customFormat="1" ht="18" customHeight="1" x14ac:dyDescent="0.35">
      <c r="A75" s="264"/>
      <c r="B75" s="202"/>
      <c r="C75" s="201" t="s">
        <v>54</v>
      </c>
      <c r="D75" s="201"/>
      <c r="E75" s="201">
        <f>SUM(G75:AK76)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76"/>
      <c r="AM75"/>
      <c r="AN75"/>
    </row>
    <row r="76" spans="1:40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76"/>
      <c r="AM76"/>
      <c r="AN76"/>
    </row>
    <row r="77" spans="1:40" s="2" customFormat="1" ht="18" customHeight="1" x14ac:dyDescent="0.35">
      <c r="A77" s="264"/>
      <c r="B77" s="322"/>
      <c r="C77" s="201" t="s">
        <v>54</v>
      </c>
      <c r="D77" s="201"/>
      <c r="E77" s="201">
        <f>SUM(G77:AK78)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76"/>
      <c r="AM77"/>
      <c r="AN77"/>
    </row>
    <row r="78" spans="1:40" s="2" customFormat="1" ht="18" customHeight="1" x14ac:dyDescent="0.35">
      <c r="A78" s="303"/>
      <c r="B78" s="322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76"/>
      <c r="AM78"/>
      <c r="AN78"/>
    </row>
    <row r="79" spans="1:40" s="2" customFormat="1" ht="18" customHeight="1" x14ac:dyDescent="0.35">
      <c r="A79" s="264"/>
      <c r="B79" s="200"/>
      <c r="C79" s="201" t="s">
        <v>54</v>
      </c>
      <c r="D79" s="201"/>
      <c r="E79" s="201">
        <f>SUM(G79:AK80)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76"/>
      <c r="AM79"/>
      <c r="AN79"/>
    </row>
    <row r="80" spans="1:40" s="2" customFormat="1" ht="18" customHeight="1" x14ac:dyDescent="0.35">
      <c r="A80" s="303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76"/>
      <c r="AM80"/>
      <c r="AN80"/>
    </row>
    <row r="81" spans="1:40" s="2" customFormat="1" ht="18" customHeight="1" x14ac:dyDescent="0.35">
      <c r="A81" s="264"/>
      <c r="B81" s="200"/>
      <c r="C81" s="201" t="s">
        <v>54</v>
      </c>
      <c r="D81" s="201"/>
      <c r="E81" s="201">
        <f>SUM(G81:AK82)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76"/>
      <c r="AM81"/>
      <c r="AN81"/>
    </row>
    <row r="82" spans="1:40" s="2" customFormat="1" ht="18" customHeight="1" x14ac:dyDescent="0.35">
      <c r="A82" s="303"/>
      <c r="B82" s="20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76"/>
      <c r="AM82"/>
      <c r="AN82"/>
    </row>
    <row r="83" spans="1:40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22"/>
      <c r="AM83"/>
      <c r="AN83"/>
    </row>
    <row r="84" spans="1:40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22"/>
      <c r="AM84"/>
      <c r="AN84"/>
    </row>
    <row r="85" spans="1:40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22"/>
      <c r="AM85"/>
      <c r="AN85"/>
    </row>
    <row r="86" spans="1:40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22"/>
      <c r="AM86"/>
      <c r="AN86"/>
    </row>
    <row r="87" spans="1:40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22"/>
      <c r="AM87"/>
      <c r="AN87"/>
    </row>
    <row r="88" spans="1:40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M88"/>
      <c r="AN88"/>
    </row>
    <row r="89" spans="1:40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M89"/>
      <c r="AN89"/>
    </row>
    <row r="90" spans="1:40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M90"/>
      <c r="AN90"/>
    </row>
    <row r="91" spans="1:40" s="1" customFormat="1" ht="15" customHeight="1" x14ac:dyDescent="0.35">
      <c r="A91"/>
      <c r="B91" s="21"/>
      <c r="C91"/>
      <c r="D91"/>
      <c r="E91"/>
      <c r="F91"/>
      <c r="AL91" s="2"/>
      <c r="AM91"/>
      <c r="AN91"/>
    </row>
    <row r="92" spans="1:40" s="1" customFormat="1" ht="15" customHeight="1" x14ac:dyDescent="0.35">
      <c r="A92"/>
      <c r="B92" s="21"/>
      <c r="C92"/>
      <c r="D92"/>
      <c r="E92"/>
      <c r="F92"/>
      <c r="AL92" s="2"/>
      <c r="AM92"/>
      <c r="AN92"/>
    </row>
    <row r="93" spans="1:40" s="1" customFormat="1" ht="15" customHeight="1" x14ac:dyDescent="0.35">
      <c r="A93"/>
      <c r="B93" s="21"/>
      <c r="C93"/>
      <c r="D93"/>
      <c r="E93"/>
      <c r="F93"/>
      <c r="AL93" s="2"/>
      <c r="AM93"/>
      <c r="AN93"/>
    </row>
    <row r="94" spans="1:40" s="1" customFormat="1" ht="15" customHeight="1" x14ac:dyDescent="0.35">
      <c r="A94"/>
      <c r="B94" s="21"/>
      <c r="C94"/>
      <c r="D94"/>
      <c r="E94"/>
      <c r="F94"/>
      <c r="AL94" s="2"/>
      <c r="AM94"/>
      <c r="AN94"/>
    </row>
    <row r="95" spans="1:40" s="1" customFormat="1" ht="15" customHeight="1" x14ac:dyDescent="0.35">
      <c r="A95"/>
      <c r="B95" s="21"/>
      <c r="C95"/>
      <c r="D95"/>
      <c r="E95"/>
      <c r="F95"/>
      <c r="AL95" s="2"/>
      <c r="AM95"/>
      <c r="AN95"/>
    </row>
    <row r="96" spans="1:40" s="1" customFormat="1" ht="15" customHeight="1" x14ac:dyDescent="0.35">
      <c r="A96"/>
      <c r="B96" s="21"/>
      <c r="C96"/>
      <c r="D96"/>
      <c r="E96"/>
      <c r="F96"/>
      <c r="AL96" s="2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</sheetData>
  <mergeCells count="411"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F59:F60"/>
    <mergeCell ref="G59:G60"/>
    <mergeCell ref="H59:H60"/>
    <mergeCell ref="I59:I60"/>
    <mergeCell ref="J59:J60"/>
    <mergeCell ref="K59:K60"/>
    <mergeCell ref="A53:A58"/>
    <mergeCell ref="B53:B58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AK59:AK60"/>
    <mergeCell ref="AL59:AL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K63"/>
    <mergeCell ref="AL63:AL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L69:L70"/>
    <mergeCell ref="M69:M70"/>
    <mergeCell ref="N69:N70"/>
    <mergeCell ref="AK67:AK68"/>
    <mergeCell ref="AL67:AL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A71:A72"/>
    <mergeCell ref="B71:B72"/>
    <mergeCell ref="C71:C72"/>
    <mergeCell ref="D71:D72"/>
    <mergeCell ref="E71:E72"/>
    <mergeCell ref="F71:F72"/>
    <mergeCell ref="AG69:AG70"/>
    <mergeCell ref="AH69:AH70"/>
    <mergeCell ref="AI69:AI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I73:I74"/>
    <mergeCell ref="J73:J74"/>
    <mergeCell ref="K73:K74"/>
    <mergeCell ref="L73:L74"/>
    <mergeCell ref="M73:M74"/>
    <mergeCell ref="N73:N74"/>
    <mergeCell ref="AK71:AK72"/>
    <mergeCell ref="AL71:AL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L77:L78"/>
    <mergeCell ref="M77:M78"/>
    <mergeCell ref="N77:N78"/>
    <mergeCell ref="AK75:AK76"/>
    <mergeCell ref="AL75:AL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J77:AJ78"/>
    <mergeCell ref="AK77:AK78"/>
    <mergeCell ref="AL77:AL78"/>
    <mergeCell ref="AA77:AA78"/>
    <mergeCell ref="AB77:AB78"/>
    <mergeCell ref="AC77:AC78"/>
    <mergeCell ref="AD77:AD78"/>
    <mergeCell ref="AE77:AE78"/>
    <mergeCell ref="AF77:AF78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I81:I82"/>
    <mergeCell ref="J81:J82"/>
    <mergeCell ref="K81:K82"/>
    <mergeCell ref="L81:L82"/>
    <mergeCell ref="M81:M82"/>
    <mergeCell ref="N81:N82"/>
    <mergeCell ref="AK79:AK80"/>
    <mergeCell ref="AL79:AL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K81:AK82"/>
    <mergeCell ref="AL81:AL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290" priority="7" operator="lessThan">
      <formula>0</formula>
    </cfRule>
  </conditionalFormatting>
  <conditionalFormatting sqref="F5:F59">
    <cfRule type="cellIs" dxfId="289" priority="6" operator="equal">
      <formula>0</formula>
    </cfRule>
  </conditionalFormatting>
  <conditionalFormatting sqref="F65:F82">
    <cfRule type="cellIs" dxfId="288" priority="4" operator="equal">
      <formula>0</formula>
    </cfRule>
    <cfRule type="cellIs" dxfId="287" priority="5" operator="lessThan">
      <formula>0</formula>
    </cfRule>
  </conditionalFormatting>
  <conditionalFormatting sqref="G5:AK60 G65:AK82">
    <cfRule type="cellIs" dxfId="286" priority="3" operator="greaterThan">
      <formula>0</formula>
    </cfRule>
  </conditionalFormatting>
  <conditionalFormatting sqref="AL5:AL59 AL65 AL67 AL69 AL71 AL73 AL75 AL77 AL79 AL81">
    <cfRule type="containsText" dxfId="285" priority="8" operator="containsText" text="Done">
      <formula>NOT(ISERROR(SEARCH("Done",AL5)))</formula>
    </cfRule>
  </conditionalFormatting>
  <conditionalFormatting sqref="AL5:AL60">
    <cfRule type="containsText" dxfId="284" priority="2" operator="containsText" text="Done">
      <formula>NOT(ISERROR(SEARCH("Done",AL5)))</formula>
    </cfRule>
  </conditionalFormatting>
  <conditionalFormatting sqref="AL65:AL82">
    <cfRule type="containsText" dxfId="283" priority="1" operator="containsText" text="Done">
      <formula>NOT(ISERROR(SEARCH("Done",AL65)))</formula>
    </cfRule>
  </conditionalFormatting>
  <dataValidations count="1">
    <dataValidation allowBlank="1" showInputMessage="1" showErrorMessage="1" sqref="AN5" xr:uid="{44FB60A8-9B44-4FEC-AE1B-22AE191A5A7B}"/>
  </dataValidations>
  <printOptions horizontalCentered="1" verticalCentered="1"/>
  <pageMargins left="0.7" right="0.7" top="0.75" bottom="0.75" header="0.3" footer="0.3"/>
  <pageSetup paperSize="8" scale="54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24F2-D751-4383-A003-A329FDE0BB4D}">
  <sheetPr>
    <tabColor rgb="FFFFC000"/>
    <pageSetUpPr fitToPage="1"/>
  </sheetPr>
  <dimension ref="A1:AN106"/>
  <sheetViews>
    <sheetView showGridLines="0" topLeftCell="A60" zoomScale="60" zoomScaleNormal="60" workbookViewId="0">
      <pane xSplit="2" topLeftCell="S1" activePane="topRight" state="frozen"/>
      <selection pane="topRight" activeCell="S77" sqref="S77:S78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x14ac:dyDescent="0.35">
      <c r="A1" s="27" t="s">
        <v>45</v>
      </c>
      <c r="D1" s="230" t="s">
        <v>168</v>
      </c>
      <c r="E1" s="231"/>
      <c r="F1" s="232"/>
    </row>
    <row r="2" spans="1:38" ht="25" customHeight="1" x14ac:dyDescent="0.35">
      <c r="A2" s="23" t="s">
        <v>46</v>
      </c>
      <c r="C2">
        <f>D2/6</f>
        <v>106.66666666666667</v>
      </c>
      <c r="D2" s="2">
        <f>SUBTOTAL(9,D5:D64)</f>
        <v>640</v>
      </c>
      <c r="E2" s="2">
        <f>SUBTOTAL(9,E5:E64)</f>
        <v>640</v>
      </c>
      <c r="F2" s="63">
        <f>SUBTOTAL(9,F5:F64)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106">
        <v>1</v>
      </c>
      <c r="H4" s="106">
        <v>2</v>
      </c>
      <c r="I4" s="106">
        <v>3</v>
      </c>
      <c r="J4" s="106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106">
        <v>10</v>
      </c>
      <c r="Q4" s="106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06">
        <v>17</v>
      </c>
      <c r="X4" s="106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06">
        <v>24</v>
      </c>
      <c r="AE4" s="106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06">
        <v>31</v>
      </c>
      <c r="AL4" s="263"/>
    </row>
    <row r="5" spans="1:38" ht="18" customHeight="1" x14ac:dyDescent="0.35">
      <c r="A5" s="220" t="s">
        <v>169</v>
      </c>
      <c r="B5" s="223" t="s">
        <v>170</v>
      </c>
      <c r="C5" s="32" t="s">
        <v>1</v>
      </c>
      <c r="D5" s="7">
        <v>30</v>
      </c>
      <c r="E5" s="8">
        <f t="shared" ref="E5:E65" si="0">SUM(G5:AK5)</f>
        <v>30</v>
      </c>
      <c r="F5" s="8">
        <f>E5-D5</f>
        <v>0</v>
      </c>
      <c r="G5" s="107"/>
      <c r="H5" s="107"/>
      <c r="I5" s="107"/>
      <c r="J5" s="107"/>
      <c r="K5" s="9"/>
      <c r="L5" s="9"/>
      <c r="M5" s="9"/>
      <c r="N5" s="9"/>
      <c r="O5" s="9"/>
      <c r="P5" s="107"/>
      <c r="Q5" s="107"/>
      <c r="R5" s="9"/>
      <c r="S5" s="9">
        <v>30</v>
      </c>
      <c r="T5" s="9"/>
      <c r="U5" s="9"/>
      <c r="V5" s="9"/>
      <c r="W5" s="107"/>
      <c r="X5" s="107"/>
      <c r="Y5" s="9"/>
      <c r="Z5" s="9"/>
      <c r="AA5" s="9"/>
      <c r="AB5" s="9"/>
      <c r="AC5" s="9"/>
      <c r="AD5" s="107"/>
      <c r="AE5" s="107"/>
      <c r="AF5" s="9"/>
      <c r="AG5" s="9"/>
      <c r="AH5" s="9"/>
      <c r="AI5" s="9"/>
      <c r="AJ5" s="9"/>
      <c r="AK5" s="107"/>
      <c r="AL5" s="41"/>
    </row>
    <row r="6" spans="1:38" ht="18" customHeight="1" x14ac:dyDescent="0.35">
      <c r="A6" s="221"/>
      <c r="B6" s="224"/>
      <c r="C6" s="32" t="s">
        <v>2</v>
      </c>
      <c r="D6" s="7">
        <v>30</v>
      </c>
      <c r="E6" s="8">
        <f t="shared" si="0"/>
        <v>30</v>
      </c>
      <c r="F6" s="8">
        <f t="shared" ref="F6:F65" si="1">E6-D6</f>
        <v>0</v>
      </c>
      <c r="G6" s="107"/>
      <c r="H6" s="107"/>
      <c r="I6" s="107"/>
      <c r="J6" s="107"/>
      <c r="K6" s="9"/>
      <c r="L6" s="9"/>
      <c r="M6" s="9"/>
      <c r="N6" s="9"/>
      <c r="O6" s="9"/>
      <c r="P6" s="107"/>
      <c r="Q6" s="107"/>
      <c r="R6" s="9"/>
      <c r="S6" s="9">
        <v>23</v>
      </c>
      <c r="T6" s="9"/>
      <c r="U6" s="9">
        <v>7</v>
      </c>
      <c r="V6" s="9"/>
      <c r="W6" s="107"/>
      <c r="X6" s="107"/>
      <c r="Y6" s="9"/>
      <c r="Z6" s="9"/>
      <c r="AA6" s="9"/>
      <c r="AB6" s="9"/>
      <c r="AC6" s="9"/>
      <c r="AD6" s="107"/>
      <c r="AE6" s="107"/>
      <c r="AF6" s="9"/>
      <c r="AG6" s="9"/>
      <c r="AH6" s="9"/>
      <c r="AI6" s="9"/>
      <c r="AJ6" s="9"/>
      <c r="AK6" s="107"/>
      <c r="AL6" s="42"/>
    </row>
    <row r="7" spans="1:38" ht="18" customHeight="1" x14ac:dyDescent="0.35">
      <c r="A7" s="221"/>
      <c r="B7" s="224"/>
      <c r="C7" s="32" t="s">
        <v>3</v>
      </c>
      <c r="D7" s="7">
        <v>0</v>
      </c>
      <c r="E7" s="8">
        <f t="shared" si="0"/>
        <v>0</v>
      </c>
      <c r="F7" s="8">
        <f t="shared" si="1"/>
        <v>0</v>
      </c>
      <c r="G7" s="107"/>
      <c r="H7" s="107"/>
      <c r="I7" s="107"/>
      <c r="J7" s="107"/>
      <c r="K7" s="9"/>
      <c r="L7" s="9"/>
      <c r="M7" s="9"/>
      <c r="N7" s="9"/>
      <c r="O7" s="9"/>
      <c r="P7" s="107"/>
      <c r="Q7" s="107"/>
      <c r="R7" s="9"/>
      <c r="S7" s="9"/>
      <c r="T7" s="9"/>
      <c r="U7" s="9"/>
      <c r="V7" s="9"/>
      <c r="W7" s="107"/>
      <c r="X7" s="107"/>
      <c r="Y7" s="9"/>
      <c r="Z7" s="9"/>
      <c r="AA7" s="9"/>
      <c r="AB7" s="9"/>
      <c r="AC7" s="9"/>
      <c r="AD7" s="107"/>
      <c r="AE7" s="107"/>
      <c r="AF7" s="9"/>
      <c r="AG7" s="9"/>
      <c r="AH7" s="9"/>
      <c r="AI7" s="9"/>
      <c r="AJ7" s="9"/>
      <c r="AK7" s="107"/>
      <c r="AL7" s="42"/>
    </row>
    <row r="8" spans="1:38" ht="18" customHeight="1" x14ac:dyDescent="0.35">
      <c r="A8" s="221"/>
      <c r="B8" s="224"/>
      <c r="C8" s="33" t="s">
        <v>4</v>
      </c>
      <c r="D8" s="7">
        <v>30</v>
      </c>
      <c r="E8" s="8">
        <f t="shared" si="0"/>
        <v>30</v>
      </c>
      <c r="F8" s="8">
        <f t="shared" si="1"/>
        <v>0</v>
      </c>
      <c r="G8" s="107"/>
      <c r="H8" s="107"/>
      <c r="I8" s="107"/>
      <c r="J8" s="107"/>
      <c r="K8" s="9"/>
      <c r="L8" s="9"/>
      <c r="M8" s="9"/>
      <c r="N8" s="9"/>
      <c r="O8" s="9"/>
      <c r="P8" s="107"/>
      <c r="Q8" s="107"/>
      <c r="R8" s="9"/>
      <c r="S8" s="9"/>
      <c r="T8" s="9"/>
      <c r="U8" s="9"/>
      <c r="V8" s="9"/>
      <c r="W8" s="107"/>
      <c r="X8" s="107"/>
      <c r="Y8" s="9">
        <v>1</v>
      </c>
      <c r="Z8" s="9">
        <f>8+13</f>
        <v>21</v>
      </c>
      <c r="AA8" s="9"/>
      <c r="AB8" s="9">
        <v>1</v>
      </c>
      <c r="AC8" s="9">
        <v>7</v>
      </c>
      <c r="AD8" s="107"/>
      <c r="AE8" s="107"/>
      <c r="AF8" s="9"/>
      <c r="AG8" s="9"/>
      <c r="AH8" s="9"/>
      <c r="AI8" s="9"/>
      <c r="AJ8" s="9"/>
      <c r="AK8" s="107"/>
      <c r="AL8" s="42"/>
    </row>
    <row r="9" spans="1:38" ht="18" customHeight="1" x14ac:dyDescent="0.35">
      <c r="A9" s="221"/>
      <c r="B9" s="224"/>
      <c r="C9" s="33" t="s">
        <v>5</v>
      </c>
      <c r="D9" s="7">
        <v>30</v>
      </c>
      <c r="E9" s="8">
        <f t="shared" si="0"/>
        <v>30</v>
      </c>
      <c r="F9" s="8">
        <f t="shared" si="1"/>
        <v>0</v>
      </c>
      <c r="G9" s="107"/>
      <c r="H9" s="107"/>
      <c r="I9" s="107"/>
      <c r="J9" s="107"/>
      <c r="K9" s="9"/>
      <c r="L9" s="9"/>
      <c r="M9" s="9"/>
      <c r="N9" s="9"/>
      <c r="O9" s="9"/>
      <c r="P9" s="107"/>
      <c r="Q9" s="107"/>
      <c r="R9" s="9"/>
      <c r="S9" s="9"/>
      <c r="T9" s="9"/>
      <c r="U9" s="9">
        <v>10</v>
      </c>
      <c r="V9" s="9">
        <v>8</v>
      </c>
      <c r="W9" s="107">
        <v>6</v>
      </c>
      <c r="X9" s="107"/>
      <c r="Y9" s="9"/>
      <c r="Z9" s="9">
        <v>6</v>
      </c>
      <c r="AA9" s="9"/>
      <c r="AB9" s="9"/>
      <c r="AC9" s="9"/>
      <c r="AD9" s="107"/>
      <c r="AE9" s="107"/>
      <c r="AF9" s="9"/>
      <c r="AG9" s="9"/>
      <c r="AH9" s="9"/>
      <c r="AI9" s="9"/>
      <c r="AJ9" s="9"/>
      <c r="AK9" s="107"/>
      <c r="AL9" s="42"/>
    </row>
    <row r="10" spans="1:38" ht="18" customHeight="1" x14ac:dyDescent="0.35">
      <c r="A10" s="222"/>
      <c r="B10" s="225"/>
      <c r="C10" s="34" t="s">
        <v>6</v>
      </c>
      <c r="D10" s="12">
        <v>0</v>
      </c>
      <c r="E10" s="10">
        <f t="shared" si="0"/>
        <v>0</v>
      </c>
      <c r="F10" s="10">
        <f t="shared" si="1"/>
        <v>0</v>
      </c>
      <c r="G10" s="108"/>
      <c r="H10" s="108"/>
      <c r="I10" s="108"/>
      <c r="J10" s="108"/>
      <c r="K10" s="13"/>
      <c r="L10" s="13"/>
      <c r="M10" s="13"/>
      <c r="N10" s="13"/>
      <c r="O10" s="13"/>
      <c r="P10" s="108"/>
      <c r="Q10" s="108"/>
      <c r="R10" s="13"/>
      <c r="S10" s="13"/>
      <c r="T10" s="13"/>
      <c r="U10" s="13"/>
      <c r="V10" s="13"/>
      <c r="W10" s="108"/>
      <c r="X10" s="108"/>
      <c r="Y10" s="13"/>
      <c r="Z10" s="13"/>
      <c r="AA10" s="13"/>
      <c r="AB10" s="13"/>
      <c r="AC10" s="13"/>
      <c r="AD10" s="108"/>
      <c r="AE10" s="108"/>
      <c r="AF10" s="13"/>
      <c r="AG10" s="13"/>
      <c r="AH10" s="13"/>
      <c r="AI10" s="13"/>
      <c r="AJ10" s="13"/>
      <c r="AK10" s="108"/>
      <c r="AL10" s="43"/>
    </row>
    <row r="11" spans="1:38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109"/>
      <c r="H11" s="109"/>
      <c r="I11" s="109"/>
      <c r="J11" s="109"/>
      <c r="K11" s="5"/>
      <c r="L11" s="5"/>
      <c r="M11" s="5"/>
      <c r="N11" s="5"/>
      <c r="O11" s="5"/>
      <c r="P11" s="109"/>
      <c r="Q11" s="109"/>
      <c r="R11" s="5"/>
      <c r="S11" s="5"/>
      <c r="T11" s="5"/>
      <c r="U11" s="5"/>
      <c r="V11" s="5"/>
      <c r="W11" s="109"/>
      <c r="X11" s="109"/>
      <c r="Y11" s="5"/>
      <c r="Z11" s="5"/>
      <c r="AA11" s="5"/>
      <c r="AB11" s="5"/>
      <c r="AC11" s="5"/>
      <c r="AD11" s="109"/>
      <c r="AE11" s="109"/>
      <c r="AF11" s="5"/>
      <c r="AG11" s="5"/>
      <c r="AH11" s="5"/>
      <c r="AI11" s="5"/>
      <c r="AJ11" s="5"/>
      <c r="AK11" s="109"/>
      <c r="AL11" s="41"/>
    </row>
    <row r="12" spans="1:38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107"/>
      <c r="H12" s="107"/>
      <c r="I12" s="107"/>
      <c r="J12" s="107"/>
      <c r="K12" s="9"/>
      <c r="L12" s="9"/>
      <c r="M12" s="9"/>
      <c r="N12" s="9"/>
      <c r="O12" s="9"/>
      <c r="P12" s="107"/>
      <c r="Q12" s="107"/>
      <c r="R12" s="9"/>
      <c r="S12" s="9"/>
      <c r="T12" s="9"/>
      <c r="U12" s="9"/>
      <c r="V12" s="9"/>
      <c r="W12" s="107"/>
      <c r="X12" s="107"/>
      <c r="Y12" s="9"/>
      <c r="Z12" s="9"/>
      <c r="AA12" s="9"/>
      <c r="AB12" s="9"/>
      <c r="AC12" s="9"/>
      <c r="AD12" s="107"/>
      <c r="AE12" s="107"/>
      <c r="AF12" s="9"/>
      <c r="AG12" s="9"/>
      <c r="AH12" s="9"/>
      <c r="AI12" s="9"/>
      <c r="AJ12" s="9"/>
      <c r="AK12" s="107"/>
      <c r="AL12" s="42"/>
    </row>
    <row r="13" spans="1:38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107"/>
      <c r="H13" s="107"/>
      <c r="I13" s="107"/>
      <c r="J13" s="107"/>
      <c r="K13" s="9"/>
      <c r="L13" s="9"/>
      <c r="M13" s="9"/>
      <c r="N13" s="9"/>
      <c r="O13" s="9"/>
      <c r="P13" s="107"/>
      <c r="Q13" s="107"/>
      <c r="R13" s="9"/>
      <c r="S13" s="9"/>
      <c r="T13" s="9"/>
      <c r="U13" s="9"/>
      <c r="V13" s="9"/>
      <c r="W13" s="107"/>
      <c r="X13" s="107"/>
      <c r="Y13" s="9"/>
      <c r="Z13" s="9"/>
      <c r="AA13" s="9"/>
      <c r="AB13" s="9"/>
      <c r="AC13" s="9"/>
      <c r="AD13" s="107"/>
      <c r="AE13" s="107"/>
      <c r="AF13" s="9"/>
      <c r="AG13" s="9"/>
      <c r="AH13" s="9"/>
      <c r="AI13" s="9"/>
      <c r="AJ13" s="9"/>
      <c r="AK13" s="107"/>
      <c r="AL13" s="42"/>
    </row>
    <row r="14" spans="1:38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107"/>
      <c r="H14" s="107"/>
      <c r="I14" s="107"/>
      <c r="J14" s="107"/>
      <c r="K14" s="9"/>
      <c r="L14" s="9"/>
      <c r="M14" s="9"/>
      <c r="N14" s="9"/>
      <c r="O14" s="9"/>
      <c r="P14" s="107"/>
      <c r="Q14" s="107"/>
      <c r="R14" s="9"/>
      <c r="S14" s="9"/>
      <c r="T14" s="9"/>
      <c r="U14" s="9"/>
      <c r="V14" s="9"/>
      <c r="W14" s="107"/>
      <c r="X14" s="107"/>
      <c r="Y14" s="9"/>
      <c r="Z14" s="9"/>
      <c r="AA14" s="9"/>
      <c r="AB14" s="9"/>
      <c r="AC14" s="9"/>
      <c r="AD14" s="107"/>
      <c r="AE14" s="107"/>
      <c r="AF14" s="9"/>
      <c r="AG14" s="9"/>
      <c r="AH14" s="9"/>
      <c r="AI14" s="9"/>
      <c r="AJ14" s="9"/>
      <c r="AK14" s="107"/>
      <c r="AL14" s="42"/>
    </row>
    <row r="15" spans="1:38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107"/>
      <c r="H15" s="107"/>
      <c r="I15" s="107"/>
      <c r="J15" s="107"/>
      <c r="K15" s="9"/>
      <c r="L15" s="9"/>
      <c r="M15" s="9"/>
      <c r="N15" s="9"/>
      <c r="O15" s="9"/>
      <c r="P15" s="107"/>
      <c r="Q15" s="107"/>
      <c r="R15" s="9"/>
      <c r="S15" s="9"/>
      <c r="T15" s="9"/>
      <c r="U15" s="9"/>
      <c r="V15" s="9"/>
      <c r="W15" s="107"/>
      <c r="X15" s="107"/>
      <c r="Y15" s="9"/>
      <c r="Z15" s="9"/>
      <c r="AA15" s="9"/>
      <c r="AB15" s="9"/>
      <c r="AC15" s="9"/>
      <c r="AD15" s="107"/>
      <c r="AE15" s="107"/>
      <c r="AF15" s="9"/>
      <c r="AG15" s="9"/>
      <c r="AH15" s="9"/>
      <c r="AI15" s="9"/>
      <c r="AJ15" s="9"/>
      <c r="AK15" s="107"/>
      <c r="AL15" s="42"/>
    </row>
    <row r="16" spans="1:38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08"/>
      <c r="H16" s="108"/>
      <c r="I16" s="108"/>
      <c r="J16" s="108"/>
      <c r="K16" s="13"/>
      <c r="L16" s="13"/>
      <c r="M16" s="13"/>
      <c r="N16" s="13"/>
      <c r="O16" s="13"/>
      <c r="P16" s="108"/>
      <c r="Q16" s="108"/>
      <c r="R16" s="13"/>
      <c r="S16" s="13"/>
      <c r="T16" s="13"/>
      <c r="U16" s="13"/>
      <c r="V16" s="13"/>
      <c r="W16" s="108"/>
      <c r="X16" s="108"/>
      <c r="Y16" s="13"/>
      <c r="Z16" s="13"/>
      <c r="AA16" s="13"/>
      <c r="AB16" s="13"/>
      <c r="AC16" s="13"/>
      <c r="AD16" s="108"/>
      <c r="AE16" s="108"/>
      <c r="AF16" s="13"/>
      <c r="AG16" s="13"/>
      <c r="AH16" s="13"/>
      <c r="AI16" s="13"/>
      <c r="AJ16" s="13"/>
      <c r="AK16" s="108"/>
      <c r="AL16" s="43"/>
    </row>
    <row r="17" spans="1:38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109"/>
      <c r="H17" s="109"/>
      <c r="I17" s="109"/>
      <c r="J17" s="109"/>
      <c r="K17" s="5"/>
      <c r="L17" s="5"/>
      <c r="M17" s="5"/>
      <c r="N17" s="5"/>
      <c r="O17" s="5"/>
      <c r="P17" s="109"/>
      <c r="Q17" s="109"/>
      <c r="R17" s="5"/>
      <c r="S17" s="5"/>
      <c r="T17" s="5"/>
      <c r="U17" s="5"/>
      <c r="V17" s="5"/>
      <c r="W17" s="109"/>
      <c r="X17" s="109"/>
      <c r="Y17" s="5"/>
      <c r="Z17" s="5"/>
      <c r="AA17" s="5"/>
      <c r="AB17" s="5"/>
      <c r="AC17" s="5"/>
      <c r="AD17" s="109"/>
      <c r="AE17" s="109"/>
      <c r="AF17" s="5"/>
      <c r="AG17" s="5"/>
      <c r="AH17" s="5"/>
      <c r="AI17" s="5"/>
      <c r="AJ17" s="5"/>
      <c r="AK17" s="109"/>
      <c r="AL17" s="41"/>
    </row>
    <row r="18" spans="1:38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107"/>
      <c r="H18" s="107"/>
      <c r="I18" s="107"/>
      <c r="J18" s="107"/>
      <c r="K18" s="9"/>
      <c r="L18" s="9"/>
      <c r="M18" s="9"/>
      <c r="N18" s="9"/>
      <c r="O18" s="9"/>
      <c r="P18" s="107"/>
      <c r="Q18" s="107"/>
      <c r="R18" s="9"/>
      <c r="S18" s="9"/>
      <c r="T18" s="9"/>
      <c r="U18" s="9"/>
      <c r="V18" s="9"/>
      <c r="W18" s="107"/>
      <c r="X18" s="107"/>
      <c r="Y18" s="9"/>
      <c r="Z18" s="9"/>
      <c r="AA18" s="9"/>
      <c r="AB18" s="9"/>
      <c r="AC18" s="9"/>
      <c r="AD18" s="107"/>
      <c r="AE18" s="107"/>
      <c r="AF18" s="9"/>
      <c r="AG18" s="9"/>
      <c r="AH18" s="9"/>
      <c r="AI18" s="9"/>
      <c r="AJ18" s="9"/>
      <c r="AK18" s="107"/>
      <c r="AL18" s="42"/>
    </row>
    <row r="19" spans="1:38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107"/>
      <c r="H19" s="107"/>
      <c r="I19" s="107"/>
      <c r="J19" s="107"/>
      <c r="K19" s="9"/>
      <c r="L19" s="9"/>
      <c r="M19" s="9"/>
      <c r="N19" s="9"/>
      <c r="O19" s="9"/>
      <c r="P19" s="107"/>
      <c r="Q19" s="107"/>
      <c r="R19" s="9"/>
      <c r="S19" s="9"/>
      <c r="T19" s="9"/>
      <c r="U19" s="9"/>
      <c r="V19" s="9"/>
      <c r="W19" s="107"/>
      <c r="X19" s="107"/>
      <c r="Y19" s="9"/>
      <c r="Z19" s="9"/>
      <c r="AA19" s="9"/>
      <c r="AB19" s="9"/>
      <c r="AC19" s="9"/>
      <c r="AD19" s="107"/>
      <c r="AE19" s="107"/>
      <c r="AF19" s="9"/>
      <c r="AG19" s="9"/>
      <c r="AH19" s="9"/>
      <c r="AI19" s="9"/>
      <c r="AJ19" s="9"/>
      <c r="AK19" s="107"/>
      <c r="AL19" s="42"/>
    </row>
    <row r="20" spans="1:38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107"/>
      <c r="H20" s="107"/>
      <c r="I20" s="107"/>
      <c r="J20" s="107"/>
      <c r="K20" s="9"/>
      <c r="L20" s="9"/>
      <c r="M20" s="9"/>
      <c r="N20" s="9"/>
      <c r="O20" s="9"/>
      <c r="P20" s="107"/>
      <c r="Q20" s="107"/>
      <c r="R20" s="9"/>
      <c r="S20" s="9"/>
      <c r="T20" s="9"/>
      <c r="U20" s="9"/>
      <c r="V20" s="9"/>
      <c r="W20" s="107"/>
      <c r="X20" s="107"/>
      <c r="Y20" s="9"/>
      <c r="Z20" s="9"/>
      <c r="AA20" s="9"/>
      <c r="AB20" s="9"/>
      <c r="AC20" s="9"/>
      <c r="AD20" s="107"/>
      <c r="AE20" s="107"/>
      <c r="AF20" s="9"/>
      <c r="AG20" s="9"/>
      <c r="AH20" s="9"/>
      <c r="AI20" s="9"/>
      <c r="AJ20" s="9"/>
      <c r="AK20" s="107"/>
      <c r="AL20" s="42"/>
    </row>
    <row r="21" spans="1:38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107"/>
      <c r="H21" s="107"/>
      <c r="I21" s="107"/>
      <c r="J21" s="107"/>
      <c r="K21" s="9"/>
      <c r="L21" s="9"/>
      <c r="M21" s="9"/>
      <c r="N21" s="9"/>
      <c r="O21" s="9"/>
      <c r="P21" s="107"/>
      <c r="Q21" s="107"/>
      <c r="R21" s="9"/>
      <c r="S21" s="9"/>
      <c r="T21" s="9"/>
      <c r="U21" s="9"/>
      <c r="V21" s="9"/>
      <c r="W21" s="107"/>
      <c r="X21" s="107"/>
      <c r="Y21" s="9"/>
      <c r="Z21" s="9"/>
      <c r="AA21" s="9"/>
      <c r="AB21" s="9"/>
      <c r="AC21" s="9"/>
      <c r="AD21" s="107"/>
      <c r="AE21" s="107"/>
      <c r="AF21" s="9"/>
      <c r="AG21" s="9"/>
      <c r="AH21" s="9"/>
      <c r="AI21" s="9"/>
      <c r="AJ21" s="9"/>
      <c r="AK21" s="107"/>
      <c r="AL21" s="42"/>
    </row>
    <row r="22" spans="1:38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08"/>
      <c r="H22" s="108"/>
      <c r="I22" s="108"/>
      <c r="J22" s="108"/>
      <c r="K22" s="13"/>
      <c r="L22" s="13"/>
      <c r="M22" s="13"/>
      <c r="N22" s="13"/>
      <c r="O22" s="13"/>
      <c r="P22" s="108"/>
      <c r="Q22" s="108"/>
      <c r="R22" s="13"/>
      <c r="S22" s="13"/>
      <c r="T22" s="13"/>
      <c r="U22" s="13"/>
      <c r="V22" s="13"/>
      <c r="W22" s="108"/>
      <c r="X22" s="108"/>
      <c r="Y22" s="13"/>
      <c r="Z22" s="13"/>
      <c r="AA22" s="13"/>
      <c r="AB22" s="13"/>
      <c r="AC22" s="13"/>
      <c r="AD22" s="108"/>
      <c r="AE22" s="108"/>
      <c r="AF22" s="13"/>
      <c r="AG22" s="13"/>
      <c r="AH22" s="13"/>
      <c r="AI22" s="13"/>
      <c r="AJ22" s="13"/>
      <c r="AK22" s="108"/>
      <c r="AL22" s="43"/>
    </row>
    <row r="23" spans="1:38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109"/>
      <c r="H23" s="109"/>
      <c r="I23" s="109"/>
      <c r="J23" s="109"/>
      <c r="K23" s="5"/>
      <c r="L23" s="5"/>
      <c r="M23" s="5"/>
      <c r="N23" s="5"/>
      <c r="O23" s="5"/>
      <c r="P23" s="109"/>
      <c r="Q23" s="109"/>
      <c r="R23" s="5"/>
      <c r="S23" s="5"/>
      <c r="T23" s="5"/>
      <c r="U23" s="5"/>
      <c r="V23" s="5"/>
      <c r="W23" s="109"/>
      <c r="X23" s="109"/>
      <c r="Y23" s="5"/>
      <c r="Z23" s="5"/>
      <c r="AA23" s="5"/>
      <c r="AB23" s="5"/>
      <c r="AC23" s="5"/>
      <c r="AD23" s="109"/>
      <c r="AE23" s="109"/>
      <c r="AF23" s="5"/>
      <c r="AG23" s="5"/>
      <c r="AH23" s="5"/>
      <c r="AI23" s="5"/>
      <c r="AJ23" s="5"/>
      <c r="AK23" s="109"/>
      <c r="AL23" s="41"/>
    </row>
    <row r="24" spans="1:38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107"/>
      <c r="H24" s="107"/>
      <c r="I24" s="107"/>
      <c r="J24" s="107"/>
      <c r="K24" s="9"/>
      <c r="L24" s="9"/>
      <c r="M24" s="9"/>
      <c r="N24" s="9"/>
      <c r="O24" s="9"/>
      <c r="P24" s="107"/>
      <c r="Q24" s="107"/>
      <c r="R24" s="9"/>
      <c r="S24" s="9"/>
      <c r="T24" s="9"/>
      <c r="U24" s="9"/>
      <c r="V24" s="9"/>
      <c r="W24" s="107"/>
      <c r="X24" s="107"/>
      <c r="Y24" s="9"/>
      <c r="Z24" s="9"/>
      <c r="AA24" s="9"/>
      <c r="AB24" s="9"/>
      <c r="AC24" s="9"/>
      <c r="AD24" s="107"/>
      <c r="AE24" s="107"/>
      <c r="AF24" s="9"/>
      <c r="AG24" s="9"/>
      <c r="AH24" s="9"/>
      <c r="AI24" s="9"/>
      <c r="AJ24" s="9"/>
      <c r="AK24" s="107"/>
      <c r="AL24" s="42"/>
    </row>
    <row r="25" spans="1:38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107"/>
      <c r="H25" s="107"/>
      <c r="I25" s="107"/>
      <c r="J25" s="107"/>
      <c r="K25" s="9"/>
      <c r="L25" s="9"/>
      <c r="M25" s="9"/>
      <c r="N25" s="9"/>
      <c r="O25" s="9"/>
      <c r="P25" s="107"/>
      <c r="Q25" s="107"/>
      <c r="R25" s="9"/>
      <c r="S25" s="9"/>
      <c r="T25" s="9"/>
      <c r="U25" s="9"/>
      <c r="V25" s="9"/>
      <c r="W25" s="107"/>
      <c r="X25" s="107"/>
      <c r="Y25" s="9"/>
      <c r="Z25" s="9"/>
      <c r="AA25" s="9"/>
      <c r="AB25" s="9"/>
      <c r="AC25" s="9"/>
      <c r="AD25" s="107"/>
      <c r="AE25" s="107"/>
      <c r="AF25" s="9"/>
      <c r="AG25" s="9"/>
      <c r="AH25" s="9"/>
      <c r="AI25" s="9"/>
      <c r="AJ25" s="9"/>
      <c r="AK25" s="107"/>
      <c r="AL25" s="42"/>
    </row>
    <row r="26" spans="1:38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107"/>
      <c r="H26" s="107"/>
      <c r="I26" s="107"/>
      <c r="J26" s="107"/>
      <c r="K26" s="9"/>
      <c r="L26" s="9"/>
      <c r="M26" s="9"/>
      <c r="N26" s="9"/>
      <c r="O26" s="9"/>
      <c r="P26" s="107"/>
      <c r="Q26" s="107"/>
      <c r="R26" s="9"/>
      <c r="S26" s="9"/>
      <c r="T26" s="9"/>
      <c r="U26" s="9"/>
      <c r="V26" s="9"/>
      <c r="W26" s="107"/>
      <c r="X26" s="107"/>
      <c r="Y26" s="9"/>
      <c r="Z26" s="9"/>
      <c r="AA26" s="9"/>
      <c r="AB26" s="9"/>
      <c r="AC26" s="9"/>
      <c r="AD26" s="107"/>
      <c r="AE26" s="107"/>
      <c r="AF26" s="9"/>
      <c r="AG26" s="9"/>
      <c r="AH26" s="9"/>
      <c r="AI26" s="9"/>
      <c r="AJ26" s="9"/>
      <c r="AK26" s="107"/>
      <c r="AL26" s="42"/>
    </row>
    <row r="27" spans="1:38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107"/>
      <c r="H27" s="107"/>
      <c r="I27" s="107"/>
      <c r="J27" s="107"/>
      <c r="K27" s="9"/>
      <c r="L27" s="9"/>
      <c r="M27" s="9"/>
      <c r="N27" s="9"/>
      <c r="O27" s="9"/>
      <c r="P27" s="107"/>
      <c r="Q27" s="107"/>
      <c r="R27" s="9"/>
      <c r="S27" s="9"/>
      <c r="T27" s="9"/>
      <c r="U27" s="9"/>
      <c r="V27" s="9"/>
      <c r="W27" s="107"/>
      <c r="X27" s="107"/>
      <c r="Y27" s="9"/>
      <c r="Z27" s="9"/>
      <c r="AA27" s="9"/>
      <c r="AB27" s="9"/>
      <c r="AC27" s="9"/>
      <c r="AD27" s="107"/>
      <c r="AE27" s="107"/>
      <c r="AF27" s="9"/>
      <c r="AG27" s="9"/>
      <c r="AH27" s="9"/>
      <c r="AI27" s="9"/>
      <c r="AJ27" s="9"/>
      <c r="AK27" s="107"/>
      <c r="AL27" s="42"/>
    </row>
    <row r="28" spans="1:38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08"/>
      <c r="H28" s="108"/>
      <c r="I28" s="108"/>
      <c r="J28" s="108"/>
      <c r="K28" s="13"/>
      <c r="L28" s="13"/>
      <c r="M28" s="13"/>
      <c r="N28" s="13"/>
      <c r="O28" s="13"/>
      <c r="P28" s="108"/>
      <c r="Q28" s="108"/>
      <c r="R28" s="13"/>
      <c r="S28" s="13"/>
      <c r="T28" s="13"/>
      <c r="U28" s="13"/>
      <c r="V28" s="13"/>
      <c r="W28" s="108"/>
      <c r="X28" s="108"/>
      <c r="Y28" s="13"/>
      <c r="Z28" s="13"/>
      <c r="AA28" s="13"/>
      <c r="AB28" s="13"/>
      <c r="AC28" s="13"/>
      <c r="AD28" s="108"/>
      <c r="AE28" s="108"/>
      <c r="AF28" s="13"/>
      <c r="AG28" s="13"/>
      <c r="AH28" s="13"/>
      <c r="AI28" s="13"/>
      <c r="AJ28" s="13"/>
      <c r="AK28" s="108"/>
      <c r="AL28" s="43"/>
    </row>
    <row r="29" spans="1:38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109"/>
      <c r="H29" s="109"/>
      <c r="I29" s="109"/>
      <c r="J29" s="109"/>
      <c r="K29" s="5"/>
      <c r="L29" s="5"/>
      <c r="M29" s="5"/>
      <c r="N29" s="5"/>
      <c r="O29" s="5"/>
      <c r="P29" s="109"/>
      <c r="Q29" s="109"/>
      <c r="R29" s="5"/>
      <c r="S29" s="5"/>
      <c r="T29" s="5"/>
      <c r="U29" s="5"/>
      <c r="V29" s="5"/>
      <c r="W29" s="109"/>
      <c r="X29" s="109"/>
      <c r="Y29" s="5"/>
      <c r="Z29" s="5"/>
      <c r="AA29" s="5"/>
      <c r="AB29" s="5"/>
      <c r="AC29" s="5"/>
      <c r="AD29" s="109"/>
      <c r="AE29" s="109"/>
      <c r="AF29" s="5"/>
      <c r="AG29" s="5"/>
      <c r="AH29" s="5"/>
      <c r="AI29" s="5"/>
      <c r="AJ29" s="5"/>
      <c r="AK29" s="109"/>
      <c r="AL29" s="41"/>
    </row>
    <row r="30" spans="1:38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107"/>
      <c r="H30" s="107"/>
      <c r="I30" s="107"/>
      <c r="J30" s="107"/>
      <c r="K30" s="9"/>
      <c r="L30" s="9"/>
      <c r="M30" s="9"/>
      <c r="N30" s="9"/>
      <c r="O30" s="9"/>
      <c r="P30" s="107"/>
      <c r="Q30" s="107"/>
      <c r="R30" s="9"/>
      <c r="S30" s="9"/>
      <c r="T30" s="9"/>
      <c r="U30" s="9"/>
      <c r="V30" s="9"/>
      <c r="W30" s="107"/>
      <c r="X30" s="107"/>
      <c r="Y30" s="9"/>
      <c r="Z30" s="9"/>
      <c r="AA30" s="9"/>
      <c r="AB30" s="9"/>
      <c r="AC30" s="9"/>
      <c r="AD30" s="107"/>
      <c r="AE30" s="107"/>
      <c r="AF30" s="9"/>
      <c r="AG30" s="9"/>
      <c r="AH30" s="9"/>
      <c r="AI30" s="9"/>
      <c r="AJ30" s="9"/>
      <c r="AK30" s="107"/>
      <c r="AL30" s="42"/>
    </row>
    <row r="31" spans="1:38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107"/>
      <c r="H31" s="107"/>
      <c r="I31" s="107"/>
      <c r="J31" s="107"/>
      <c r="K31" s="9"/>
      <c r="L31" s="9"/>
      <c r="M31" s="9"/>
      <c r="N31" s="9"/>
      <c r="O31" s="9"/>
      <c r="P31" s="107"/>
      <c r="Q31" s="107"/>
      <c r="R31" s="9"/>
      <c r="S31" s="9"/>
      <c r="T31" s="9"/>
      <c r="U31" s="9"/>
      <c r="V31" s="9"/>
      <c r="W31" s="107"/>
      <c r="X31" s="107"/>
      <c r="Y31" s="9"/>
      <c r="Z31" s="9"/>
      <c r="AA31" s="9"/>
      <c r="AB31" s="9"/>
      <c r="AC31" s="9"/>
      <c r="AD31" s="107"/>
      <c r="AE31" s="107"/>
      <c r="AF31" s="9"/>
      <c r="AG31" s="9"/>
      <c r="AH31" s="9"/>
      <c r="AI31" s="9"/>
      <c r="AJ31" s="9"/>
      <c r="AK31" s="107"/>
      <c r="AL31" s="42"/>
    </row>
    <row r="32" spans="1:38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107"/>
      <c r="H32" s="107"/>
      <c r="I32" s="107"/>
      <c r="J32" s="107"/>
      <c r="K32" s="9"/>
      <c r="L32" s="9"/>
      <c r="M32" s="9"/>
      <c r="N32" s="9"/>
      <c r="O32" s="9"/>
      <c r="P32" s="107"/>
      <c r="Q32" s="107"/>
      <c r="R32" s="9"/>
      <c r="S32" s="9"/>
      <c r="T32" s="9"/>
      <c r="U32" s="9"/>
      <c r="V32" s="9"/>
      <c r="W32" s="107"/>
      <c r="X32" s="107"/>
      <c r="Y32" s="9"/>
      <c r="Z32" s="9"/>
      <c r="AA32" s="9"/>
      <c r="AB32" s="9"/>
      <c r="AC32" s="9"/>
      <c r="AD32" s="107"/>
      <c r="AE32" s="107"/>
      <c r="AF32" s="9"/>
      <c r="AG32" s="9"/>
      <c r="AH32" s="9"/>
      <c r="AI32" s="9"/>
      <c r="AJ32" s="9"/>
      <c r="AK32" s="107"/>
      <c r="AL32" s="42"/>
    </row>
    <row r="33" spans="1:40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107"/>
      <c r="H33" s="107"/>
      <c r="I33" s="107"/>
      <c r="J33" s="107"/>
      <c r="K33" s="9"/>
      <c r="L33" s="9"/>
      <c r="M33" s="9"/>
      <c r="N33" s="9"/>
      <c r="O33" s="9"/>
      <c r="P33" s="107"/>
      <c r="Q33" s="107"/>
      <c r="R33" s="9"/>
      <c r="S33" s="9"/>
      <c r="T33" s="9"/>
      <c r="U33" s="9"/>
      <c r="V33" s="9"/>
      <c r="W33" s="107"/>
      <c r="X33" s="107"/>
      <c r="Y33" s="9"/>
      <c r="Z33" s="9"/>
      <c r="AA33" s="9"/>
      <c r="AB33" s="9"/>
      <c r="AC33" s="9"/>
      <c r="AD33" s="107"/>
      <c r="AE33" s="107"/>
      <c r="AF33" s="9"/>
      <c r="AG33" s="9"/>
      <c r="AH33" s="9"/>
      <c r="AI33" s="9"/>
      <c r="AJ33" s="9"/>
      <c r="AK33" s="107"/>
      <c r="AL33" s="42"/>
    </row>
    <row r="34" spans="1:40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08"/>
      <c r="H34" s="108"/>
      <c r="I34" s="108"/>
      <c r="J34" s="108"/>
      <c r="K34" s="13"/>
      <c r="L34" s="13"/>
      <c r="M34" s="13"/>
      <c r="N34" s="13"/>
      <c r="O34" s="13"/>
      <c r="P34" s="108"/>
      <c r="Q34" s="108"/>
      <c r="R34" s="13"/>
      <c r="S34" s="13"/>
      <c r="T34" s="13"/>
      <c r="U34" s="13"/>
      <c r="V34" s="13"/>
      <c r="W34" s="108"/>
      <c r="X34" s="108"/>
      <c r="Y34" s="13"/>
      <c r="Z34" s="13"/>
      <c r="AA34" s="13"/>
      <c r="AB34" s="13"/>
      <c r="AC34" s="13"/>
      <c r="AD34" s="108"/>
      <c r="AE34" s="108"/>
      <c r="AF34" s="13"/>
      <c r="AG34" s="13"/>
      <c r="AH34" s="13"/>
      <c r="AI34" s="13"/>
      <c r="AJ34" s="13"/>
      <c r="AK34" s="108"/>
      <c r="AL34" s="43"/>
    </row>
    <row r="35" spans="1:40" ht="18" customHeight="1" x14ac:dyDescent="0.35">
      <c r="A35" s="220" t="s">
        <v>169</v>
      </c>
      <c r="B35" s="223" t="s">
        <v>155</v>
      </c>
      <c r="C35" s="31" t="s">
        <v>1</v>
      </c>
      <c r="D35" s="3">
        <v>30</v>
      </c>
      <c r="E35" s="4">
        <f t="shared" si="0"/>
        <v>30</v>
      </c>
      <c r="F35" s="4">
        <f t="shared" si="1"/>
        <v>0</v>
      </c>
      <c r="G35" s="109"/>
      <c r="H35" s="109"/>
      <c r="I35" s="109"/>
      <c r="J35" s="109"/>
      <c r="K35" s="5"/>
      <c r="L35" s="5"/>
      <c r="M35" s="5"/>
      <c r="N35" s="5"/>
      <c r="O35" s="5"/>
      <c r="P35" s="109"/>
      <c r="Q35" s="109"/>
      <c r="R35" s="5"/>
      <c r="S35" s="5">
        <v>30</v>
      </c>
      <c r="T35" s="5"/>
      <c r="U35" s="5"/>
      <c r="V35" s="5"/>
      <c r="W35" s="109"/>
      <c r="X35" s="109"/>
      <c r="Y35" s="5"/>
      <c r="Z35" s="5"/>
      <c r="AA35" s="5"/>
      <c r="AB35" s="5"/>
      <c r="AC35" s="5"/>
      <c r="AD35" s="109"/>
      <c r="AE35" s="109"/>
      <c r="AF35" s="5"/>
      <c r="AG35" s="5"/>
      <c r="AH35" s="5"/>
      <c r="AI35" s="5"/>
      <c r="AJ35" s="5"/>
      <c r="AK35" s="109"/>
      <c r="AL35" s="41"/>
    </row>
    <row r="36" spans="1:40" ht="18" customHeight="1" x14ac:dyDescent="0.35">
      <c r="A36" s="221"/>
      <c r="B36" s="224"/>
      <c r="C36" s="32" t="s">
        <v>2</v>
      </c>
      <c r="D36" s="7">
        <v>30</v>
      </c>
      <c r="E36" s="8">
        <f t="shared" si="0"/>
        <v>30</v>
      </c>
      <c r="F36" s="8">
        <f t="shared" si="1"/>
        <v>0</v>
      </c>
      <c r="G36" s="107"/>
      <c r="H36" s="107"/>
      <c r="I36" s="107"/>
      <c r="J36" s="107"/>
      <c r="K36" s="9"/>
      <c r="L36" s="9"/>
      <c r="M36" s="9"/>
      <c r="N36" s="9"/>
      <c r="O36" s="9"/>
      <c r="P36" s="107"/>
      <c r="Q36" s="107"/>
      <c r="R36" s="9"/>
      <c r="S36" s="9">
        <v>29</v>
      </c>
      <c r="T36" s="9"/>
      <c r="U36" s="9">
        <v>1</v>
      </c>
      <c r="V36" s="9"/>
      <c r="W36" s="107"/>
      <c r="X36" s="107"/>
      <c r="Y36" s="9"/>
      <c r="Z36" s="9"/>
      <c r="AA36" s="9"/>
      <c r="AB36" s="9"/>
      <c r="AC36" s="9"/>
      <c r="AD36" s="107"/>
      <c r="AE36" s="107"/>
      <c r="AF36" s="9"/>
      <c r="AG36" s="9"/>
      <c r="AH36" s="9"/>
      <c r="AI36" s="9"/>
      <c r="AJ36" s="9"/>
      <c r="AK36" s="107"/>
      <c r="AL36" s="42"/>
    </row>
    <row r="37" spans="1:40" ht="18" customHeight="1" x14ac:dyDescent="0.35">
      <c r="A37" s="221"/>
      <c r="B37" s="224"/>
      <c r="C37" s="32" t="s">
        <v>3</v>
      </c>
      <c r="D37" s="7">
        <v>0</v>
      </c>
      <c r="E37" s="8">
        <f t="shared" si="0"/>
        <v>0</v>
      </c>
      <c r="F37" s="8">
        <f t="shared" si="1"/>
        <v>0</v>
      </c>
      <c r="G37" s="107"/>
      <c r="H37" s="107"/>
      <c r="I37" s="107"/>
      <c r="J37" s="107"/>
      <c r="K37" s="9"/>
      <c r="L37" s="9"/>
      <c r="M37" s="9"/>
      <c r="N37" s="9"/>
      <c r="O37" s="9"/>
      <c r="P37" s="107"/>
      <c r="Q37" s="107"/>
      <c r="R37" s="9"/>
      <c r="S37" s="9"/>
      <c r="T37" s="9"/>
      <c r="U37" s="9"/>
      <c r="V37" s="9"/>
      <c r="W37" s="107"/>
      <c r="X37" s="107"/>
      <c r="Y37" s="9"/>
      <c r="Z37" s="9"/>
      <c r="AA37" s="9"/>
      <c r="AB37" s="9"/>
      <c r="AC37" s="9"/>
      <c r="AD37" s="107"/>
      <c r="AE37" s="107"/>
      <c r="AF37" s="9"/>
      <c r="AG37" s="9"/>
      <c r="AH37" s="9"/>
      <c r="AI37" s="9"/>
      <c r="AJ37" s="9"/>
      <c r="AK37" s="107"/>
      <c r="AL37" s="42"/>
    </row>
    <row r="38" spans="1:40" ht="18" customHeight="1" x14ac:dyDescent="0.35">
      <c r="A38" s="221"/>
      <c r="B38" s="224"/>
      <c r="C38" s="33" t="s">
        <v>4</v>
      </c>
      <c r="D38" s="7">
        <v>30</v>
      </c>
      <c r="E38" s="8">
        <f t="shared" si="0"/>
        <v>30</v>
      </c>
      <c r="F38" s="8">
        <f t="shared" si="1"/>
        <v>0</v>
      </c>
      <c r="G38" s="107"/>
      <c r="H38" s="107"/>
      <c r="I38" s="107"/>
      <c r="J38" s="107"/>
      <c r="K38" s="9"/>
      <c r="L38" s="9"/>
      <c r="M38" s="9"/>
      <c r="N38" s="9"/>
      <c r="O38" s="9"/>
      <c r="P38" s="107"/>
      <c r="Q38" s="107"/>
      <c r="R38" s="9"/>
      <c r="S38" s="9"/>
      <c r="T38" s="9"/>
      <c r="U38" s="9">
        <v>12</v>
      </c>
      <c r="V38" s="9"/>
      <c r="W38" s="107"/>
      <c r="X38" s="107"/>
      <c r="Y38" s="9"/>
      <c r="Z38" s="9">
        <v>4</v>
      </c>
      <c r="AA38" s="9">
        <v>3</v>
      </c>
      <c r="AB38" s="9"/>
      <c r="AC38" s="9">
        <v>11</v>
      </c>
      <c r="AD38" s="107"/>
      <c r="AE38" s="107"/>
      <c r="AF38" s="9"/>
      <c r="AG38" s="9"/>
      <c r="AH38" s="9"/>
      <c r="AI38" s="9"/>
      <c r="AJ38" s="9"/>
      <c r="AK38" s="107"/>
      <c r="AL38" s="42"/>
    </row>
    <row r="39" spans="1:40" ht="18" customHeight="1" x14ac:dyDescent="0.35">
      <c r="A39" s="221"/>
      <c r="B39" s="224"/>
      <c r="C39" s="33" t="s">
        <v>5</v>
      </c>
      <c r="D39" s="7">
        <v>30</v>
      </c>
      <c r="E39" s="8">
        <f t="shared" si="0"/>
        <v>30</v>
      </c>
      <c r="F39" s="8">
        <f t="shared" si="1"/>
        <v>0</v>
      </c>
      <c r="G39" s="107"/>
      <c r="H39" s="107"/>
      <c r="I39" s="107"/>
      <c r="J39" s="107"/>
      <c r="K39" s="9"/>
      <c r="L39" s="9"/>
      <c r="M39" s="9"/>
      <c r="N39" s="9"/>
      <c r="O39" s="9"/>
      <c r="P39" s="107"/>
      <c r="Q39" s="107"/>
      <c r="R39" s="9"/>
      <c r="S39" s="9"/>
      <c r="T39" s="9"/>
      <c r="U39" s="9"/>
      <c r="V39" s="9">
        <f>11+8</f>
        <v>19</v>
      </c>
      <c r="W39" s="107">
        <v>1</v>
      </c>
      <c r="X39" s="107"/>
      <c r="Y39" s="9"/>
      <c r="Z39" s="9"/>
      <c r="AA39" s="9"/>
      <c r="AB39" s="9">
        <v>10</v>
      </c>
      <c r="AC39" s="9"/>
      <c r="AD39" s="107"/>
      <c r="AE39" s="107"/>
      <c r="AF39" s="9"/>
      <c r="AG39" s="9"/>
      <c r="AH39" s="9"/>
      <c r="AI39" s="9"/>
      <c r="AJ39" s="9"/>
      <c r="AK39" s="107"/>
      <c r="AL39" s="42"/>
    </row>
    <row r="40" spans="1:40" ht="18" customHeight="1" x14ac:dyDescent="0.35">
      <c r="A40" s="222"/>
      <c r="B40" s="225"/>
      <c r="C40" s="34" t="s">
        <v>6</v>
      </c>
      <c r="D40" s="16">
        <v>0</v>
      </c>
      <c r="E40" s="10">
        <f t="shared" si="0"/>
        <v>0</v>
      </c>
      <c r="F40" s="10">
        <f t="shared" si="1"/>
        <v>0</v>
      </c>
      <c r="G40" s="108"/>
      <c r="H40" s="108"/>
      <c r="I40" s="108"/>
      <c r="J40" s="108"/>
      <c r="K40" s="13"/>
      <c r="L40" s="13"/>
      <c r="M40" s="13"/>
      <c r="N40" s="13"/>
      <c r="O40" s="13"/>
      <c r="P40" s="108"/>
      <c r="Q40" s="108"/>
      <c r="R40" s="13"/>
      <c r="S40" s="13"/>
      <c r="T40" s="13"/>
      <c r="U40" s="13"/>
      <c r="V40" s="13"/>
      <c r="W40" s="108"/>
      <c r="X40" s="108"/>
      <c r="Y40" s="13"/>
      <c r="Z40" s="13"/>
      <c r="AA40" s="13"/>
      <c r="AB40" s="13"/>
      <c r="AC40" s="13"/>
      <c r="AD40" s="108"/>
      <c r="AE40" s="108"/>
      <c r="AF40" s="13"/>
      <c r="AG40" s="13"/>
      <c r="AH40" s="13"/>
      <c r="AI40" s="13"/>
      <c r="AJ40" s="13"/>
      <c r="AK40" s="108"/>
      <c r="AL40" s="43"/>
    </row>
    <row r="41" spans="1:40" ht="18" customHeight="1" x14ac:dyDescent="0.35">
      <c r="A41" s="220" t="s">
        <v>169</v>
      </c>
      <c r="B41" s="308" t="s">
        <v>171</v>
      </c>
      <c r="C41" s="31" t="s">
        <v>1</v>
      </c>
      <c r="D41" s="7">
        <v>30</v>
      </c>
      <c r="E41" s="4">
        <f t="shared" si="0"/>
        <v>30</v>
      </c>
      <c r="F41" s="4">
        <f t="shared" si="1"/>
        <v>0</v>
      </c>
      <c r="G41" s="109"/>
      <c r="H41" s="109"/>
      <c r="I41" s="109"/>
      <c r="J41" s="109"/>
      <c r="K41" s="5"/>
      <c r="L41" s="5"/>
      <c r="M41" s="5"/>
      <c r="N41" s="5"/>
      <c r="O41" s="5"/>
      <c r="P41" s="109"/>
      <c r="Q41" s="109"/>
      <c r="R41" s="5"/>
      <c r="S41" s="5">
        <f>10+19</f>
        <v>29</v>
      </c>
      <c r="T41" s="5"/>
      <c r="U41" s="5">
        <v>1</v>
      </c>
      <c r="V41" s="5"/>
      <c r="W41" s="109"/>
      <c r="X41" s="109"/>
      <c r="Y41" s="5"/>
      <c r="Z41" s="5"/>
      <c r="AA41" s="5"/>
      <c r="AB41" s="5"/>
      <c r="AC41" s="5"/>
      <c r="AD41" s="109"/>
      <c r="AE41" s="109"/>
      <c r="AF41" s="5"/>
      <c r="AG41" s="5"/>
      <c r="AH41" s="5"/>
      <c r="AI41" s="5"/>
      <c r="AJ41" s="5"/>
      <c r="AK41" s="109"/>
      <c r="AL41" s="41"/>
    </row>
    <row r="42" spans="1:40" ht="18" customHeight="1" x14ac:dyDescent="0.35">
      <c r="A42" s="221"/>
      <c r="B42" s="308"/>
      <c r="C42" s="32" t="s">
        <v>2</v>
      </c>
      <c r="D42" s="7">
        <v>30</v>
      </c>
      <c r="E42" s="8">
        <f t="shared" si="0"/>
        <v>30</v>
      </c>
      <c r="F42" s="8">
        <f t="shared" si="1"/>
        <v>0</v>
      </c>
      <c r="G42" s="107"/>
      <c r="H42" s="107"/>
      <c r="I42" s="107"/>
      <c r="J42" s="107"/>
      <c r="K42" s="9"/>
      <c r="L42" s="9"/>
      <c r="M42" s="9"/>
      <c r="N42" s="9"/>
      <c r="O42" s="9"/>
      <c r="P42" s="107"/>
      <c r="Q42" s="107"/>
      <c r="R42" s="9"/>
      <c r="S42" s="9">
        <v>30</v>
      </c>
      <c r="T42" s="9"/>
      <c r="U42" s="9"/>
      <c r="V42" s="9"/>
      <c r="W42" s="107"/>
      <c r="X42" s="107"/>
      <c r="Y42" s="9"/>
      <c r="Z42" s="9"/>
      <c r="AA42" s="9"/>
      <c r="AB42" s="9"/>
      <c r="AC42" s="9"/>
      <c r="AD42" s="107"/>
      <c r="AE42" s="107"/>
      <c r="AF42" s="9"/>
      <c r="AG42" s="9"/>
      <c r="AH42" s="9"/>
      <c r="AI42" s="9"/>
      <c r="AJ42" s="9"/>
      <c r="AK42" s="107"/>
      <c r="AL42" s="42"/>
    </row>
    <row r="43" spans="1:40" ht="18" customHeight="1" x14ac:dyDescent="0.35">
      <c r="A43" s="221"/>
      <c r="B43" s="308"/>
      <c r="C43" s="32" t="s">
        <v>3</v>
      </c>
      <c r="D43" s="7">
        <v>0</v>
      </c>
      <c r="E43" s="8">
        <f t="shared" si="0"/>
        <v>0</v>
      </c>
      <c r="F43" s="8">
        <f t="shared" si="1"/>
        <v>0</v>
      </c>
      <c r="G43" s="107"/>
      <c r="H43" s="107"/>
      <c r="I43" s="107"/>
      <c r="J43" s="107"/>
      <c r="K43" s="9"/>
      <c r="L43" s="9"/>
      <c r="M43" s="9"/>
      <c r="N43" s="9"/>
      <c r="O43" s="9"/>
      <c r="P43" s="107"/>
      <c r="Q43" s="107"/>
      <c r="R43" s="9"/>
      <c r="S43" s="9"/>
      <c r="T43" s="9"/>
      <c r="U43" s="9"/>
      <c r="V43" s="9"/>
      <c r="W43" s="107"/>
      <c r="X43" s="107"/>
      <c r="Y43" s="9"/>
      <c r="Z43" s="9"/>
      <c r="AA43" s="9"/>
      <c r="AB43" s="9"/>
      <c r="AC43" s="9"/>
      <c r="AD43" s="107"/>
      <c r="AE43" s="107"/>
      <c r="AF43" s="9"/>
      <c r="AG43" s="9"/>
      <c r="AH43" s="9"/>
      <c r="AI43" s="9"/>
      <c r="AJ43" s="9"/>
      <c r="AK43" s="107"/>
      <c r="AL43" s="42"/>
    </row>
    <row r="44" spans="1:40" ht="18" customHeight="1" x14ac:dyDescent="0.35">
      <c r="A44" s="221"/>
      <c r="B44" s="308"/>
      <c r="C44" s="33" t="s">
        <v>4</v>
      </c>
      <c r="D44" s="7">
        <v>30</v>
      </c>
      <c r="E44" s="8">
        <f t="shared" si="0"/>
        <v>30</v>
      </c>
      <c r="F44" s="8">
        <f t="shared" si="1"/>
        <v>0</v>
      </c>
      <c r="G44" s="107"/>
      <c r="H44" s="107"/>
      <c r="I44" s="107"/>
      <c r="J44" s="107"/>
      <c r="K44" s="9"/>
      <c r="L44" s="9"/>
      <c r="M44" s="9"/>
      <c r="N44" s="9"/>
      <c r="O44" s="9"/>
      <c r="P44" s="107"/>
      <c r="Q44" s="107"/>
      <c r="R44" s="9"/>
      <c r="S44" s="9"/>
      <c r="T44" s="9"/>
      <c r="U44" s="9"/>
      <c r="V44" s="9"/>
      <c r="W44" s="107"/>
      <c r="X44" s="107"/>
      <c r="Y44" s="9"/>
      <c r="Z44" s="9">
        <f>1+2</f>
        <v>3</v>
      </c>
      <c r="AA44" s="9"/>
      <c r="AB44" s="9">
        <v>16</v>
      </c>
      <c r="AC44" s="9">
        <v>11</v>
      </c>
      <c r="AD44" s="107"/>
      <c r="AE44" s="107"/>
      <c r="AF44" s="9"/>
      <c r="AG44" s="9"/>
      <c r="AH44" s="9"/>
      <c r="AI44" s="9"/>
      <c r="AJ44" s="9"/>
      <c r="AK44" s="107"/>
      <c r="AL44" s="42"/>
    </row>
    <row r="45" spans="1:40" ht="18" customHeight="1" x14ac:dyDescent="0.35">
      <c r="A45" s="221"/>
      <c r="B45" s="308"/>
      <c r="C45" s="33" t="s">
        <v>5</v>
      </c>
      <c r="D45" s="7">
        <v>30</v>
      </c>
      <c r="E45" s="8">
        <f t="shared" si="0"/>
        <v>30</v>
      </c>
      <c r="F45" s="8">
        <f t="shared" si="1"/>
        <v>0</v>
      </c>
      <c r="G45" s="107"/>
      <c r="H45" s="107"/>
      <c r="I45" s="107"/>
      <c r="J45" s="107"/>
      <c r="K45" s="9"/>
      <c r="L45" s="9"/>
      <c r="M45" s="9"/>
      <c r="N45" s="9"/>
      <c r="O45" s="9"/>
      <c r="P45" s="107"/>
      <c r="Q45" s="107"/>
      <c r="R45" s="9"/>
      <c r="S45" s="9"/>
      <c r="T45" s="9"/>
      <c r="U45" s="9">
        <v>16</v>
      </c>
      <c r="V45" s="9">
        <v>11</v>
      </c>
      <c r="W45" s="107">
        <v>2</v>
      </c>
      <c r="X45" s="107"/>
      <c r="Y45" s="9"/>
      <c r="Z45" s="9"/>
      <c r="AA45" s="9"/>
      <c r="AB45" s="9">
        <v>1</v>
      </c>
      <c r="AC45" s="9"/>
      <c r="AD45" s="107"/>
      <c r="AE45" s="107"/>
      <c r="AF45" s="9"/>
      <c r="AG45" s="9"/>
      <c r="AH45" s="9"/>
      <c r="AI45" s="9"/>
      <c r="AJ45" s="9"/>
      <c r="AK45" s="107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2">
        <v>0</v>
      </c>
      <c r="E46" s="18">
        <f t="shared" si="0"/>
        <v>0</v>
      </c>
      <c r="F46" s="18">
        <f t="shared" si="1"/>
        <v>0</v>
      </c>
      <c r="G46" s="110"/>
      <c r="H46" s="110"/>
      <c r="I46" s="110"/>
      <c r="J46" s="110"/>
      <c r="K46" s="19"/>
      <c r="L46" s="19"/>
      <c r="M46" s="19"/>
      <c r="N46" s="19"/>
      <c r="O46" s="19"/>
      <c r="P46" s="110"/>
      <c r="Q46" s="110"/>
      <c r="R46" s="19"/>
      <c r="S46" s="19"/>
      <c r="T46" s="19"/>
      <c r="U46" s="19"/>
      <c r="V46" s="19"/>
      <c r="W46" s="110"/>
      <c r="X46" s="110"/>
      <c r="Y46" s="19"/>
      <c r="Z46" s="19"/>
      <c r="AA46" s="19"/>
      <c r="AB46" s="19"/>
      <c r="AC46" s="19"/>
      <c r="AD46" s="110"/>
      <c r="AE46" s="110"/>
      <c r="AF46" s="19"/>
      <c r="AG46" s="19"/>
      <c r="AH46" s="19"/>
      <c r="AI46" s="19"/>
      <c r="AJ46" s="19"/>
      <c r="AK46" s="110"/>
      <c r="AL46" s="43"/>
    </row>
    <row r="47" spans="1:40" ht="18" customHeight="1" x14ac:dyDescent="0.35">
      <c r="A47" s="220" t="s">
        <v>169</v>
      </c>
      <c r="B47" s="308" t="s">
        <v>156</v>
      </c>
      <c r="C47" s="31" t="s">
        <v>1</v>
      </c>
      <c r="D47" s="3">
        <v>20</v>
      </c>
      <c r="E47" s="4">
        <f t="shared" si="0"/>
        <v>20</v>
      </c>
      <c r="F47" s="4">
        <f t="shared" si="1"/>
        <v>0</v>
      </c>
      <c r="G47" s="109"/>
      <c r="H47" s="109"/>
      <c r="I47" s="109"/>
      <c r="J47" s="109"/>
      <c r="K47" s="5"/>
      <c r="L47" s="5"/>
      <c r="M47" s="5"/>
      <c r="N47" s="5"/>
      <c r="O47" s="5"/>
      <c r="P47" s="109"/>
      <c r="Q47" s="109"/>
      <c r="R47" s="5"/>
      <c r="S47" s="5">
        <v>20</v>
      </c>
      <c r="T47" s="5"/>
      <c r="U47" s="5"/>
      <c r="V47" s="5"/>
      <c r="W47" s="109"/>
      <c r="X47" s="109"/>
      <c r="Y47" s="5"/>
      <c r="Z47" s="5"/>
      <c r="AA47" s="5"/>
      <c r="AB47" s="5"/>
      <c r="AC47" s="5"/>
      <c r="AD47" s="109"/>
      <c r="AE47" s="109"/>
      <c r="AF47" s="5"/>
      <c r="AG47" s="5"/>
      <c r="AH47" s="5"/>
      <c r="AI47" s="5"/>
      <c r="AJ47" s="5"/>
      <c r="AK47" s="109"/>
      <c r="AL47" s="44"/>
    </row>
    <row r="48" spans="1:40" ht="18" customHeight="1" x14ac:dyDescent="0.35">
      <c r="A48" s="221"/>
      <c r="B48" s="308"/>
      <c r="C48" s="32" t="s">
        <v>2</v>
      </c>
      <c r="D48" s="7">
        <v>20</v>
      </c>
      <c r="E48" s="8">
        <f t="shared" si="0"/>
        <v>20</v>
      </c>
      <c r="F48" s="8">
        <f t="shared" si="1"/>
        <v>0</v>
      </c>
      <c r="G48" s="107"/>
      <c r="H48" s="107"/>
      <c r="I48" s="107"/>
      <c r="J48" s="107"/>
      <c r="K48" s="9"/>
      <c r="L48" s="9"/>
      <c r="M48" s="9"/>
      <c r="N48" s="9"/>
      <c r="O48" s="9"/>
      <c r="P48" s="107"/>
      <c r="Q48" s="107"/>
      <c r="R48" s="9"/>
      <c r="S48" s="9"/>
      <c r="T48" s="9">
        <v>18</v>
      </c>
      <c r="U48" s="9">
        <v>2</v>
      </c>
      <c r="V48" s="9"/>
      <c r="W48" s="107"/>
      <c r="X48" s="107"/>
      <c r="Y48" s="9"/>
      <c r="Z48" s="9"/>
      <c r="AA48" s="9"/>
      <c r="AB48" s="9"/>
      <c r="AC48" s="9"/>
      <c r="AD48" s="107"/>
      <c r="AE48" s="107"/>
      <c r="AF48" s="9"/>
      <c r="AG48" s="9"/>
      <c r="AH48" s="9"/>
      <c r="AI48" s="9"/>
      <c r="AJ48" s="9"/>
      <c r="AK48" s="107"/>
      <c r="AL48" s="42"/>
    </row>
    <row r="49" spans="1:40" ht="18" customHeight="1" x14ac:dyDescent="0.35">
      <c r="A49" s="221"/>
      <c r="B49" s="308"/>
      <c r="C49" s="32" t="s">
        <v>3</v>
      </c>
      <c r="D49" s="7">
        <v>0</v>
      </c>
      <c r="E49" s="8">
        <f t="shared" si="0"/>
        <v>0</v>
      </c>
      <c r="F49" s="8">
        <f t="shared" si="1"/>
        <v>0</v>
      </c>
      <c r="G49" s="107"/>
      <c r="H49" s="107"/>
      <c r="I49" s="107"/>
      <c r="J49" s="107"/>
      <c r="K49" s="9"/>
      <c r="L49" s="9"/>
      <c r="M49" s="9"/>
      <c r="N49" s="9"/>
      <c r="O49" s="9"/>
      <c r="P49" s="107"/>
      <c r="Q49" s="107"/>
      <c r="R49" s="9"/>
      <c r="S49" s="9"/>
      <c r="T49" s="9"/>
      <c r="U49" s="9"/>
      <c r="V49" s="9"/>
      <c r="W49" s="107"/>
      <c r="X49" s="107"/>
      <c r="Y49" s="9"/>
      <c r="Z49" s="9"/>
      <c r="AA49" s="9"/>
      <c r="AB49" s="9"/>
      <c r="AC49" s="9"/>
      <c r="AD49" s="107"/>
      <c r="AE49" s="107"/>
      <c r="AF49" s="9"/>
      <c r="AG49" s="9"/>
      <c r="AH49" s="9"/>
      <c r="AI49" s="9"/>
      <c r="AJ49" s="9"/>
      <c r="AK49" s="107"/>
      <c r="AL49" s="42"/>
    </row>
    <row r="50" spans="1:40" ht="18" customHeight="1" x14ac:dyDescent="0.35">
      <c r="A50" s="221"/>
      <c r="B50" s="308"/>
      <c r="C50" s="33" t="s">
        <v>4</v>
      </c>
      <c r="D50" s="7">
        <v>20</v>
      </c>
      <c r="E50" s="8">
        <f t="shared" si="0"/>
        <v>20</v>
      </c>
      <c r="F50" s="8">
        <f t="shared" si="1"/>
        <v>0</v>
      </c>
      <c r="G50" s="107"/>
      <c r="H50" s="107"/>
      <c r="I50" s="107"/>
      <c r="J50" s="107"/>
      <c r="K50" s="9"/>
      <c r="L50" s="9"/>
      <c r="M50" s="9"/>
      <c r="N50" s="9"/>
      <c r="O50" s="9"/>
      <c r="P50" s="107"/>
      <c r="Q50" s="107"/>
      <c r="R50" s="9"/>
      <c r="S50" s="9"/>
      <c r="T50" s="9"/>
      <c r="U50" s="9"/>
      <c r="V50" s="9"/>
      <c r="W50" s="107"/>
      <c r="X50" s="107"/>
      <c r="Y50" s="9"/>
      <c r="Z50" s="9">
        <v>10</v>
      </c>
      <c r="AA50" s="9">
        <v>2</v>
      </c>
      <c r="AB50" s="9">
        <v>2</v>
      </c>
      <c r="AC50" s="9">
        <v>6</v>
      </c>
      <c r="AD50" s="107"/>
      <c r="AE50" s="107"/>
      <c r="AF50" s="9"/>
      <c r="AG50" s="9"/>
      <c r="AH50" s="9"/>
      <c r="AI50" s="9"/>
      <c r="AJ50" s="9"/>
      <c r="AK50" s="107"/>
      <c r="AL50" s="42"/>
    </row>
    <row r="51" spans="1:40" ht="18" customHeight="1" x14ac:dyDescent="0.35">
      <c r="A51" s="221"/>
      <c r="B51" s="308"/>
      <c r="C51" s="33" t="s">
        <v>5</v>
      </c>
      <c r="D51" s="7">
        <v>20</v>
      </c>
      <c r="E51" s="8">
        <f t="shared" si="0"/>
        <v>20</v>
      </c>
      <c r="F51" s="8">
        <f t="shared" si="1"/>
        <v>0</v>
      </c>
      <c r="G51" s="107"/>
      <c r="H51" s="107"/>
      <c r="I51" s="107"/>
      <c r="J51" s="107"/>
      <c r="K51" s="9"/>
      <c r="L51" s="9"/>
      <c r="M51" s="9"/>
      <c r="N51" s="9"/>
      <c r="O51" s="9"/>
      <c r="P51" s="107"/>
      <c r="Q51" s="107"/>
      <c r="R51" s="9"/>
      <c r="S51" s="9"/>
      <c r="T51" s="9"/>
      <c r="U51" s="9"/>
      <c r="V51" s="9">
        <v>20</v>
      </c>
      <c r="W51" s="107"/>
      <c r="X51" s="107"/>
      <c r="Y51" s="9"/>
      <c r="Z51" s="9"/>
      <c r="AA51" s="9"/>
      <c r="AB51" s="9"/>
      <c r="AC51" s="9"/>
      <c r="AD51" s="107"/>
      <c r="AE51" s="107"/>
      <c r="AF51" s="9"/>
      <c r="AG51" s="9"/>
      <c r="AH51" s="9"/>
      <c r="AI51" s="9"/>
      <c r="AJ51" s="9"/>
      <c r="AK51" s="107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>
        <v>0</v>
      </c>
      <c r="E52" s="18">
        <f t="shared" si="0"/>
        <v>0</v>
      </c>
      <c r="F52" s="18">
        <f t="shared" si="1"/>
        <v>0</v>
      </c>
      <c r="G52" s="110"/>
      <c r="H52" s="110"/>
      <c r="I52" s="110"/>
      <c r="J52" s="110"/>
      <c r="K52" s="19"/>
      <c r="L52" s="19"/>
      <c r="M52" s="19"/>
      <c r="N52" s="19"/>
      <c r="O52" s="19"/>
      <c r="P52" s="110"/>
      <c r="Q52" s="110"/>
      <c r="R52" s="19"/>
      <c r="S52" s="19"/>
      <c r="T52" s="19"/>
      <c r="U52" s="19"/>
      <c r="V52" s="19"/>
      <c r="W52" s="110"/>
      <c r="X52" s="110"/>
      <c r="Y52" s="19"/>
      <c r="Z52" s="19"/>
      <c r="AA52" s="19"/>
      <c r="AB52" s="19"/>
      <c r="AC52" s="19"/>
      <c r="AD52" s="110"/>
      <c r="AE52" s="110"/>
      <c r="AF52" s="19"/>
      <c r="AG52" s="19"/>
      <c r="AH52" s="19"/>
      <c r="AI52" s="19"/>
      <c r="AJ52" s="19"/>
      <c r="AK52" s="110"/>
      <c r="AL52" s="42"/>
    </row>
    <row r="53" spans="1:40" ht="18" customHeight="1" x14ac:dyDescent="0.35">
      <c r="A53" s="220" t="s">
        <v>169</v>
      </c>
      <c r="B53" s="308" t="s">
        <v>172</v>
      </c>
      <c r="C53" s="31" t="s">
        <v>1</v>
      </c>
      <c r="D53" s="3">
        <v>30</v>
      </c>
      <c r="E53" s="4">
        <f t="shared" si="0"/>
        <v>30</v>
      </c>
      <c r="F53" s="4">
        <f t="shared" si="1"/>
        <v>0</v>
      </c>
      <c r="G53" s="109"/>
      <c r="H53" s="109"/>
      <c r="I53" s="109"/>
      <c r="J53" s="109"/>
      <c r="K53" s="5"/>
      <c r="L53" s="5"/>
      <c r="M53" s="5"/>
      <c r="N53" s="5"/>
      <c r="O53" s="5"/>
      <c r="P53" s="109"/>
      <c r="Q53" s="109"/>
      <c r="R53" s="5"/>
      <c r="S53" s="5">
        <v>30</v>
      </c>
      <c r="T53" s="5"/>
      <c r="U53" s="5"/>
      <c r="V53" s="5"/>
      <c r="W53" s="109"/>
      <c r="X53" s="109"/>
      <c r="Y53" s="5"/>
      <c r="Z53" s="5"/>
      <c r="AA53" s="5"/>
      <c r="AB53" s="5"/>
      <c r="AC53" s="5"/>
      <c r="AD53" s="109"/>
      <c r="AE53" s="109"/>
      <c r="AF53" s="5"/>
      <c r="AG53" s="5"/>
      <c r="AH53" s="5"/>
      <c r="AI53" s="5"/>
      <c r="AJ53" s="5"/>
      <c r="AK53" s="109"/>
      <c r="AL53" s="44"/>
    </row>
    <row r="54" spans="1:40" ht="18" customHeight="1" x14ac:dyDescent="0.35">
      <c r="A54" s="221"/>
      <c r="B54" s="308"/>
      <c r="C54" s="32" t="s">
        <v>2</v>
      </c>
      <c r="D54" s="7">
        <v>30</v>
      </c>
      <c r="E54" s="8">
        <f t="shared" si="0"/>
        <v>30</v>
      </c>
      <c r="F54" s="8">
        <f t="shared" si="1"/>
        <v>0</v>
      </c>
      <c r="G54" s="107"/>
      <c r="H54" s="107"/>
      <c r="I54" s="107"/>
      <c r="J54" s="107"/>
      <c r="K54" s="9"/>
      <c r="L54" s="9"/>
      <c r="M54" s="9"/>
      <c r="N54" s="9"/>
      <c r="O54" s="9"/>
      <c r="P54" s="107"/>
      <c r="Q54" s="107"/>
      <c r="R54" s="9"/>
      <c r="S54" s="9"/>
      <c r="T54" s="9">
        <v>14</v>
      </c>
      <c r="U54" s="9">
        <v>16</v>
      </c>
      <c r="V54" s="9"/>
      <c r="W54" s="107"/>
      <c r="X54" s="107"/>
      <c r="Y54" s="9"/>
      <c r="Z54" s="9"/>
      <c r="AA54" s="9"/>
      <c r="AB54" s="9"/>
      <c r="AC54" s="9"/>
      <c r="AD54" s="107"/>
      <c r="AE54" s="107"/>
      <c r="AF54" s="9"/>
      <c r="AG54" s="9"/>
      <c r="AH54" s="9"/>
      <c r="AI54" s="9"/>
      <c r="AJ54" s="9"/>
      <c r="AK54" s="107"/>
      <c r="AL54" s="42"/>
    </row>
    <row r="55" spans="1:40" ht="18" customHeight="1" x14ac:dyDescent="0.35">
      <c r="A55" s="221"/>
      <c r="B55" s="308"/>
      <c r="C55" s="32" t="s">
        <v>3</v>
      </c>
      <c r="D55" s="7">
        <v>0</v>
      </c>
      <c r="E55" s="8">
        <f t="shared" si="0"/>
        <v>0</v>
      </c>
      <c r="F55" s="8">
        <f t="shared" si="1"/>
        <v>0</v>
      </c>
      <c r="G55" s="107"/>
      <c r="H55" s="107"/>
      <c r="I55" s="107"/>
      <c r="J55" s="107"/>
      <c r="K55" s="9"/>
      <c r="L55" s="9"/>
      <c r="M55" s="9"/>
      <c r="N55" s="9"/>
      <c r="O55" s="9"/>
      <c r="P55" s="107"/>
      <c r="Q55" s="107"/>
      <c r="R55" s="9"/>
      <c r="S55" s="9"/>
      <c r="T55" s="9"/>
      <c r="U55" s="9"/>
      <c r="V55" s="9"/>
      <c r="W55" s="107"/>
      <c r="X55" s="107"/>
      <c r="Y55" s="9"/>
      <c r="Z55" s="9"/>
      <c r="AA55" s="9"/>
      <c r="AB55" s="9"/>
      <c r="AC55" s="9"/>
      <c r="AD55" s="107"/>
      <c r="AE55" s="107"/>
      <c r="AF55" s="9"/>
      <c r="AG55" s="9"/>
      <c r="AH55" s="9"/>
      <c r="AI55" s="9"/>
      <c r="AJ55" s="9"/>
      <c r="AK55" s="107"/>
      <c r="AL55" s="42"/>
    </row>
    <row r="56" spans="1:40" ht="18" customHeight="1" x14ac:dyDescent="0.35">
      <c r="A56" s="221"/>
      <c r="B56" s="308"/>
      <c r="C56" s="33" t="s">
        <v>4</v>
      </c>
      <c r="D56" s="7">
        <v>30</v>
      </c>
      <c r="E56" s="8">
        <f t="shared" si="0"/>
        <v>30</v>
      </c>
      <c r="F56" s="8">
        <f t="shared" si="1"/>
        <v>0</v>
      </c>
      <c r="G56" s="107"/>
      <c r="H56" s="107"/>
      <c r="I56" s="107"/>
      <c r="J56" s="107"/>
      <c r="K56" s="9"/>
      <c r="L56" s="9"/>
      <c r="M56" s="9"/>
      <c r="N56" s="9"/>
      <c r="O56" s="9"/>
      <c r="P56" s="107"/>
      <c r="Q56" s="107"/>
      <c r="R56" s="9"/>
      <c r="S56" s="9"/>
      <c r="T56" s="9"/>
      <c r="U56" s="9"/>
      <c r="V56" s="9"/>
      <c r="W56" s="107"/>
      <c r="X56" s="107"/>
      <c r="Y56" s="9"/>
      <c r="Z56" s="9">
        <v>9</v>
      </c>
      <c r="AA56" s="9">
        <v>11</v>
      </c>
      <c r="AB56" s="9">
        <v>7</v>
      </c>
      <c r="AC56" s="9">
        <v>3</v>
      </c>
      <c r="AD56" s="107"/>
      <c r="AE56" s="107"/>
      <c r="AF56" s="9"/>
      <c r="AG56" s="9"/>
      <c r="AH56" s="9"/>
      <c r="AI56" s="9"/>
      <c r="AJ56" s="9"/>
      <c r="AK56" s="107"/>
      <c r="AL56" s="42"/>
    </row>
    <row r="57" spans="1:40" ht="18" customHeight="1" x14ac:dyDescent="0.35">
      <c r="A57" s="221"/>
      <c r="B57" s="308"/>
      <c r="C57" s="33" t="s">
        <v>5</v>
      </c>
      <c r="D57" s="7">
        <v>30</v>
      </c>
      <c r="E57" s="8">
        <f t="shared" si="0"/>
        <v>30</v>
      </c>
      <c r="F57" s="8">
        <f t="shared" si="1"/>
        <v>0</v>
      </c>
      <c r="G57" s="107"/>
      <c r="H57" s="107"/>
      <c r="I57" s="107"/>
      <c r="J57" s="107"/>
      <c r="K57" s="9"/>
      <c r="L57" s="9"/>
      <c r="M57" s="9"/>
      <c r="N57" s="9"/>
      <c r="O57" s="9"/>
      <c r="P57" s="107"/>
      <c r="Q57" s="107"/>
      <c r="R57" s="9"/>
      <c r="S57" s="9"/>
      <c r="T57" s="9"/>
      <c r="U57" s="9"/>
      <c r="V57" s="9">
        <v>9</v>
      </c>
      <c r="W57" s="107"/>
      <c r="X57" s="107"/>
      <c r="Y57" s="9"/>
      <c r="Z57" s="9"/>
      <c r="AA57" s="9"/>
      <c r="AB57" s="9">
        <v>21</v>
      </c>
      <c r="AC57" s="9"/>
      <c r="AD57" s="107"/>
      <c r="AE57" s="107"/>
      <c r="AF57" s="9"/>
      <c r="AG57" s="9"/>
      <c r="AH57" s="9"/>
      <c r="AI57" s="9"/>
      <c r="AJ57" s="9"/>
      <c r="AK57" s="107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>
        <v>0</v>
      </c>
      <c r="E58" s="18">
        <f t="shared" si="0"/>
        <v>0</v>
      </c>
      <c r="F58" s="18">
        <f t="shared" si="1"/>
        <v>0</v>
      </c>
      <c r="G58" s="113"/>
      <c r="H58" s="113"/>
      <c r="I58" s="113"/>
      <c r="J58" s="113"/>
      <c r="K58" s="103"/>
      <c r="L58" s="103"/>
      <c r="M58" s="103"/>
      <c r="N58" s="103"/>
      <c r="O58" s="103"/>
      <c r="P58" s="110"/>
      <c r="Q58" s="110"/>
      <c r="R58" s="103"/>
      <c r="S58" s="103"/>
      <c r="T58" s="103"/>
      <c r="U58" s="103"/>
      <c r="V58" s="103"/>
      <c r="W58" s="110"/>
      <c r="X58" s="110"/>
      <c r="Y58" s="103"/>
      <c r="Z58" s="103"/>
      <c r="AA58" s="103"/>
      <c r="AB58" s="103"/>
      <c r="AC58" s="103"/>
      <c r="AD58" s="113"/>
      <c r="AE58" s="113"/>
      <c r="AF58" s="103"/>
      <c r="AG58" s="103"/>
      <c r="AH58" s="103"/>
      <c r="AI58" s="103"/>
      <c r="AJ58" s="103"/>
      <c r="AK58" s="113"/>
      <c r="AL58" s="42"/>
    </row>
    <row r="59" spans="1:40" ht="18" customHeight="1" x14ac:dyDescent="0.35">
      <c r="A59" s="220" t="s">
        <v>169</v>
      </c>
      <c r="B59" s="308" t="s">
        <v>173</v>
      </c>
      <c r="C59" s="31" t="s">
        <v>1</v>
      </c>
      <c r="D59" s="3">
        <v>20</v>
      </c>
      <c r="E59" s="4">
        <f t="shared" ref="E59:E64" si="2">SUM(G59:AK59)</f>
        <v>20</v>
      </c>
      <c r="F59" s="4">
        <f t="shared" ref="F59:F64" si="3">E59-D59</f>
        <v>0</v>
      </c>
      <c r="G59" s="109"/>
      <c r="H59" s="109"/>
      <c r="I59" s="109"/>
      <c r="J59" s="109"/>
      <c r="K59" s="5"/>
      <c r="L59" s="5"/>
      <c r="M59" s="5"/>
      <c r="N59" s="5"/>
      <c r="O59" s="5"/>
      <c r="P59" s="111"/>
      <c r="Q59" s="111"/>
      <c r="R59" s="5"/>
      <c r="S59" s="5">
        <v>20</v>
      </c>
      <c r="T59" s="5"/>
      <c r="U59" s="5"/>
      <c r="V59" s="5"/>
      <c r="W59" s="111"/>
      <c r="X59" s="111"/>
      <c r="Y59" s="5"/>
      <c r="Z59" s="5"/>
      <c r="AA59" s="5"/>
      <c r="AB59" s="5"/>
      <c r="AC59" s="5"/>
      <c r="AD59" s="109"/>
      <c r="AE59" s="109"/>
      <c r="AF59" s="5"/>
      <c r="AG59" s="5"/>
      <c r="AH59" s="5"/>
      <c r="AI59" s="5"/>
      <c r="AJ59" s="5"/>
      <c r="AK59" s="109"/>
      <c r="AL59" s="122"/>
    </row>
    <row r="60" spans="1:40" ht="18" customHeight="1" x14ac:dyDescent="0.35">
      <c r="A60" s="221"/>
      <c r="B60" s="308"/>
      <c r="C60" s="32" t="s">
        <v>2</v>
      </c>
      <c r="D60" s="7">
        <v>20</v>
      </c>
      <c r="E60" s="8">
        <f t="shared" si="2"/>
        <v>20</v>
      </c>
      <c r="F60" s="8">
        <f t="shared" si="3"/>
        <v>0</v>
      </c>
      <c r="G60" s="107"/>
      <c r="H60" s="107"/>
      <c r="I60" s="107"/>
      <c r="J60" s="107"/>
      <c r="K60" s="9"/>
      <c r="L60" s="9"/>
      <c r="M60" s="9"/>
      <c r="N60" s="9"/>
      <c r="O60" s="9"/>
      <c r="P60" s="113"/>
      <c r="Q60" s="113"/>
      <c r="R60" s="9"/>
      <c r="S60" s="9"/>
      <c r="T60" s="9">
        <v>20</v>
      </c>
      <c r="U60" s="9"/>
      <c r="V60" s="9"/>
      <c r="W60" s="113"/>
      <c r="X60" s="113"/>
      <c r="Y60" s="9"/>
      <c r="Z60" s="9"/>
      <c r="AA60" s="9"/>
      <c r="AB60" s="9"/>
      <c r="AC60" s="9"/>
      <c r="AD60" s="107"/>
      <c r="AE60" s="107"/>
      <c r="AF60" s="9"/>
      <c r="AG60" s="9"/>
      <c r="AH60" s="9"/>
      <c r="AI60" s="9"/>
      <c r="AJ60" s="9"/>
      <c r="AK60" s="107"/>
      <c r="AL60" s="42"/>
    </row>
    <row r="61" spans="1:40" ht="18" customHeight="1" x14ac:dyDescent="0.35">
      <c r="A61" s="221"/>
      <c r="B61" s="308"/>
      <c r="C61" s="32" t="s">
        <v>3</v>
      </c>
      <c r="D61" s="7">
        <v>0</v>
      </c>
      <c r="E61" s="8">
        <f t="shared" si="2"/>
        <v>0</v>
      </c>
      <c r="F61" s="8">
        <f t="shared" si="3"/>
        <v>0</v>
      </c>
      <c r="G61" s="107"/>
      <c r="H61" s="107"/>
      <c r="I61" s="107"/>
      <c r="J61" s="107"/>
      <c r="K61" s="9"/>
      <c r="L61" s="9"/>
      <c r="M61" s="9"/>
      <c r="N61" s="9"/>
      <c r="O61" s="9"/>
      <c r="P61" s="113"/>
      <c r="Q61" s="113"/>
      <c r="R61" s="9"/>
      <c r="S61" s="9"/>
      <c r="T61" s="9"/>
      <c r="U61" s="9"/>
      <c r="V61" s="9"/>
      <c r="W61" s="113"/>
      <c r="X61" s="113"/>
      <c r="Y61" s="9"/>
      <c r="Z61" s="9"/>
      <c r="AA61" s="9"/>
      <c r="AB61" s="9"/>
      <c r="AC61" s="9"/>
      <c r="AD61" s="107"/>
      <c r="AE61" s="107"/>
      <c r="AF61" s="9"/>
      <c r="AG61" s="9"/>
      <c r="AH61" s="9"/>
      <c r="AI61" s="9"/>
      <c r="AJ61" s="9"/>
      <c r="AK61" s="107"/>
      <c r="AL61" s="42"/>
    </row>
    <row r="62" spans="1:40" ht="18" customHeight="1" x14ac:dyDescent="0.35">
      <c r="A62" s="221"/>
      <c r="B62" s="308"/>
      <c r="C62" s="33" t="s">
        <v>4</v>
      </c>
      <c r="D62" s="7">
        <v>20</v>
      </c>
      <c r="E62" s="8">
        <f t="shared" si="2"/>
        <v>20</v>
      </c>
      <c r="F62" s="8">
        <f t="shared" si="3"/>
        <v>0</v>
      </c>
      <c r="G62" s="107"/>
      <c r="H62" s="107"/>
      <c r="I62" s="107"/>
      <c r="J62" s="107"/>
      <c r="K62" s="9"/>
      <c r="L62" s="9"/>
      <c r="M62" s="9"/>
      <c r="N62" s="9"/>
      <c r="O62" s="9"/>
      <c r="P62" s="113"/>
      <c r="Q62" s="113"/>
      <c r="R62" s="9"/>
      <c r="S62" s="9"/>
      <c r="T62" s="9"/>
      <c r="U62" s="9">
        <v>9</v>
      </c>
      <c r="V62" s="9"/>
      <c r="W62" s="113"/>
      <c r="X62" s="113"/>
      <c r="Y62" s="9"/>
      <c r="Z62" s="9"/>
      <c r="AA62" s="9">
        <v>11</v>
      </c>
      <c r="AB62" s="9"/>
      <c r="AC62" s="9"/>
      <c r="AD62" s="107"/>
      <c r="AE62" s="107"/>
      <c r="AF62" s="9"/>
      <c r="AG62" s="9"/>
      <c r="AH62" s="9"/>
      <c r="AI62" s="9"/>
      <c r="AJ62" s="9"/>
      <c r="AK62" s="107"/>
      <c r="AL62" s="42"/>
    </row>
    <row r="63" spans="1:40" ht="18" customHeight="1" x14ac:dyDescent="0.35">
      <c r="A63" s="221"/>
      <c r="B63" s="308"/>
      <c r="C63" s="33" t="s">
        <v>5</v>
      </c>
      <c r="D63" s="7">
        <v>20</v>
      </c>
      <c r="E63" s="8">
        <f t="shared" si="2"/>
        <v>20</v>
      </c>
      <c r="F63" s="8">
        <f t="shared" si="3"/>
        <v>0</v>
      </c>
      <c r="G63" s="107"/>
      <c r="H63" s="107"/>
      <c r="I63" s="107"/>
      <c r="J63" s="107"/>
      <c r="K63" s="9"/>
      <c r="L63" s="9"/>
      <c r="M63" s="9"/>
      <c r="N63" s="9"/>
      <c r="O63" s="9"/>
      <c r="P63" s="113"/>
      <c r="Q63" s="113"/>
      <c r="R63" s="9"/>
      <c r="S63" s="9"/>
      <c r="T63" s="9"/>
      <c r="U63" s="9">
        <v>10</v>
      </c>
      <c r="V63" s="9">
        <v>10</v>
      </c>
      <c r="W63" s="113"/>
      <c r="X63" s="113"/>
      <c r="Y63" s="9"/>
      <c r="Z63" s="9"/>
      <c r="AA63" s="9"/>
      <c r="AB63" s="9"/>
      <c r="AC63" s="9"/>
      <c r="AD63" s="107"/>
      <c r="AE63" s="107"/>
      <c r="AF63" s="9"/>
      <c r="AG63" s="9"/>
      <c r="AH63" s="9"/>
      <c r="AI63" s="9"/>
      <c r="AJ63" s="9"/>
      <c r="AK63" s="107"/>
      <c r="AL63" s="42"/>
    </row>
    <row r="64" spans="1:40" ht="18" customHeight="1" x14ac:dyDescent="0.35">
      <c r="A64" s="222"/>
      <c r="B64" s="308"/>
      <c r="C64" s="35" t="s">
        <v>6</v>
      </c>
      <c r="D64" s="16">
        <v>0</v>
      </c>
      <c r="E64" s="18">
        <f t="shared" si="2"/>
        <v>0</v>
      </c>
      <c r="F64" s="18">
        <f t="shared" si="3"/>
        <v>0</v>
      </c>
      <c r="G64" s="113"/>
      <c r="H64" s="113"/>
      <c r="I64" s="113"/>
      <c r="J64" s="113"/>
      <c r="K64" s="103"/>
      <c r="L64" s="103"/>
      <c r="M64" s="103"/>
      <c r="N64" s="103"/>
      <c r="O64" s="103"/>
      <c r="P64" s="113"/>
      <c r="Q64" s="113"/>
      <c r="R64" s="9"/>
      <c r="S64" s="9"/>
      <c r="T64" s="9"/>
      <c r="U64" s="9"/>
      <c r="V64" s="9"/>
      <c r="W64" s="113"/>
      <c r="X64" s="113"/>
      <c r="Y64" s="9"/>
      <c r="Z64" s="9"/>
      <c r="AA64" s="9"/>
      <c r="AB64" s="9"/>
      <c r="AC64" s="9"/>
      <c r="AD64" s="107"/>
      <c r="AE64" s="107"/>
      <c r="AF64" s="9"/>
      <c r="AG64" s="9"/>
      <c r="AH64" s="9"/>
      <c r="AI64" s="9"/>
      <c r="AJ64" s="9"/>
      <c r="AK64" s="107"/>
      <c r="AL64" s="42"/>
    </row>
    <row r="65" spans="1:40" ht="18" customHeight="1" x14ac:dyDescent="0.35">
      <c r="A65" s="263"/>
      <c r="B65" s="226" t="s">
        <v>73</v>
      </c>
      <c r="C65" s="227"/>
      <c r="D65" s="218"/>
      <c r="E65" s="218">
        <f t="shared" si="0"/>
        <v>0</v>
      </c>
      <c r="F65" s="218">
        <f t="shared" si="1"/>
        <v>0</v>
      </c>
      <c r="G65" s="328"/>
      <c r="H65" s="328"/>
      <c r="I65" s="328"/>
      <c r="J65" s="328"/>
      <c r="K65" s="259"/>
      <c r="L65" s="259"/>
      <c r="M65" s="259"/>
      <c r="N65" s="259"/>
      <c r="O65" s="259"/>
      <c r="P65" s="328"/>
      <c r="Q65" s="328"/>
      <c r="R65" s="259"/>
      <c r="S65" s="259"/>
      <c r="T65" s="259"/>
      <c r="U65" s="259"/>
      <c r="V65" s="259"/>
      <c r="W65" s="328"/>
      <c r="X65" s="328"/>
      <c r="Y65" s="259"/>
      <c r="Z65" s="259"/>
      <c r="AA65" s="259"/>
      <c r="AB65" s="259"/>
      <c r="AC65" s="39"/>
      <c r="AD65" s="111"/>
      <c r="AE65" s="111"/>
      <c r="AF65" s="259"/>
      <c r="AG65" s="259"/>
      <c r="AH65" s="259"/>
      <c r="AI65" s="259"/>
      <c r="AJ65" s="259"/>
      <c r="AK65" s="328"/>
      <c r="AL65" s="204"/>
    </row>
    <row r="66" spans="1:40" ht="18" customHeight="1" x14ac:dyDescent="0.35">
      <c r="A66" s="199"/>
      <c r="B66" s="228"/>
      <c r="C66" s="229"/>
      <c r="D66" s="219"/>
      <c r="E66" s="219"/>
      <c r="F66" s="219"/>
      <c r="G66" s="329"/>
      <c r="H66" s="329"/>
      <c r="I66" s="329"/>
      <c r="J66" s="329"/>
      <c r="K66" s="213"/>
      <c r="L66" s="213"/>
      <c r="M66" s="213"/>
      <c r="N66" s="213"/>
      <c r="O66" s="213"/>
      <c r="P66" s="329"/>
      <c r="Q66" s="329"/>
      <c r="R66" s="213"/>
      <c r="S66" s="213"/>
      <c r="T66" s="213"/>
      <c r="U66" s="213"/>
      <c r="V66" s="213"/>
      <c r="W66" s="329"/>
      <c r="X66" s="329"/>
      <c r="Y66" s="213"/>
      <c r="Z66" s="213"/>
      <c r="AA66" s="213"/>
      <c r="AB66" s="213"/>
      <c r="AC66" s="40"/>
      <c r="AD66" s="112"/>
      <c r="AE66" s="112"/>
      <c r="AF66" s="213"/>
      <c r="AG66" s="213"/>
      <c r="AH66" s="213"/>
      <c r="AI66" s="213"/>
      <c r="AJ66" s="213"/>
      <c r="AK66" s="329"/>
      <c r="AL66" s="205"/>
    </row>
    <row r="67" spans="1:40" ht="18" customHeight="1" x14ac:dyDescent="0.35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40" ht="18" customHeight="1" x14ac:dyDescent="0.35">
      <c r="A68" s="23" t="s">
        <v>54</v>
      </c>
      <c r="D68" s="2">
        <f>SUBTOTAL(9,D71:D88)</f>
        <v>160</v>
      </c>
      <c r="E68" s="2">
        <f>SUBTOTAL(9,E71:E88)</f>
        <v>159</v>
      </c>
      <c r="F68" s="63">
        <f>SUBTOTAL(9,F71:F88)</f>
        <v>-1</v>
      </c>
    </row>
    <row r="69" spans="1:40" ht="18" customHeight="1" x14ac:dyDescent="0.35">
      <c r="A69" s="206" t="s">
        <v>0</v>
      </c>
      <c r="B69" s="206" t="s">
        <v>25</v>
      </c>
      <c r="C69" s="206" t="s">
        <v>47</v>
      </c>
      <c r="D69" s="207" t="s">
        <v>48</v>
      </c>
      <c r="E69" s="207" t="s">
        <v>49</v>
      </c>
      <c r="F69" s="207" t="s">
        <v>50</v>
      </c>
      <c r="G69" s="304" t="s">
        <v>98</v>
      </c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305"/>
      <c r="AL69" s="263" t="s">
        <v>52</v>
      </c>
    </row>
    <row r="70" spans="1:40" ht="18" customHeight="1" x14ac:dyDescent="0.35">
      <c r="A70" s="206"/>
      <c r="B70" s="206"/>
      <c r="C70" s="206"/>
      <c r="D70" s="207"/>
      <c r="E70" s="207"/>
      <c r="F70" s="207"/>
      <c r="G70" s="106">
        <v>1</v>
      </c>
      <c r="H70" s="106">
        <v>2</v>
      </c>
      <c r="I70" s="106">
        <v>3</v>
      </c>
      <c r="J70" s="106">
        <v>4</v>
      </c>
      <c r="K70" s="37">
        <v>5</v>
      </c>
      <c r="L70" s="37">
        <v>6</v>
      </c>
      <c r="M70" s="37">
        <v>7</v>
      </c>
      <c r="N70" s="37">
        <v>8</v>
      </c>
      <c r="O70" s="37">
        <v>9</v>
      </c>
      <c r="P70" s="106">
        <v>10</v>
      </c>
      <c r="Q70" s="106">
        <v>11</v>
      </c>
      <c r="R70" s="37">
        <v>12</v>
      </c>
      <c r="S70" s="37">
        <v>13</v>
      </c>
      <c r="T70" s="37">
        <v>14</v>
      </c>
      <c r="U70" s="37">
        <v>15</v>
      </c>
      <c r="V70" s="37">
        <v>16</v>
      </c>
      <c r="W70" s="106">
        <v>17</v>
      </c>
      <c r="X70" s="106">
        <v>18</v>
      </c>
      <c r="Y70" s="37">
        <v>19</v>
      </c>
      <c r="Z70" s="37">
        <v>20</v>
      </c>
      <c r="AA70" s="37">
        <v>21</v>
      </c>
      <c r="AB70" s="37">
        <v>22</v>
      </c>
      <c r="AC70" s="37">
        <v>23</v>
      </c>
      <c r="AD70" s="106">
        <v>24</v>
      </c>
      <c r="AE70" s="106">
        <v>25</v>
      </c>
      <c r="AF70" s="37">
        <v>26</v>
      </c>
      <c r="AG70" s="37">
        <v>27</v>
      </c>
      <c r="AH70" s="37">
        <v>28</v>
      </c>
      <c r="AI70" s="37">
        <v>29</v>
      </c>
      <c r="AJ70" s="37">
        <v>30</v>
      </c>
      <c r="AK70" s="106">
        <v>31</v>
      </c>
      <c r="AL70" s="263"/>
    </row>
    <row r="71" spans="1:40" ht="18" customHeight="1" x14ac:dyDescent="0.35">
      <c r="A71" s="263" t="s">
        <v>169</v>
      </c>
      <c r="B71" s="202" t="s">
        <v>94</v>
      </c>
      <c r="C71" s="201" t="s">
        <v>54</v>
      </c>
      <c r="D71" s="201">
        <v>20</v>
      </c>
      <c r="E71" s="201">
        <f>SUM(G71:AK72)</f>
        <v>19</v>
      </c>
      <c r="F71" s="201">
        <f>E71-D71</f>
        <v>-1</v>
      </c>
      <c r="G71" s="327"/>
      <c r="H71" s="327"/>
      <c r="I71" s="327"/>
      <c r="J71" s="327"/>
      <c r="K71" s="265"/>
      <c r="L71" s="265"/>
      <c r="M71" s="265"/>
      <c r="N71" s="265"/>
      <c r="O71" s="265"/>
      <c r="P71" s="327"/>
      <c r="Q71" s="327"/>
      <c r="R71" s="265"/>
      <c r="S71" s="265"/>
      <c r="T71" s="265"/>
      <c r="U71" s="265"/>
      <c r="V71" s="265"/>
      <c r="W71" s="327"/>
      <c r="X71" s="327"/>
      <c r="Y71" s="265"/>
      <c r="Z71" s="265">
        <v>9</v>
      </c>
      <c r="AA71" s="265">
        <v>6</v>
      </c>
      <c r="AB71" s="265"/>
      <c r="AC71" s="265">
        <v>3</v>
      </c>
      <c r="AD71" s="327"/>
      <c r="AE71" s="327">
        <v>1</v>
      </c>
      <c r="AF71" s="265"/>
      <c r="AG71" s="265"/>
      <c r="AH71" s="265"/>
      <c r="AI71" s="265"/>
      <c r="AJ71" s="265"/>
      <c r="AK71" s="327"/>
      <c r="AL71" s="276" t="s">
        <v>174</v>
      </c>
    </row>
    <row r="72" spans="1:40" ht="18" customHeight="1" x14ac:dyDescent="0.35">
      <c r="A72" s="199"/>
      <c r="B72" s="203"/>
      <c r="C72" s="201"/>
      <c r="D72" s="201"/>
      <c r="E72" s="201"/>
      <c r="F72" s="201"/>
      <c r="G72" s="327"/>
      <c r="H72" s="327"/>
      <c r="I72" s="327"/>
      <c r="J72" s="327"/>
      <c r="K72" s="265"/>
      <c r="L72" s="265"/>
      <c r="M72" s="265"/>
      <c r="N72" s="265"/>
      <c r="O72" s="265"/>
      <c r="P72" s="327"/>
      <c r="Q72" s="327"/>
      <c r="R72" s="265"/>
      <c r="S72" s="265"/>
      <c r="T72" s="265"/>
      <c r="U72" s="265"/>
      <c r="V72" s="265"/>
      <c r="W72" s="327"/>
      <c r="X72" s="327"/>
      <c r="Y72" s="265"/>
      <c r="Z72" s="265"/>
      <c r="AA72" s="265"/>
      <c r="AB72" s="265"/>
      <c r="AC72" s="265"/>
      <c r="AD72" s="327"/>
      <c r="AE72" s="327"/>
      <c r="AF72" s="265"/>
      <c r="AG72" s="265"/>
      <c r="AH72" s="265"/>
      <c r="AI72" s="265"/>
      <c r="AJ72" s="265"/>
      <c r="AK72" s="327"/>
      <c r="AL72" s="276"/>
    </row>
    <row r="73" spans="1:40" ht="18" customHeight="1" x14ac:dyDescent="0.35">
      <c r="A73" s="263" t="s">
        <v>169</v>
      </c>
      <c r="B73" s="200" t="s">
        <v>93</v>
      </c>
      <c r="C73" s="201" t="s">
        <v>54</v>
      </c>
      <c r="D73" s="201">
        <v>30</v>
      </c>
      <c r="E73" s="201">
        <f>SUM(G73:AK74)</f>
        <v>30</v>
      </c>
      <c r="F73" s="201">
        <f t="shared" ref="F73" si="4">E73-D73</f>
        <v>0</v>
      </c>
      <c r="G73" s="327"/>
      <c r="H73" s="327"/>
      <c r="I73" s="327"/>
      <c r="J73" s="327"/>
      <c r="K73" s="265"/>
      <c r="L73" s="265"/>
      <c r="M73" s="265"/>
      <c r="N73" s="265"/>
      <c r="O73" s="265"/>
      <c r="P73" s="327"/>
      <c r="Q73" s="327"/>
      <c r="R73" s="265"/>
      <c r="S73" s="265"/>
      <c r="T73" s="265">
        <v>29</v>
      </c>
      <c r="U73" s="265">
        <v>1</v>
      </c>
      <c r="V73" s="265"/>
      <c r="W73" s="327"/>
      <c r="X73" s="327"/>
      <c r="Y73" s="265"/>
      <c r="Z73" s="265"/>
      <c r="AA73" s="265"/>
      <c r="AB73" s="265"/>
      <c r="AC73" s="265"/>
      <c r="AD73" s="327"/>
      <c r="AE73" s="327"/>
      <c r="AF73" s="265"/>
      <c r="AG73" s="265"/>
      <c r="AH73" s="265"/>
      <c r="AI73" s="265"/>
      <c r="AJ73" s="265"/>
      <c r="AK73" s="327"/>
      <c r="AL73" s="276"/>
    </row>
    <row r="74" spans="1:40" ht="18" customHeight="1" x14ac:dyDescent="0.35">
      <c r="A74" s="199"/>
      <c r="B74" s="200"/>
      <c r="C74" s="201"/>
      <c r="D74" s="201"/>
      <c r="E74" s="201"/>
      <c r="F74" s="201"/>
      <c r="G74" s="327"/>
      <c r="H74" s="327"/>
      <c r="I74" s="327"/>
      <c r="J74" s="327"/>
      <c r="K74" s="265"/>
      <c r="L74" s="265"/>
      <c r="M74" s="265"/>
      <c r="N74" s="265"/>
      <c r="O74" s="265"/>
      <c r="P74" s="327"/>
      <c r="Q74" s="327"/>
      <c r="R74" s="265"/>
      <c r="S74" s="265"/>
      <c r="T74" s="265"/>
      <c r="U74" s="265"/>
      <c r="V74" s="265"/>
      <c r="W74" s="327"/>
      <c r="X74" s="327"/>
      <c r="Y74" s="265"/>
      <c r="Z74" s="265"/>
      <c r="AA74" s="265"/>
      <c r="AB74" s="265"/>
      <c r="AC74" s="265"/>
      <c r="AD74" s="327"/>
      <c r="AE74" s="327"/>
      <c r="AF74" s="265"/>
      <c r="AG74" s="265"/>
      <c r="AH74" s="265"/>
      <c r="AI74" s="265"/>
      <c r="AJ74" s="265"/>
      <c r="AK74" s="327"/>
      <c r="AL74" s="276"/>
    </row>
    <row r="75" spans="1:40" ht="18" customHeight="1" x14ac:dyDescent="0.35">
      <c r="A75" s="263" t="s">
        <v>169</v>
      </c>
      <c r="B75" s="202" t="s">
        <v>91</v>
      </c>
      <c r="C75" s="201" t="s">
        <v>54</v>
      </c>
      <c r="D75" s="201">
        <v>30</v>
      </c>
      <c r="E75" s="201">
        <f>SUM(G75:AK76)</f>
        <v>30</v>
      </c>
      <c r="F75" s="201">
        <f t="shared" ref="F75" si="5">E75-D75</f>
        <v>0</v>
      </c>
      <c r="G75" s="327"/>
      <c r="H75" s="327"/>
      <c r="I75" s="327"/>
      <c r="J75" s="327"/>
      <c r="K75" s="265"/>
      <c r="L75" s="265"/>
      <c r="M75" s="265"/>
      <c r="N75" s="265"/>
      <c r="O75" s="265"/>
      <c r="P75" s="327"/>
      <c r="Q75" s="327"/>
      <c r="R75" s="265"/>
      <c r="S75" s="265"/>
      <c r="T75" s="265">
        <v>16</v>
      </c>
      <c r="U75" s="265">
        <v>14</v>
      </c>
      <c r="V75" s="265"/>
      <c r="W75" s="327"/>
      <c r="X75" s="327"/>
      <c r="Y75" s="265"/>
      <c r="Z75" s="265"/>
      <c r="AA75" s="265"/>
      <c r="AB75" s="265"/>
      <c r="AC75" s="265"/>
      <c r="AD75" s="327"/>
      <c r="AE75" s="327"/>
      <c r="AF75" s="265"/>
      <c r="AG75" s="265"/>
      <c r="AH75" s="265"/>
      <c r="AI75" s="265"/>
      <c r="AJ75" s="265"/>
      <c r="AK75" s="327"/>
      <c r="AL75" s="276"/>
    </row>
    <row r="76" spans="1:40" s="2" customFormat="1" ht="18" customHeight="1" x14ac:dyDescent="0.35">
      <c r="A76" s="199"/>
      <c r="B76" s="203"/>
      <c r="C76" s="201"/>
      <c r="D76" s="201"/>
      <c r="E76" s="201"/>
      <c r="F76" s="201"/>
      <c r="G76" s="327"/>
      <c r="H76" s="327"/>
      <c r="I76" s="327"/>
      <c r="J76" s="327"/>
      <c r="K76" s="265"/>
      <c r="L76" s="265"/>
      <c r="M76" s="265"/>
      <c r="N76" s="265"/>
      <c r="O76" s="265"/>
      <c r="P76" s="327"/>
      <c r="Q76" s="327"/>
      <c r="R76" s="265"/>
      <c r="S76" s="265"/>
      <c r="T76" s="265"/>
      <c r="U76" s="265"/>
      <c r="V76" s="265"/>
      <c r="W76" s="327"/>
      <c r="X76" s="327"/>
      <c r="Y76" s="265"/>
      <c r="Z76" s="265"/>
      <c r="AA76" s="265"/>
      <c r="AB76" s="265"/>
      <c r="AC76" s="265"/>
      <c r="AD76" s="327"/>
      <c r="AE76" s="327"/>
      <c r="AF76" s="265"/>
      <c r="AG76" s="265"/>
      <c r="AH76" s="265"/>
      <c r="AI76" s="265"/>
      <c r="AJ76" s="265"/>
      <c r="AK76" s="327"/>
      <c r="AL76" s="276"/>
      <c r="AM76"/>
      <c r="AN76"/>
    </row>
    <row r="77" spans="1:40" s="2" customFormat="1" ht="18" customHeight="1" x14ac:dyDescent="0.35">
      <c r="A77" s="263" t="s">
        <v>169</v>
      </c>
      <c r="B77" s="202" t="s">
        <v>95</v>
      </c>
      <c r="C77" s="201" t="s">
        <v>54</v>
      </c>
      <c r="D77" s="201">
        <v>30</v>
      </c>
      <c r="E77" s="201">
        <f>SUM(G77:AK78)</f>
        <v>30</v>
      </c>
      <c r="F77" s="201">
        <f t="shared" ref="F77" si="6">E77-D77</f>
        <v>0</v>
      </c>
      <c r="G77" s="327"/>
      <c r="H77" s="327"/>
      <c r="I77" s="327"/>
      <c r="J77" s="327"/>
      <c r="K77" s="265"/>
      <c r="L77" s="265"/>
      <c r="M77" s="265"/>
      <c r="N77" s="265"/>
      <c r="O77" s="265"/>
      <c r="P77" s="327"/>
      <c r="Q77" s="327"/>
      <c r="R77" s="265"/>
      <c r="S77" s="265"/>
      <c r="T77" s="265"/>
      <c r="U77" s="265">
        <v>7</v>
      </c>
      <c r="V77" s="265"/>
      <c r="W77" s="327"/>
      <c r="X77" s="327"/>
      <c r="Y77" s="265"/>
      <c r="Z77" s="265"/>
      <c r="AA77" s="265">
        <v>15</v>
      </c>
      <c r="AB77" s="265"/>
      <c r="AC77" s="265"/>
      <c r="AD77" s="327"/>
      <c r="AE77" s="327"/>
      <c r="AF77" s="265"/>
      <c r="AG77" s="265">
        <v>8</v>
      </c>
      <c r="AH77" s="265"/>
      <c r="AI77" s="265"/>
      <c r="AJ77" s="265"/>
      <c r="AK77" s="327"/>
      <c r="AL77" s="276"/>
      <c r="AM77"/>
      <c r="AN77"/>
    </row>
    <row r="78" spans="1:40" s="2" customFormat="1" ht="18" customHeight="1" x14ac:dyDescent="0.35">
      <c r="A78" s="199"/>
      <c r="B78" s="203"/>
      <c r="C78" s="201"/>
      <c r="D78" s="201"/>
      <c r="E78" s="201"/>
      <c r="F78" s="201"/>
      <c r="G78" s="327"/>
      <c r="H78" s="327"/>
      <c r="I78" s="327"/>
      <c r="J78" s="327"/>
      <c r="K78" s="265"/>
      <c r="L78" s="265"/>
      <c r="M78" s="265"/>
      <c r="N78" s="265"/>
      <c r="O78" s="265"/>
      <c r="P78" s="327"/>
      <c r="Q78" s="327"/>
      <c r="R78" s="265"/>
      <c r="S78" s="265"/>
      <c r="T78" s="265"/>
      <c r="U78" s="265"/>
      <c r="V78" s="265"/>
      <c r="W78" s="327"/>
      <c r="X78" s="327"/>
      <c r="Y78" s="265"/>
      <c r="Z78" s="265"/>
      <c r="AA78" s="265"/>
      <c r="AB78" s="265"/>
      <c r="AC78" s="265"/>
      <c r="AD78" s="327"/>
      <c r="AE78" s="327"/>
      <c r="AF78" s="265"/>
      <c r="AG78" s="265"/>
      <c r="AH78" s="265"/>
      <c r="AI78" s="265"/>
      <c r="AJ78" s="265"/>
      <c r="AK78" s="327"/>
      <c r="AL78" s="276"/>
      <c r="AM78"/>
      <c r="AN78"/>
    </row>
    <row r="79" spans="1:40" s="2" customFormat="1" ht="18" customHeight="1" x14ac:dyDescent="0.35">
      <c r="A79" s="263" t="s">
        <v>169</v>
      </c>
      <c r="B79" s="202" t="s">
        <v>92</v>
      </c>
      <c r="C79" s="201" t="s">
        <v>54</v>
      </c>
      <c r="D79" s="201">
        <v>30</v>
      </c>
      <c r="E79" s="201">
        <f>SUM(G79:AK80)</f>
        <v>30</v>
      </c>
      <c r="F79" s="201">
        <f t="shared" ref="F79" si="7">E79-D79</f>
        <v>0</v>
      </c>
      <c r="G79" s="327"/>
      <c r="H79" s="327"/>
      <c r="I79" s="327"/>
      <c r="J79" s="327"/>
      <c r="K79" s="265"/>
      <c r="L79" s="265"/>
      <c r="M79" s="265"/>
      <c r="N79" s="265"/>
      <c r="O79" s="265"/>
      <c r="P79" s="327"/>
      <c r="Q79" s="327"/>
      <c r="R79" s="265"/>
      <c r="S79" s="265"/>
      <c r="T79" s="265"/>
      <c r="U79" s="265">
        <v>5</v>
      </c>
      <c r="V79" s="265"/>
      <c r="W79" s="327"/>
      <c r="X79" s="327"/>
      <c r="Y79" s="265"/>
      <c r="Z79" s="265">
        <v>1</v>
      </c>
      <c r="AA79" s="265">
        <v>6</v>
      </c>
      <c r="AB79" s="265">
        <v>18</v>
      </c>
      <c r="AC79" s="265"/>
      <c r="AD79" s="327"/>
      <c r="AE79" s="327"/>
      <c r="AF79" s="265"/>
      <c r="AG79" s="265"/>
      <c r="AH79" s="265"/>
      <c r="AI79" s="265"/>
      <c r="AJ79" s="265"/>
      <c r="AK79" s="327"/>
      <c r="AL79" s="276"/>
      <c r="AM79"/>
      <c r="AN79"/>
    </row>
    <row r="80" spans="1:40" s="2" customFormat="1" ht="18" customHeight="1" x14ac:dyDescent="0.35">
      <c r="A80" s="199"/>
      <c r="B80" s="203"/>
      <c r="C80" s="201"/>
      <c r="D80" s="201"/>
      <c r="E80" s="201"/>
      <c r="F80" s="201"/>
      <c r="G80" s="327"/>
      <c r="H80" s="327"/>
      <c r="I80" s="327"/>
      <c r="J80" s="327"/>
      <c r="K80" s="265"/>
      <c r="L80" s="265"/>
      <c r="M80" s="265"/>
      <c r="N80" s="265"/>
      <c r="O80" s="265"/>
      <c r="P80" s="327"/>
      <c r="Q80" s="327"/>
      <c r="R80" s="265"/>
      <c r="S80" s="265"/>
      <c r="T80" s="265"/>
      <c r="U80" s="265"/>
      <c r="V80" s="265"/>
      <c r="W80" s="327"/>
      <c r="X80" s="327"/>
      <c r="Y80" s="265"/>
      <c r="Z80" s="265"/>
      <c r="AA80" s="265"/>
      <c r="AB80" s="265"/>
      <c r="AC80" s="265"/>
      <c r="AD80" s="327"/>
      <c r="AE80" s="327"/>
      <c r="AF80" s="265"/>
      <c r="AG80" s="265"/>
      <c r="AH80" s="265"/>
      <c r="AI80" s="265"/>
      <c r="AJ80" s="265"/>
      <c r="AK80" s="327"/>
      <c r="AL80" s="276"/>
      <c r="AM80"/>
      <c r="AN80"/>
    </row>
    <row r="81" spans="1:40" s="2" customFormat="1" ht="18" customHeight="1" x14ac:dyDescent="0.35">
      <c r="A81" s="263" t="s">
        <v>169</v>
      </c>
      <c r="B81" s="202" t="s">
        <v>96</v>
      </c>
      <c r="C81" s="201" t="s">
        <v>54</v>
      </c>
      <c r="D81" s="201">
        <v>20</v>
      </c>
      <c r="E81" s="201">
        <f>SUM(G81:AK82)</f>
        <v>20</v>
      </c>
      <c r="F81" s="201">
        <f t="shared" ref="F81" si="8">E81-D81</f>
        <v>0</v>
      </c>
      <c r="G81" s="327"/>
      <c r="H81" s="327"/>
      <c r="I81" s="327"/>
      <c r="J81" s="327"/>
      <c r="K81" s="265"/>
      <c r="L81" s="265"/>
      <c r="M81" s="265"/>
      <c r="N81" s="265"/>
      <c r="O81" s="265"/>
      <c r="P81" s="327"/>
      <c r="Q81" s="327"/>
      <c r="R81" s="265"/>
      <c r="S81" s="265"/>
      <c r="T81" s="265"/>
      <c r="U81" s="265"/>
      <c r="V81" s="265"/>
      <c r="W81" s="327"/>
      <c r="X81" s="327"/>
      <c r="Y81" s="265"/>
      <c r="Z81" s="265">
        <v>7</v>
      </c>
      <c r="AA81" s="265">
        <v>6</v>
      </c>
      <c r="AB81" s="265"/>
      <c r="AC81" s="265"/>
      <c r="AD81" s="327">
        <v>7</v>
      </c>
      <c r="AE81" s="327"/>
      <c r="AF81" s="265"/>
      <c r="AG81" s="265"/>
      <c r="AH81" s="265"/>
      <c r="AI81" s="265"/>
      <c r="AJ81" s="265"/>
      <c r="AK81" s="327"/>
      <c r="AL81" s="276"/>
      <c r="AM81"/>
      <c r="AN81"/>
    </row>
    <row r="82" spans="1:40" s="2" customFormat="1" ht="18" customHeight="1" x14ac:dyDescent="0.35">
      <c r="A82" s="199"/>
      <c r="B82" s="203"/>
      <c r="C82" s="201"/>
      <c r="D82" s="201"/>
      <c r="E82" s="201"/>
      <c r="F82" s="201"/>
      <c r="G82" s="327"/>
      <c r="H82" s="327"/>
      <c r="I82" s="327"/>
      <c r="J82" s="327"/>
      <c r="K82" s="265"/>
      <c r="L82" s="265"/>
      <c r="M82" s="265"/>
      <c r="N82" s="265"/>
      <c r="O82" s="265"/>
      <c r="P82" s="327"/>
      <c r="Q82" s="327"/>
      <c r="R82" s="265"/>
      <c r="S82" s="265"/>
      <c r="T82" s="265"/>
      <c r="U82" s="265"/>
      <c r="V82" s="265"/>
      <c r="W82" s="327"/>
      <c r="X82" s="327"/>
      <c r="Y82" s="265"/>
      <c r="Z82" s="265"/>
      <c r="AA82" s="265"/>
      <c r="AB82" s="265"/>
      <c r="AC82" s="265"/>
      <c r="AD82" s="327"/>
      <c r="AE82" s="327"/>
      <c r="AF82" s="265"/>
      <c r="AG82" s="265"/>
      <c r="AH82" s="265"/>
      <c r="AI82" s="265"/>
      <c r="AJ82" s="265"/>
      <c r="AK82" s="327"/>
      <c r="AL82" s="276"/>
      <c r="AM82"/>
      <c r="AN82"/>
    </row>
    <row r="83" spans="1:40" s="2" customFormat="1" ht="18" customHeight="1" x14ac:dyDescent="0.35">
      <c r="A83" s="264"/>
      <c r="B83" s="322"/>
      <c r="C83" s="201" t="s">
        <v>54</v>
      </c>
      <c r="D83" s="201"/>
      <c r="E83" s="201">
        <f>SUM(G83:AK84)</f>
        <v>0</v>
      </c>
      <c r="F83" s="201">
        <f t="shared" ref="F83" si="9">E83-D83</f>
        <v>0</v>
      </c>
      <c r="G83" s="327"/>
      <c r="H83" s="327"/>
      <c r="I83" s="327"/>
      <c r="J83" s="327"/>
      <c r="K83" s="265"/>
      <c r="L83" s="265"/>
      <c r="M83" s="265"/>
      <c r="N83" s="265"/>
      <c r="O83" s="265"/>
      <c r="P83" s="327"/>
      <c r="Q83" s="327"/>
      <c r="R83" s="265"/>
      <c r="S83" s="265"/>
      <c r="T83" s="265"/>
      <c r="U83" s="265"/>
      <c r="V83" s="265"/>
      <c r="W83" s="327"/>
      <c r="X83" s="327"/>
      <c r="Y83" s="265"/>
      <c r="Z83" s="265"/>
      <c r="AA83" s="265"/>
      <c r="AB83" s="265"/>
      <c r="AC83" s="265"/>
      <c r="AD83" s="327"/>
      <c r="AE83" s="327"/>
      <c r="AF83" s="265"/>
      <c r="AG83" s="265"/>
      <c r="AH83" s="265"/>
      <c r="AI83" s="265"/>
      <c r="AJ83" s="265"/>
      <c r="AK83" s="327"/>
      <c r="AL83" s="276"/>
      <c r="AM83"/>
      <c r="AN83"/>
    </row>
    <row r="84" spans="1:40" s="2" customFormat="1" ht="18" customHeight="1" x14ac:dyDescent="0.35">
      <c r="A84" s="303"/>
      <c r="B84" s="322"/>
      <c r="C84" s="201"/>
      <c r="D84" s="201"/>
      <c r="E84" s="201"/>
      <c r="F84" s="201"/>
      <c r="G84" s="327"/>
      <c r="H84" s="327"/>
      <c r="I84" s="327"/>
      <c r="J84" s="327"/>
      <c r="K84" s="265"/>
      <c r="L84" s="265"/>
      <c r="M84" s="265"/>
      <c r="N84" s="265"/>
      <c r="O84" s="265"/>
      <c r="P84" s="327"/>
      <c r="Q84" s="327"/>
      <c r="R84" s="265"/>
      <c r="S84" s="265"/>
      <c r="T84" s="265"/>
      <c r="U84" s="265"/>
      <c r="V84" s="265"/>
      <c r="W84" s="327"/>
      <c r="X84" s="327"/>
      <c r="Y84" s="265"/>
      <c r="Z84" s="265"/>
      <c r="AA84" s="265"/>
      <c r="AB84" s="265"/>
      <c r="AC84" s="265"/>
      <c r="AD84" s="327"/>
      <c r="AE84" s="327"/>
      <c r="AF84" s="265"/>
      <c r="AG84" s="265"/>
      <c r="AH84" s="265"/>
      <c r="AI84" s="265"/>
      <c r="AJ84" s="265"/>
      <c r="AK84" s="327"/>
      <c r="AL84" s="276"/>
      <c r="AM84"/>
      <c r="AN84"/>
    </row>
    <row r="85" spans="1:40" s="2" customFormat="1" ht="18" customHeight="1" x14ac:dyDescent="0.35">
      <c r="A85" s="264"/>
      <c r="B85" s="200"/>
      <c r="C85" s="201" t="s">
        <v>54</v>
      </c>
      <c r="D85" s="201"/>
      <c r="E85" s="201">
        <f>SUM(G85:AK86)</f>
        <v>0</v>
      </c>
      <c r="F85" s="201">
        <f t="shared" ref="F85" si="10">E85-D85</f>
        <v>0</v>
      </c>
      <c r="G85" s="327"/>
      <c r="H85" s="327"/>
      <c r="I85" s="327"/>
      <c r="J85" s="327"/>
      <c r="K85" s="265"/>
      <c r="L85" s="265"/>
      <c r="M85" s="265"/>
      <c r="N85" s="265"/>
      <c r="O85" s="265"/>
      <c r="P85" s="327"/>
      <c r="Q85" s="327"/>
      <c r="R85" s="265"/>
      <c r="S85" s="265"/>
      <c r="T85" s="265"/>
      <c r="U85" s="265"/>
      <c r="V85" s="265"/>
      <c r="W85" s="327"/>
      <c r="X85" s="327"/>
      <c r="Y85" s="265"/>
      <c r="Z85" s="265"/>
      <c r="AA85" s="265"/>
      <c r="AB85" s="265"/>
      <c r="AC85" s="265"/>
      <c r="AD85" s="327"/>
      <c r="AE85" s="327"/>
      <c r="AF85" s="265"/>
      <c r="AG85" s="265"/>
      <c r="AH85" s="265"/>
      <c r="AI85" s="265"/>
      <c r="AJ85" s="265"/>
      <c r="AK85" s="327"/>
      <c r="AL85" s="276"/>
      <c r="AM85"/>
      <c r="AN85"/>
    </row>
    <row r="86" spans="1:40" s="2" customFormat="1" ht="18" customHeight="1" x14ac:dyDescent="0.35">
      <c r="A86" s="303"/>
      <c r="B86" s="200"/>
      <c r="C86" s="201"/>
      <c r="D86" s="201"/>
      <c r="E86" s="201"/>
      <c r="F86" s="201"/>
      <c r="G86" s="327"/>
      <c r="H86" s="327"/>
      <c r="I86" s="327"/>
      <c r="J86" s="327"/>
      <c r="K86" s="265"/>
      <c r="L86" s="265"/>
      <c r="M86" s="265"/>
      <c r="N86" s="265"/>
      <c r="O86" s="265"/>
      <c r="P86" s="327"/>
      <c r="Q86" s="327"/>
      <c r="R86" s="265"/>
      <c r="S86" s="265"/>
      <c r="T86" s="265"/>
      <c r="U86" s="265"/>
      <c r="V86" s="265"/>
      <c r="W86" s="327"/>
      <c r="X86" s="327"/>
      <c r="Y86" s="265"/>
      <c r="Z86" s="265"/>
      <c r="AA86" s="265"/>
      <c r="AB86" s="265"/>
      <c r="AC86" s="265"/>
      <c r="AD86" s="327"/>
      <c r="AE86" s="327"/>
      <c r="AF86" s="265"/>
      <c r="AG86" s="265"/>
      <c r="AH86" s="265"/>
      <c r="AI86" s="265"/>
      <c r="AJ86" s="265"/>
      <c r="AK86" s="327"/>
      <c r="AL86" s="276"/>
      <c r="AM86"/>
      <c r="AN86"/>
    </row>
    <row r="87" spans="1:40" s="2" customFormat="1" ht="18" customHeight="1" x14ac:dyDescent="0.35">
      <c r="A87" s="264"/>
      <c r="B87" s="200"/>
      <c r="C87" s="201" t="s">
        <v>54</v>
      </c>
      <c r="D87" s="201"/>
      <c r="E87" s="201">
        <f>SUM(G87:AK88)</f>
        <v>0</v>
      </c>
      <c r="F87" s="201">
        <f t="shared" ref="F87" si="11">E87-D87</f>
        <v>0</v>
      </c>
      <c r="G87" s="327"/>
      <c r="H87" s="327"/>
      <c r="I87" s="327"/>
      <c r="J87" s="327"/>
      <c r="K87" s="265"/>
      <c r="L87" s="265"/>
      <c r="M87" s="265"/>
      <c r="N87" s="265"/>
      <c r="O87" s="265"/>
      <c r="P87" s="327"/>
      <c r="Q87" s="327"/>
      <c r="R87" s="265"/>
      <c r="S87" s="265"/>
      <c r="T87" s="265"/>
      <c r="U87" s="265"/>
      <c r="V87" s="265"/>
      <c r="W87" s="327"/>
      <c r="X87" s="327"/>
      <c r="Y87" s="265"/>
      <c r="Z87" s="265"/>
      <c r="AA87" s="265"/>
      <c r="AB87" s="265"/>
      <c r="AC87" s="265"/>
      <c r="AD87" s="327"/>
      <c r="AE87" s="327"/>
      <c r="AF87" s="265"/>
      <c r="AG87" s="265"/>
      <c r="AH87" s="265"/>
      <c r="AI87" s="265"/>
      <c r="AJ87" s="265"/>
      <c r="AK87" s="327"/>
      <c r="AL87" s="276"/>
      <c r="AM87"/>
      <c r="AN87"/>
    </row>
    <row r="88" spans="1:40" s="2" customFormat="1" ht="18" customHeight="1" x14ac:dyDescent="0.35">
      <c r="A88" s="303"/>
      <c r="B88" s="200"/>
      <c r="C88" s="201"/>
      <c r="D88" s="201"/>
      <c r="E88" s="201"/>
      <c r="F88" s="201"/>
      <c r="G88" s="327"/>
      <c r="H88" s="327"/>
      <c r="I88" s="327"/>
      <c r="J88" s="327"/>
      <c r="K88" s="265"/>
      <c r="L88" s="265"/>
      <c r="M88" s="265"/>
      <c r="N88" s="265"/>
      <c r="O88" s="265"/>
      <c r="P88" s="327"/>
      <c r="Q88" s="327"/>
      <c r="R88" s="265"/>
      <c r="S88" s="265"/>
      <c r="T88" s="265"/>
      <c r="U88" s="265"/>
      <c r="V88" s="265"/>
      <c r="W88" s="327"/>
      <c r="X88" s="327"/>
      <c r="Y88" s="265"/>
      <c r="Z88" s="265"/>
      <c r="AA88" s="265"/>
      <c r="AB88" s="265"/>
      <c r="AC88" s="265"/>
      <c r="AD88" s="327"/>
      <c r="AE88" s="327"/>
      <c r="AF88" s="265"/>
      <c r="AG88" s="265"/>
      <c r="AH88" s="265"/>
      <c r="AI88" s="265"/>
      <c r="AJ88" s="265"/>
      <c r="AK88" s="327"/>
      <c r="AL88" s="276"/>
      <c r="AM88"/>
      <c r="AN88"/>
    </row>
    <row r="89" spans="1:40" s="2" customFormat="1" ht="15" customHeight="1" x14ac:dyDescent="0.35">
      <c r="A89"/>
      <c r="B89"/>
      <c r="C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22"/>
      <c r="AM89"/>
      <c r="AN89"/>
    </row>
    <row r="90" spans="1:40" s="2" customFormat="1" ht="15" customHeight="1" x14ac:dyDescent="0.35">
      <c r="A90"/>
      <c r="B90"/>
      <c r="C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22"/>
      <c r="AM90"/>
      <c r="AN90"/>
    </row>
    <row r="91" spans="1:40" s="2" customFormat="1" ht="15" customHeight="1" x14ac:dyDescent="0.35">
      <c r="A91"/>
      <c r="B91"/>
      <c r="C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22"/>
      <c r="AM91"/>
      <c r="AN91"/>
    </row>
    <row r="92" spans="1:40" s="2" customFormat="1" ht="15" customHeight="1" x14ac:dyDescent="0.35">
      <c r="A92"/>
      <c r="B92" s="21"/>
      <c r="C92"/>
      <c r="D92"/>
      <c r="E92"/>
      <c r="F9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22"/>
      <c r="AM92"/>
      <c r="AN92"/>
    </row>
    <row r="93" spans="1:40" s="2" customFormat="1" ht="15" customHeight="1" x14ac:dyDescent="0.35">
      <c r="A93"/>
      <c r="B93" s="21"/>
      <c r="C93"/>
      <c r="D93"/>
      <c r="E93"/>
      <c r="F9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22"/>
      <c r="AM93"/>
      <c r="AN93"/>
    </row>
    <row r="94" spans="1:40" s="2" customFormat="1" ht="15" customHeight="1" x14ac:dyDescent="0.35">
      <c r="A94"/>
      <c r="B94" s="21"/>
      <c r="C94"/>
      <c r="D94"/>
      <c r="E94"/>
      <c r="F9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M94"/>
      <c r="AN94"/>
    </row>
    <row r="95" spans="1:40" s="2" customFormat="1" ht="15" customHeight="1" x14ac:dyDescent="0.35">
      <c r="A95"/>
      <c r="B95" s="21"/>
      <c r="C95"/>
      <c r="D95"/>
      <c r="E95"/>
      <c r="F9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M95"/>
      <c r="AN95"/>
    </row>
    <row r="96" spans="1:40" s="2" customFormat="1" ht="15" customHeight="1" x14ac:dyDescent="0.35">
      <c r="A96"/>
      <c r="B96" s="21"/>
      <c r="C96"/>
      <c r="D96"/>
      <c r="E96"/>
      <c r="F9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M96"/>
      <c r="AN96"/>
    </row>
    <row r="97" spans="1:40" s="1" customFormat="1" ht="15" customHeight="1" x14ac:dyDescent="0.35">
      <c r="A97"/>
      <c r="B97" s="21"/>
      <c r="C97"/>
      <c r="D97"/>
      <c r="E97"/>
      <c r="F97"/>
      <c r="AL97" s="2"/>
      <c r="AM97"/>
      <c r="AN97"/>
    </row>
    <row r="98" spans="1:40" s="1" customFormat="1" ht="15" customHeight="1" x14ac:dyDescent="0.35">
      <c r="A98"/>
      <c r="B98" s="21"/>
      <c r="C98"/>
      <c r="D98"/>
      <c r="E98"/>
      <c r="F98"/>
      <c r="AL98" s="2"/>
      <c r="AM98"/>
      <c r="AN98"/>
    </row>
    <row r="99" spans="1:40" s="1" customFormat="1" ht="15" customHeight="1" x14ac:dyDescent="0.35">
      <c r="A99"/>
      <c r="B99" s="21"/>
      <c r="C99"/>
      <c r="D99"/>
      <c r="E99"/>
      <c r="F99"/>
      <c r="AL99" s="2"/>
      <c r="AM99"/>
      <c r="AN99"/>
    </row>
    <row r="100" spans="1:40" s="1" customFormat="1" ht="15" customHeight="1" x14ac:dyDescent="0.35">
      <c r="A100"/>
      <c r="B100" s="21"/>
      <c r="C100"/>
      <c r="D100"/>
      <c r="E100"/>
      <c r="F100"/>
      <c r="AL100" s="2"/>
      <c r="AM100"/>
      <c r="AN100"/>
    </row>
    <row r="101" spans="1:40" s="1" customFormat="1" ht="15" customHeight="1" x14ac:dyDescent="0.35">
      <c r="A101"/>
      <c r="B101" s="21"/>
      <c r="C101"/>
      <c r="D101"/>
      <c r="E101"/>
      <c r="F101"/>
      <c r="AL101" s="2"/>
      <c r="AM101"/>
      <c r="AN101"/>
    </row>
    <row r="102" spans="1:40" s="1" customFormat="1" ht="15" customHeight="1" x14ac:dyDescent="0.35">
      <c r="A102"/>
      <c r="B102" s="21"/>
      <c r="C102"/>
      <c r="D102"/>
      <c r="E102"/>
      <c r="F102"/>
      <c r="AL102" s="2"/>
      <c r="AM102"/>
      <c r="AN102"/>
    </row>
    <row r="103" spans="1:40" s="1" customFormat="1" ht="15" customHeight="1" x14ac:dyDescent="0.35">
      <c r="A103"/>
      <c r="B103" s="21"/>
      <c r="C103"/>
      <c r="D103"/>
      <c r="E103"/>
      <c r="F103"/>
      <c r="AL103" s="2"/>
      <c r="AM103"/>
      <c r="AN103"/>
    </row>
    <row r="104" spans="1:40" s="1" customFormat="1" ht="15" customHeight="1" x14ac:dyDescent="0.35">
      <c r="A104"/>
      <c r="B104" s="21"/>
      <c r="C104"/>
      <c r="D104"/>
      <c r="E104"/>
      <c r="F104"/>
      <c r="AL104" s="2"/>
      <c r="AM104"/>
      <c r="AN104"/>
    </row>
    <row r="105" spans="1:40" s="1" customFormat="1" ht="15" customHeight="1" x14ac:dyDescent="0.35">
      <c r="A105"/>
      <c r="B105" s="21"/>
      <c r="C105"/>
      <c r="D105"/>
      <c r="E105"/>
      <c r="F105"/>
      <c r="AL105" s="2"/>
      <c r="AM105"/>
      <c r="AN105"/>
    </row>
    <row r="106" spans="1:40" s="1" customFormat="1" ht="15" customHeight="1" x14ac:dyDescent="0.35">
      <c r="A106"/>
      <c r="B106" s="21"/>
      <c r="C106"/>
      <c r="D106"/>
      <c r="E106"/>
      <c r="F106"/>
      <c r="AL106" s="2"/>
      <c r="AM106"/>
      <c r="AN106"/>
    </row>
  </sheetData>
  <mergeCells count="413">
    <mergeCell ref="AG87:AG88"/>
    <mergeCell ref="AH87:AH88"/>
    <mergeCell ref="AI87:AI88"/>
    <mergeCell ref="AJ87:AJ88"/>
    <mergeCell ref="AK87:AK88"/>
    <mergeCell ref="AL87:AL88"/>
    <mergeCell ref="AA87:AA88"/>
    <mergeCell ref="AB87:AB88"/>
    <mergeCell ref="AC87:AC88"/>
    <mergeCell ref="AD87:AD88"/>
    <mergeCell ref="AE87:AE88"/>
    <mergeCell ref="AF87:AF88"/>
    <mergeCell ref="U87:U88"/>
    <mergeCell ref="V87:V88"/>
    <mergeCell ref="W87:W88"/>
    <mergeCell ref="X87:X88"/>
    <mergeCell ref="Y87:Y88"/>
    <mergeCell ref="Z87:Z88"/>
    <mergeCell ref="O87:O88"/>
    <mergeCell ref="P87:P88"/>
    <mergeCell ref="Q87:Q88"/>
    <mergeCell ref="R87:R88"/>
    <mergeCell ref="S87:S88"/>
    <mergeCell ref="T87:T88"/>
    <mergeCell ref="I87:I88"/>
    <mergeCell ref="J87:J88"/>
    <mergeCell ref="K87:K88"/>
    <mergeCell ref="L87:L88"/>
    <mergeCell ref="M87:M88"/>
    <mergeCell ref="N87:N88"/>
    <mergeCell ref="AK85:AK86"/>
    <mergeCell ref="AL85:AL86"/>
    <mergeCell ref="A87:A88"/>
    <mergeCell ref="B87:B88"/>
    <mergeCell ref="C87:C88"/>
    <mergeCell ref="D87:D88"/>
    <mergeCell ref="E87:E88"/>
    <mergeCell ref="F87:F88"/>
    <mergeCell ref="G87:G88"/>
    <mergeCell ref="H87:H88"/>
    <mergeCell ref="AE85:AE86"/>
    <mergeCell ref="AF85:AF86"/>
    <mergeCell ref="AG85:AG86"/>
    <mergeCell ref="AH85:AH86"/>
    <mergeCell ref="AI85:AI86"/>
    <mergeCell ref="AJ85:AJ86"/>
    <mergeCell ref="Y85:Y86"/>
    <mergeCell ref="Z85:Z86"/>
    <mergeCell ref="AA85:AA86"/>
    <mergeCell ref="AB85:AB86"/>
    <mergeCell ref="AC85:AC86"/>
    <mergeCell ref="AD85:AD86"/>
    <mergeCell ref="S85:S86"/>
    <mergeCell ref="T85:T86"/>
    <mergeCell ref="U85:U86"/>
    <mergeCell ref="V85:V86"/>
    <mergeCell ref="W85:W86"/>
    <mergeCell ref="X85:X86"/>
    <mergeCell ref="M85:M86"/>
    <mergeCell ref="N85:N86"/>
    <mergeCell ref="O85:O86"/>
    <mergeCell ref="P85:P86"/>
    <mergeCell ref="Q85:Q86"/>
    <mergeCell ref="R85:R86"/>
    <mergeCell ref="G85:G86"/>
    <mergeCell ref="H85:H86"/>
    <mergeCell ref="I85:I86"/>
    <mergeCell ref="J85:J86"/>
    <mergeCell ref="K85:K86"/>
    <mergeCell ref="L85:L86"/>
    <mergeCell ref="A85:A86"/>
    <mergeCell ref="B85:B86"/>
    <mergeCell ref="C85:C86"/>
    <mergeCell ref="D85:D86"/>
    <mergeCell ref="E85:E86"/>
    <mergeCell ref="F85:F86"/>
    <mergeCell ref="AG83:AG84"/>
    <mergeCell ref="AH83:AH84"/>
    <mergeCell ref="AI83:AI84"/>
    <mergeCell ref="U83:U84"/>
    <mergeCell ref="V83:V84"/>
    <mergeCell ref="W83:W84"/>
    <mergeCell ref="X83:X84"/>
    <mergeCell ref="Y83:Y84"/>
    <mergeCell ref="Z83:Z84"/>
    <mergeCell ref="O83:O84"/>
    <mergeCell ref="P83:P84"/>
    <mergeCell ref="Q83:Q84"/>
    <mergeCell ref="R83:R84"/>
    <mergeCell ref="S83:S84"/>
    <mergeCell ref="T83:T84"/>
    <mergeCell ref="I83:I84"/>
    <mergeCell ref="J83:J84"/>
    <mergeCell ref="K83:K84"/>
    <mergeCell ref="AJ83:AJ84"/>
    <mergeCell ref="AK83:AK84"/>
    <mergeCell ref="AL83:AL84"/>
    <mergeCell ref="AA83:AA84"/>
    <mergeCell ref="AB83:AB84"/>
    <mergeCell ref="AC83:AC84"/>
    <mergeCell ref="AD83:AD84"/>
    <mergeCell ref="AE83:AE84"/>
    <mergeCell ref="AF83:AF84"/>
    <mergeCell ref="L83:L84"/>
    <mergeCell ref="M83:M84"/>
    <mergeCell ref="N83:N84"/>
    <mergeCell ref="AK81:AK82"/>
    <mergeCell ref="AL81:AL82"/>
    <mergeCell ref="A83:A84"/>
    <mergeCell ref="B83:B84"/>
    <mergeCell ref="C83:C84"/>
    <mergeCell ref="D83:D84"/>
    <mergeCell ref="E83:E84"/>
    <mergeCell ref="F83:F84"/>
    <mergeCell ref="G83:G84"/>
    <mergeCell ref="H83:H84"/>
    <mergeCell ref="AE81:AE82"/>
    <mergeCell ref="AF81:AF82"/>
    <mergeCell ref="AG81:AG82"/>
    <mergeCell ref="AH81:AH82"/>
    <mergeCell ref="AI81:AI82"/>
    <mergeCell ref="AJ81:AJ82"/>
    <mergeCell ref="Y81:Y82"/>
    <mergeCell ref="Z81:Z82"/>
    <mergeCell ref="AA81:AA82"/>
    <mergeCell ref="AB81:AB82"/>
    <mergeCell ref="AC81:AC82"/>
    <mergeCell ref="AD81:AD82"/>
    <mergeCell ref="S81:S82"/>
    <mergeCell ref="T81:T82"/>
    <mergeCell ref="U81:U82"/>
    <mergeCell ref="V81:V82"/>
    <mergeCell ref="W81:W82"/>
    <mergeCell ref="X81:X82"/>
    <mergeCell ref="M81:M82"/>
    <mergeCell ref="N81:N82"/>
    <mergeCell ref="O81:O82"/>
    <mergeCell ref="P81:P82"/>
    <mergeCell ref="Q81:Q82"/>
    <mergeCell ref="R81:R82"/>
    <mergeCell ref="G81:G82"/>
    <mergeCell ref="H81:H82"/>
    <mergeCell ref="I81:I82"/>
    <mergeCell ref="J81:J82"/>
    <mergeCell ref="K81:K82"/>
    <mergeCell ref="L81:L82"/>
    <mergeCell ref="A81:A82"/>
    <mergeCell ref="B81:B82"/>
    <mergeCell ref="C81:C82"/>
    <mergeCell ref="D81:D82"/>
    <mergeCell ref="E81:E82"/>
    <mergeCell ref="F81:F82"/>
    <mergeCell ref="AG79:AG80"/>
    <mergeCell ref="AH79:AH80"/>
    <mergeCell ref="AI79:AI80"/>
    <mergeCell ref="AJ79:AJ80"/>
    <mergeCell ref="AK79:AK80"/>
    <mergeCell ref="AL79:AL80"/>
    <mergeCell ref="AA79:AA80"/>
    <mergeCell ref="AB79:AB80"/>
    <mergeCell ref="AC79:AC80"/>
    <mergeCell ref="AD79:AD80"/>
    <mergeCell ref="AE79:AE80"/>
    <mergeCell ref="AF79:AF80"/>
    <mergeCell ref="U79:U80"/>
    <mergeCell ref="V79:V80"/>
    <mergeCell ref="W79:W80"/>
    <mergeCell ref="X79:X80"/>
    <mergeCell ref="Y79:Y80"/>
    <mergeCell ref="Z79:Z80"/>
    <mergeCell ref="O79:O80"/>
    <mergeCell ref="P79:P80"/>
    <mergeCell ref="Q79:Q80"/>
    <mergeCell ref="R79:R80"/>
    <mergeCell ref="S79:S80"/>
    <mergeCell ref="T79:T80"/>
    <mergeCell ref="I79:I80"/>
    <mergeCell ref="J79:J80"/>
    <mergeCell ref="K79:K80"/>
    <mergeCell ref="L79:L80"/>
    <mergeCell ref="M79:M80"/>
    <mergeCell ref="N79:N80"/>
    <mergeCell ref="AK77:AK78"/>
    <mergeCell ref="AL77:AL78"/>
    <mergeCell ref="A79:A80"/>
    <mergeCell ref="B79:B80"/>
    <mergeCell ref="C79:C80"/>
    <mergeCell ref="D79:D80"/>
    <mergeCell ref="E79:E80"/>
    <mergeCell ref="F79:F80"/>
    <mergeCell ref="G79:G80"/>
    <mergeCell ref="H79:H80"/>
    <mergeCell ref="AE77:AE78"/>
    <mergeCell ref="AF77:AF78"/>
    <mergeCell ref="AG77:AG78"/>
    <mergeCell ref="AH77:AH78"/>
    <mergeCell ref="AI77:AI78"/>
    <mergeCell ref="AJ77:AJ78"/>
    <mergeCell ref="Y77:Y78"/>
    <mergeCell ref="Z77:Z78"/>
    <mergeCell ref="AA77:AA78"/>
    <mergeCell ref="AB77:AB78"/>
    <mergeCell ref="AC77:AC78"/>
    <mergeCell ref="AD77:AD78"/>
    <mergeCell ref="S77:S78"/>
    <mergeCell ref="T77:T78"/>
    <mergeCell ref="U77:U78"/>
    <mergeCell ref="V77:V78"/>
    <mergeCell ref="W77:W78"/>
    <mergeCell ref="X77:X78"/>
    <mergeCell ref="M77:M78"/>
    <mergeCell ref="N77:N78"/>
    <mergeCell ref="O77:O78"/>
    <mergeCell ref="P77:P78"/>
    <mergeCell ref="Q77:Q78"/>
    <mergeCell ref="R77:R78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AG75:AG76"/>
    <mergeCell ref="AH75:AH76"/>
    <mergeCell ref="AI75:AI76"/>
    <mergeCell ref="U75:U76"/>
    <mergeCell ref="V75:V76"/>
    <mergeCell ref="W75:W76"/>
    <mergeCell ref="X75:X76"/>
    <mergeCell ref="Y75:Y76"/>
    <mergeCell ref="Z75:Z76"/>
    <mergeCell ref="O75:O76"/>
    <mergeCell ref="P75:P76"/>
    <mergeCell ref="Q75:Q76"/>
    <mergeCell ref="R75:R76"/>
    <mergeCell ref="S75:S76"/>
    <mergeCell ref="T75:T76"/>
    <mergeCell ref="I75:I76"/>
    <mergeCell ref="J75:J76"/>
    <mergeCell ref="K75:K76"/>
    <mergeCell ref="AJ75:AJ76"/>
    <mergeCell ref="AK75:AK76"/>
    <mergeCell ref="AL75:AL76"/>
    <mergeCell ref="AA75:AA76"/>
    <mergeCell ref="AB75:AB76"/>
    <mergeCell ref="AC75:AC76"/>
    <mergeCell ref="AD75:AD76"/>
    <mergeCell ref="AE75:AE76"/>
    <mergeCell ref="AF75:AF76"/>
    <mergeCell ref="L75:L76"/>
    <mergeCell ref="M75:M76"/>
    <mergeCell ref="N75:N76"/>
    <mergeCell ref="AK73:AK74"/>
    <mergeCell ref="AL73:AL74"/>
    <mergeCell ref="A75:A76"/>
    <mergeCell ref="B75:B76"/>
    <mergeCell ref="C75:C76"/>
    <mergeCell ref="D75:D76"/>
    <mergeCell ref="E75:E76"/>
    <mergeCell ref="F75:F76"/>
    <mergeCell ref="G75:G76"/>
    <mergeCell ref="H75:H76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AG71:AG72"/>
    <mergeCell ref="AH71:AH72"/>
    <mergeCell ref="AI71:AI72"/>
    <mergeCell ref="AJ71:AJ72"/>
    <mergeCell ref="AK71:AK72"/>
    <mergeCell ref="AL71:AL72"/>
    <mergeCell ref="AA71:AA72"/>
    <mergeCell ref="AB71:AB72"/>
    <mergeCell ref="AC71:AC72"/>
    <mergeCell ref="AD71:AD72"/>
    <mergeCell ref="AE71:AE72"/>
    <mergeCell ref="AF71:AF72"/>
    <mergeCell ref="W71:W72"/>
    <mergeCell ref="X71:X72"/>
    <mergeCell ref="Y71:Y72"/>
    <mergeCell ref="Z71:Z72"/>
    <mergeCell ref="O71:O72"/>
    <mergeCell ref="P71:P72"/>
    <mergeCell ref="Q71:Q72"/>
    <mergeCell ref="R71:R72"/>
    <mergeCell ref="S71:S72"/>
    <mergeCell ref="T71:T72"/>
    <mergeCell ref="I71:I72"/>
    <mergeCell ref="J71:J72"/>
    <mergeCell ref="K71:K72"/>
    <mergeCell ref="L71:L72"/>
    <mergeCell ref="M71:M72"/>
    <mergeCell ref="N71:N72"/>
    <mergeCell ref="G69:AK69"/>
    <mergeCell ref="AL69:AL70"/>
    <mergeCell ref="A71:A72"/>
    <mergeCell ref="B71:B72"/>
    <mergeCell ref="C71:C72"/>
    <mergeCell ref="D71:D72"/>
    <mergeCell ref="E71:E72"/>
    <mergeCell ref="F71:F72"/>
    <mergeCell ref="G71:G72"/>
    <mergeCell ref="H71:H72"/>
    <mergeCell ref="A69:A70"/>
    <mergeCell ref="B69:B70"/>
    <mergeCell ref="C69:C70"/>
    <mergeCell ref="D69:D70"/>
    <mergeCell ref="E69:E70"/>
    <mergeCell ref="F69:F70"/>
    <mergeCell ref="U71:U72"/>
    <mergeCell ref="V71:V72"/>
    <mergeCell ref="AG65:AG66"/>
    <mergeCell ref="AH65:AH66"/>
    <mergeCell ref="AI65:AI66"/>
    <mergeCell ref="AJ65:AJ66"/>
    <mergeCell ref="AK65:AK66"/>
    <mergeCell ref="AL65:AL66"/>
    <mergeCell ref="X65:X66"/>
    <mergeCell ref="Y65:Y66"/>
    <mergeCell ref="Z65:Z66"/>
    <mergeCell ref="AA65:AA66"/>
    <mergeCell ref="AB65:AB66"/>
    <mergeCell ref="AF65:AF66"/>
    <mergeCell ref="R65:R66"/>
    <mergeCell ref="S65:S66"/>
    <mergeCell ref="T65:T66"/>
    <mergeCell ref="U65:U66"/>
    <mergeCell ref="V65:V66"/>
    <mergeCell ref="W65:W66"/>
    <mergeCell ref="L65:L66"/>
    <mergeCell ref="M65:M66"/>
    <mergeCell ref="N65:N66"/>
    <mergeCell ref="O65:O66"/>
    <mergeCell ref="P65:P66"/>
    <mergeCell ref="Q65:Q66"/>
    <mergeCell ref="F65:F66"/>
    <mergeCell ref="G65:G66"/>
    <mergeCell ref="H65:H66"/>
    <mergeCell ref="I65:I66"/>
    <mergeCell ref="J65:J66"/>
    <mergeCell ref="K65:K66"/>
    <mergeCell ref="A53:A58"/>
    <mergeCell ref="B53:B58"/>
    <mergeCell ref="A65:A66"/>
    <mergeCell ref="B65:C66"/>
    <mergeCell ref="D65:D66"/>
    <mergeCell ref="E65:E66"/>
    <mergeCell ref="A59:A64"/>
    <mergeCell ref="B59:B64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</mergeCells>
  <conditionalFormatting sqref="E5:F65">
    <cfRule type="cellIs" dxfId="282" priority="7" operator="lessThan">
      <formula>0</formula>
    </cfRule>
  </conditionalFormatting>
  <conditionalFormatting sqref="F5:F65">
    <cfRule type="cellIs" dxfId="281" priority="6" operator="equal">
      <formula>0</formula>
    </cfRule>
  </conditionalFormatting>
  <conditionalFormatting sqref="F71:F88">
    <cfRule type="cellIs" dxfId="280" priority="4" operator="equal">
      <formula>0</formula>
    </cfRule>
    <cfRule type="cellIs" dxfId="279" priority="5" operator="lessThan">
      <formula>0</formula>
    </cfRule>
  </conditionalFormatting>
  <conditionalFormatting sqref="G5:AK66 G71:AK88">
    <cfRule type="cellIs" dxfId="278" priority="3" operator="greaterThan">
      <formula>0</formula>
    </cfRule>
  </conditionalFormatting>
  <conditionalFormatting sqref="AL5:AL65 AL71 AL73 AL75 AL77 AL79 AL81 AL83 AL85 AL87">
    <cfRule type="containsText" dxfId="277" priority="8" operator="containsText" text="Done">
      <formula>NOT(ISERROR(SEARCH("Done",AL5)))</formula>
    </cfRule>
  </conditionalFormatting>
  <conditionalFormatting sqref="AL5:AL66">
    <cfRule type="containsText" dxfId="276" priority="2" operator="containsText" text="Done">
      <formula>NOT(ISERROR(SEARCH("Done",AL5)))</formula>
    </cfRule>
  </conditionalFormatting>
  <conditionalFormatting sqref="AL71:AL88">
    <cfRule type="containsText" dxfId="275" priority="1" operator="containsText" text="Done">
      <formula>NOT(ISERROR(SEARCH("Done",AL71)))</formula>
    </cfRule>
  </conditionalFormatting>
  <dataValidations count="1">
    <dataValidation allowBlank="1" showInputMessage="1" showErrorMessage="1" sqref="AN5" xr:uid="{317D2E0E-2489-4321-BA56-99D218A37291}"/>
  </dataValidations>
  <printOptions horizontalCentered="1" verticalCentered="1"/>
  <pageMargins left="0.7" right="0.7" top="0.75" bottom="0.75" header="0.3" footer="0.3"/>
  <pageSetup paperSize="8" scale="54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DA6F-99BD-49AB-8DA6-180B37CED4F5}">
  <sheetPr>
    <tabColor rgb="FFFFFF00"/>
    <pageSetUpPr fitToPage="1"/>
  </sheetPr>
  <dimension ref="A1:AN118"/>
  <sheetViews>
    <sheetView showGridLines="0" zoomScale="60" zoomScaleNormal="60" workbookViewId="0">
      <pane xSplit="6" ySplit="4" topLeftCell="G23" activePane="bottomRight" state="frozen"/>
      <selection pane="topRight" activeCell="G51" sqref="G51:AH52"/>
      <selection pane="bottomLeft" activeCell="G51" sqref="G51:AH52"/>
      <selection pane="bottomRight" activeCell="A23" sqref="A23:A28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customWidth="1"/>
    <col min="35" max="35" width="4.54296875" style="1" hidden="1" customWidth="1"/>
    <col min="36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x14ac:dyDescent="0.35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>
        <f>D2/6</f>
        <v>64</v>
      </c>
      <c r="D2" s="2">
        <f>SUBTOTAL(9,D5:D76)</f>
        <v>384</v>
      </c>
      <c r="E2" s="2">
        <f>SUBTOTAL(9,E5:E76)</f>
        <v>384</v>
      </c>
      <c r="F2" s="63">
        <f>SUBTOTAL(9,F5:F58)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68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15">
        <v>17</v>
      </c>
      <c r="X4" s="115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15">
        <v>24</v>
      </c>
      <c r="AE4" s="115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15">
        <v>31</v>
      </c>
      <c r="AL4" s="263"/>
    </row>
    <row r="5" spans="1:38" ht="18" customHeight="1" x14ac:dyDescent="0.35">
      <c r="A5" s="220" t="s">
        <v>175</v>
      </c>
      <c r="B5" s="223" t="s">
        <v>176</v>
      </c>
      <c r="C5" s="31" t="s">
        <v>1</v>
      </c>
      <c r="D5" s="3">
        <v>6</v>
      </c>
      <c r="E5" s="4">
        <f t="shared" ref="E5:E58" si="0">SUM(G5:AK5)</f>
        <v>6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69"/>
      <c r="Q5" s="69"/>
      <c r="R5" s="9"/>
      <c r="S5" s="9"/>
      <c r="T5" s="9"/>
      <c r="U5" s="9"/>
      <c r="V5" s="9"/>
      <c r="W5" s="116">
        <v>6</v>
      </c>
      <c r="X5" s="116"/>
      <c r="Y5" s="9"/>
      <c r="Z5" s="9"/>
      <c r="AA5" s="9"/>
      <c r="AB5" s="9"/>
      <c r="AC5" s="9"/>
      <c r="AD5" s="116"/>
      <c r="AE5" s="116"/>
      <c r="AF5" s="9"/>
      <c r="AG5" s="9"/>
      <c r="AH5" s="9"/>
      <c r="AI5" s="9"/>
      <c r="AJ5" s="9"/>
      <c r="AK5" s="116"/>
      <c r="AL5" s="41"/>
    </row>
    <row r="6" spans="1:38" ht="18" customHeight="1" x14ac:dyDescent="0.35">
      <c r="A6" s="221"/>
      <c r="B6" s="224"/>
      <c r="C6" s="32" t="s">
        <v>2</v>
      </c>
      <c r="D6" s="3">
        <v>6</v>
      </c>
      <c r="E6" s="8">
        <f t="shared" si="0"/>
        <v>6</v>
      </c>
      <c r="F6" s="8">
        <f t="shared" ref="F6:F77" si="1">E6-D6</f>
        <v>0</v>
      </c>
      <c r="G6" s="69"/>
      <c r="H6" s="69"/>
      <c r="I6" s="69"/>
      <c r="J6" s="69"/>
      <c r="K6" s="9"/>
      <c r="L6" s="9"/>
      <c r="M6" s="9"/>
      <c r="N6" s="9"/>
      <c r="O6" s="9"/>
      <c r="P6" s="69"/>
      <c r="Q6" s="69"/>
      <c r="R6" s="9"/>
      <c r="S6" s="9"/>
      <c r="T6" s="9"/>
      <c r="U6" s="9"/>
      <c r="V6" s="9"/>
      <c r="W6" s="116">
        <v>6</v>
      </c>
      <c r="X6" s="116"/>
      <c r="Y6" s="9"/>
      <c r="Z6" s="9"/>
      <c r="AA6" s="9"/>
      <c r="AB6" s="9"/>
      <c r="AC6" s="9"/>
      <c r="AD6" s="116"/>
      <c r="AE6" s="116"/>
      <c r="AF6" s="9"/>
      <c r="AG6" s="9"/>
      <c r="AH6" s="9"/>
      <c r="AI6" s="9"/>
      <c r="AJ6" s="9"/>
      <c r="AK6" s="116"/>
      <c r="AL6" s="42"/>
    </row>
    <row r="7" spans="1:38" ht="18" customHeight="1" x14ac:dyDescent="0.35">
      <c r="A7" s="221"/>
      <c r="B7" s="224"/>
      <c r="C7" s="32" t="s">
        <v>3</v>
      </c>
      <c r="D7" s="3">
        <v>6</v>
      </c>
      <c r="E7" s="8">
        <f t="shared" si="0"/>
        <v>6</v>
      </c>
      <c r="F7" s="8">
        <f t="shared" si="1"/>
        <v>0</v>
      </c>
      <c r="G7" s="69"/>
      <c r="H7" s="69"/>
      <c r="I7" s="69"/>
      <c r="J7" s="69"/>
      <c r="K7" s="9"/>
      <c r="L7" s="9"/>
      <c r="M7" s="9"/>
      <c r="N7" s="9"/>
      <c r="O7" s="9"/>
      <c r="P7" s="69"/>
      <c r="Q7" s="69"/>
      <c r="R7" s="9"/>
      <c r="S7" s="9"/>
      <c r="T7" s="9"/>
      <c r="U7" s="9"/>
      <c r="V7" s="9"/>
      <c r="W7" s="116"/>
      <c r="X7" s="116"/>
      <c r="Y7" s="9">
        <v>6</v>
      </c>
      <c r="Z7" s="9"/>
      <c r="AA7" s="9"/>
      <c r="AB7" s="9"/>
      <c r="AC7" s="9"/>
      <c r="AD7" s="116"/>
      <c r="AE7" s="116"/>
      <c r="AF7" s="9"/>
      <c r="AG7" s="9"/>
      <c r="AH7" s="9"/>
      <c r="AI7" s="9"/>
      <c r="AJ7" s="9"/>
      <c r="AK7" s="116"/>
      <c r="AL7" s="42"/>
    </row>
    <row r="8" spans="1:38" ht="18" customHeight="1" x14ac:dyDescent="0.35">
      <c r="A8" s="221"/>
      <c r="B8" s="224"/>
      <c r="C8" s="33" t="s">
        <v>4</v>
      </c>
      <c r="D8" s="3">
        <v>6</v>
      </c>
      <c r="E8" s="8">
        <f t="shared" si="0"/>
        <v>6</v>
      </c>
      <c r="F8" s="8">
        <f t="shared" si="1"/>
        <v>0</v>
      </c>
      <c r="G8" s="69"/>
      <c r="H8" s="69"/>
      <c r="I8" s="69"/>
      <c r="J8" s="69"/>
      <c r="K8" s="9"/>
      <c r="L8" s="9"/>
      <c r="M8" s="9"/>
      <c r="N8" s="9"/>
      <c r="O8" s="9"/>
      <c r="P8" s="69"/>
      <c r="Q8" s="69"/>
      <c r="R8" s="9"/>
      <c r="S8" s="9"/>
      <c r="T8" s="9"/>
      <c r="U8" s="9"/>
      <c r="V8" s="9"/>
      <c r="W8" s="116"/>
      <c r="X8" s="116"/>
      <c r="Y8" s="9"/>
      <c r="Z8" s="9"/>
      <c r="AA8" s="9">
        <v>5</v>
      </c>
      <c r="AB8" s="9">
        <v>1</v>
      </c>
      <c r="AC8" s="9"/>
      <c r="AD8" s="116"/>
      <c r="AE8" s="116"/>
      <c r="AF8" s="9"/>
      <c r="AG8" s="9"/>
      <c r="AH8" s="9"/>
      <c r="AI8" s="9"/>
      <c r="AJ8" s="9"/>
      <c r="AK8" s="116"/>
      <c r="AL8" s="42"/>
    </row>
    <row r="9" spans="1:38" ht="18" customHeight="1" x14ac:dyDescent="0.35">
      <c r="A9" s="221"/>
      <c r="B9" s="224"/>
      <c r="C9" s="33" t="s">
        <v>5</v>
      </c>
      <c r="D9" s="3">
        <v>6</v>
      </c>
      <c r="E9" s="8">
        <f t="shared" si="0"/>
        <v>6</v>
      </c>
      <c r="F9" s="8">
        <f t="shared" si="1"/>
        <v>0</v>
      </c>
      <c r="G9" s="69"/>
      <c r="H9" s="69"/>
      <c r="I9" s="69"/>
      <c r="J9" s="69"/>
      <c r="K9" s="9"/>
      <c r="L9" s="9"/>
      <c r="M9" s="9"/>
      <c r="N9" s="9"/>
      <c r="O9" s="9"/>
      <c r="P9" s="69"/>
      <c r="Q9" s="69"/>
      <c r="R9" s="9"/>
      <c r="S9" s="9"/>
      <c r="T9" s="9"/>
      <c r="U9" s="9"/>
      <c r="V9" s="9"/>
      <c r="W9" s="116"/>
      <c r="X9" s="116"/>
      <c r="Y9" s="9"/>
      <c r="Z9" s="9"/>
      <c r="AA9" s="9">
        <v>6</v>
      </c>
      <c r="AB9" s="9"/>
      <c r="AC9" s="9"/>
      <c r="AD9" s="116"/>
      <c r="AE9" s="116"/>
      <c r="AF9" s="9"/>
      <c r="AG9" s="9"/>
      <c r="AH9" s="9"/>
      <c r="AI9" s="9"/>
      <c r="AJ9" s="9"/>
      <c r="AK9" s="116"/>
      <c r="AL9" s="42"/>
    </row>
    <row r="10" spans="1:38" ht="18" customHeight="1" x14ac:dyDescent="0.35">
      <c r="A10" s="222"/>
      <c r="B10" s="225"/>
      <c r="C10" s="34" t="s">
        <v>6</v>
      </c>
      <c r="D10" s="3">
        <v>6</v>
      </c>
      <c r="E10" s="10">
        <f t="shared" si="0"/>
        <v>6</v>
      </c>
      <c r="F10" s="10">
        <f t="shared" si="1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70"/>
      <c r="Q10" s="70"/>
      <c r="R10" s="13"/>
      <c r="S10" s="13"/>
      <c r="T10" s="13"/>
      <c r="U10" s="13"/>
      <c r="V10" s="13"/>
      <c r="W10" s="117"/>
      <c r="X10" s="117"/>
      <c r="Y10" s="13"/>
      <c r="Z10" s="13"/>
      <c r="AA10" s="13">
        <v>6</v>
      </c>
      <c r="AB10" s="13"/>
      <c r="AC10" s="13"/>
      <c r="AD10" s="117"/>
      <c r="AE10" s="117"/>
      <c r="AF10" s="13"/>
      <c r="AG10" s="13"/>
      <c r="AH10" s="13"/>
      <c r="AI10" s="13"/>
      <c r="AJ10" s="13"/>
      <c r="AK10" s="117"/>
      <c r="AL10" s="43"/>
    </row>
    <row r="11" spans="1:38" ht="18" customHeight="1" x14ac:dyDescent="0.35">
      <c r="A11" s="220" t="s">
        <v>175</v>
      </c>
      <c r="B11" s="223" t="s">
        <v>104</v>
      </c>
      <c r="C11" s="31" t="s">
        <v>1</v>
      </c>
      <c r="D11" s="3">
        <v>7</v>
      </c>
      <c r="E11" s="4">
        <f t="shared" si="0"/>
        <v>7</v>
      </c>
      <c r="F11" s="4">
        <f t="shared" si="1"/>
        <v>0</v>
      </c>
      <c r="G11" s="71"/>
      <c r="H11" s="71"/>
      <c r="I11" s="71"/>
      <c r="J11" s="71"/>
      <c r="K11" s="5"/>
      <c r="L11" s="5"/>
      <c r="M11" s="5"/>
      <c r="N11" s="5"/>
      <c r="O11" s="5"/>
      <c r="P11" s="71"/>
      <c r="Q11" s="71"/>
      <c r="R11" s="5"/>
      <c r="S11" s="5"/>
      <c r="T11" s="5"/>
      <c r="U11" s="5"/>
      <c r="V11" s="5"/>
      <c r="W11" s="118">
        <v>7</v>
      </c>
      <c r="X11" s="118"/>
      <c r="Y11" s="5"/>
      <c r="Z11" s="5"/>
      <c r="AA11" s="5"/>
      <c r="AB11" s="5"/>
      <c r="AC11" s="5"/>
      <c r="AD11" s="118"/>
      <c r="AE11" s="118"/>
      <c r="AF11" s="5"/>
      <c r="AG11" s="5"/>
      <c r="AH11" s="5"/>
      <c r="AI11" s="5"/>
      <c r="AJ11" s="5"/>
      <c r="AK11" s="118"/>
      <c r="AL11" s="41"/>
    </row>
    <row r="12" spans="1:38" ht="18" customHeight="1" x14ac:dyDescent="0.35">
      <c r="A12" s="221"/>
      <c r="B12" s="224"/>
      <c r="C12" s="32" t="s">
        <v>2</v>
      </c>
      <c r="D12" s="3">
        <v>7</v>
      </c>
      <c r="E12" s="8">
        <f t="shared" si="0"/>
        <v>7</v>
      </c>
      <c r="F12" s="8">
        <f t="shared" si="1"/>
        <v>0</v>
      </c>
      <c r="G12" s="69"/>
      <c r="H12" s="69"/>
      <c r="I12" s="69"/>
      <c r="J12" s="69"/>
      <c r="K12" s="9"/>
      <c r="L12" s="9"/>
      <c r="M12" s="9"/>
      <c r="N12" s="9"/>
      <c r="O12" s="9"/>
      <c r="P12" s="69"/>
      <c r="Q12" s="69"/>
      <c r="R12" s="9"/>
      <c r="S12" s="9"/>
      <c r="T12" s="9"/>
      <c r="U12" s="9"/>
      <c r="V12" s="9"/>
      <c r="W12" s="116">
        <v>7</v>
      </c>
      <c r="X12" s="116"/>
      <c r="Y12" s="9"/>
      <c r="Z12" s="9"/>
      <c r="AA12" s="9"/>
      <c r="AB12" s="9"/>
      <c r="AC12" s="9"/>
      <c r="AD12" s="116"/>
      <c r="AE12" s="116"/>
      <c r="AF12" s="9"/>
      <c r="AG12" s="9"/>
      <c r="AH12" s="9"/>
      <c r="AI12" s="9"/>
      <c r="AJ12" s="9"/>
      <c r="AK12" s="116"/>
      <c r="AL12" s="42"/>
    </row>
    <row r="13" spans="1:38" ht="18" customHeight="1" x14ac:dyDescent="0.35">
      <c r="A13" s="221"/>
      <c r="B13" s="224"/>
      <c r="C13" s="32" t="s">
        <v>3</v>
      </c>
      <c r="D13" s="3">
        <v>7</v>
      </c>
      <c r="E13" s="8">
        <f t="shared" si="0"/>
        <v>7</v>
      </c>
      <c r="F13" s="8">
        <f t="shared" si="1"/>
        <v>0</v>
      </c>
      <c r="G13" s="69"/>
      <c r="H13" s="69"/>
      <c r="I13" s="69"/>
      <c r="J13" s="69"/>
      <c r="K13" s="9"/>
      <c r="L13" s="9"/>
      <c r="M13" s="9"/>
      <c r="N13" s="9"/>
      <c r="O13" s="9"/>
      <c r="P13" s="69"/>
      <c r="Q13" s="69"/>
      <c r="R13" s="9"/>
      <c r="S13" s="9"/>
      <c r="T13" s="9"/>
      <c r="U13" s="9"/>
      <c r="V13" s="9"/>
      <c r="W13" s="116"/>
      <c r="X13" s="116"/>
      <c r="Y13" s="9">
        <v>4</v>
      </c>
      <c r="Z13" s="9">
        <v>3</v>
      </c>
      <c r="AA13" s="9"/>
      <c r="AB13" s="9"/>
      <c r="AC13" s="9"/>
      <c r="AD13" s="116"/>
      <c r="AE13" s="116"/>
      <c r="AF13" s="9"/>
      <c r="AG13" s="9"/>
      <c r="AH13" s="9"/>
      <c r="AI13" s="9"/>
      <c r="AJ13" s="9"/>
      <c r="AK13" s="116"/>
      <c r="AL13" s="42"/>
    </row>
    <row r="14" spans="1:38" ht="18" customHeight="1" x14ac:dyDescent="0.35">
      <c r="A14" s="221"/>
      <c r="B14" s="224"/>
      <c r="C14" s="33" t="s">
        <v>4</v>
      </c>
      <c r="D14" s="3">
        <v>7</v>
      </c>
      <c r="E14" s="8">
        <f t="shared" si="0"/>
        <v>7</v>
      </c>
      <c r="F14" s="8">
        <f t="shared" si="1"/>
        <v>0</v>
      </c>
      <c r="G14" s="69"/>
      <c r="H14" s="69"/>
      <c r="I14" s="69"/>
      <c r="J14" s="69"/>
      <c r="K14" s="9"/>
      <c r="L14" s="9"/>
      <c r="M14" s="9"/>
      <c r="N14" s="9"/>
      <c r="O14" s="9"/>
      <c r="P14" s="69"/>
      <c r="Q14" s="69"/>
      <c r="R14" s="9"/>
      <c r="S14" s="9"/>
      <c r="T14" s="9"/>
      <c r="U14" s="9"/>
      <c r="V14" s="9"/>
      <c r="W14" s="116"/>
      <c r="X14" s="116"/>
      <c r="Y14" s="9"/>
      <c r="Z14" s="9"/>
      <c r="AA14" s="9"/>
      <c r="AB14" s="9">
        <v>7</v>
      </c>
      <c r="AC14" s="9"/>
      <c r="AD14" s="116"/>
      <c r="AE14" s="116"/>
      <c r="AF14" s="9"/>
      <c r="AG14" s="9"/>
      <c r="AH14" s="9"/>
      <c r="AI14" s="9"/>
      <c r="AJ14" s="9"/>
      <c r="AK14" s="116"/>
      <c r="AL14" s="42"/>
    </row>
    <row r="15" spans="1:38" ht="18" customHeight="1" x14ac:dyDescent="0.35">
      <c r="A15" s="221"/>
      <c r="B15" s="224"/>
      <c r="C15" s="33" t="s">
        <v>5</v>
      </c>
      <c r="D15" s="3">
        <v>7</v>
      </c>
      <c r="E15" s="8">
        <f t="shared" si="0"/>
        <v>7</v>
      </c>
      <c r="F15" s="8">
        <f t="shared" si="1"/>
        <v>0</v>
      </c>
      <c r="G15" s="69"/>
      <c r="H15" s="69"/>
      <c r="I15" s="69"/>
      <c r="J15" s="69"/>
      <c r="K15" s="9"/>
      <c r="L15" s="9"/>
      <c r="M15" s="9"/>
      <c r="N15" s="9"/>
      <c r="O15" s="9"/>
      <c r="P15" s="69"/>
      <c r="Q15" s="69"/>
      <c r="R15" s="9"/>
      <c r="S15" s="9"/>
      <c r="T15" s="9"/>
      <c r="U15" s="9"/>
      <c r="V15" s="9"/>
      <c r="W15" s="116"/>
      <c r="X15" s="116"/>
      <c r="Y15" s="9"/>
      <c r="Z15" s="9"/>
      <c r="AA15" s="9"/>
      <c r="AB15" s="9">
        <v>7</v>
      </c>
      <c r="AC15" s="9"/>
      <c r="AD15" s="116"/>
      <c r="AE15" s="116"/>
      <c r="AF15" s="9"/>
      <c r="AG15" s="9"/>
      <c r="AH15" s="9"/>
      <c r="AI15" s="9"/>
      <c r="AJ15" s="9"/>
      <c r="AK15" s="116"/>
      <c r="AL15" s="42"/>
    </row>
    <row r="16" spans="1:38" ht="18" customHeight="1" x14ac:dyDescent="0.35">
      <c r="A16" s="222"/>
      <c r="B16" s="225"/>
      <c r="C16" s="34" t="s">
        <v>6</v>
      </c>
      <c r="D16" s="3">
        <v>7</v>
      </c>
      <c r="E16" s="10">
        <f t="shared" si="0"/>
        <v>7</v>
      </c>
      <c r="F16" s="10">
        <f t="shared" si="1"/>
        <v>0</v>
      </c>
      <c r="G16" s="70"/>
      <c r="H16" s="70"/>
      <c r="I16" s="70"/>
      <c r="J16" s="70"/>
      <c r="K16" s="13"/>
      <c r="L16" s="13"/>
      <c r="M16" s="13"/>
      <c r="N16" s="13"/>
      <c r="O16" s="13"/>
      <c r="P16" s="70"/>
      <c r="Q16" s="70"/>
      <c r="R16" s="13"/>
      <c r="S16" s="13"/>
      <c r="T16" s="13"/>
      <c r="U16" s="13"/>
      <c r="V16" s="13"/>
      <c r="W16" s="117"/>
      <c r="X16" s="117"/>
      <c r="Y16" s="13"/>
      <c r="Z16" s="13"/>
      <c r="AA16" s="13"/>
      <c r="AB16" s="13">
        <v>7</v>
      </c>
      <c r="AC16" s="13"/>
      <c r="AD16" s="117"/>
      <c r="AE16" s="117"/>
      <c r="AF16" s="13"/>
      <c r="AG16" s="13"/>
      <c r="AH16" s="13"/>
      <c r="AI16" s="13"/>
      <c r="AJ16" s="13"/>
      <c r="AK16" s="117"/>
      <c r="AL16" s="43"/>
    </row>
    <row r="17" spans="1:38" ht="18" customHeight="1" x14ac:dyDescent="0.35">
      <c r="A17" s="220" t="s">
        <v>175</v>
      </c>
      <c r="B17" s="308" t="s">
        <v>177</v>
      </c>
      <c r="C17" s="31" t="s">
        <v>1</v>
      </c>
      <c r="D17" s="3">
        <v>8</v>
      </c>
      <c r="E17" s="4">
        <f t="shared" si="0"/>
        <v>8</v>
      </c>
      <c r="F17" s="4">
        <f t="shared" si="1"/>
        <v>0</v>
      </c>
      <c r="G17" s="71"/>
      <c r="H17" s="71"/>
      <c r="I17" s="71"/>
      <c r="J17" s="71"/>
      <c r="K17" s="5"/>
      <c r="L17" s="5"/>
      <c r="M17" s="5"/>
      <c r="N17" s="5"/>
      <c r="O17" s="5"/>
      <c r="P17" s="71"/>
      <c r="Q17" s="71"/>
      <c r="R17" s="5"/>
      <c r="S17" s="5"/>
      <c r="T17" s="5"/>
      <c r="U17" s="5"/>
      <c r="V17" s="5"/>
      <c r="W17" s="118">
        <v>8</v>
      </c>
      <c r="X17" s="118"/>
      <c r="Y17" s="5"/>
      <c r="Z17" s="5"/>
      <c r="AA17" s="5"/>
      <c r="AB17" s="5"/>
      <c r="AC17" s="5"/>
      <c r="AD17" s="118"/>
      <c r="AE17" s="118"/>
      <c r="AF17" s="5"/>
      <c r="AG17" s="5"/>
      <c r="AH17" s="5"/>
      <c r="AI17" s="5"/>
      <c r="AJ17" s="5"/>
      <c r="AK17" s="118"/>
      <c r="AL17" s="41"/>
    </row>
    <row r="18" spans="1:38" ht="18" customHeight="1" x14ac:dyDescent="0.35">
      <c r="A18" s="221"/>
      <c r="B18" s="308"/>
      <c r="C18" s="32" t="s">
        <v>2</v>
      </c>
      <c r="D18" s="3">
        <v>8</v>
      </c>
      <c r="E18" s="8">
        <f t="shared" si="0"/>
        <v>8</v>
      </c>
      <c r="F18" s="8">
        <f t="shared" si="1"/>
        <v>0</v>
      </c>
      <c r="G18" s="69"/>
      <c r="H18" s="69"/>
      <c r="I18" s="69"/>
      <c r="J18" s="69"/>
      <c r="K18" s="9"/>
      <c r="L18" s="9"/>
      <c r="M18" s="9"/>
      <c r="N18" s="9"/>
      <c r="O18" s="9"/>
      <c r="P18" s="69"/>
      <c r="Q18" s="69"/>
      <c r="R18" s="9"/>
      <c r="S18" s="9"/>
      <c r="T18" s="9"/>
      <c r="U18" s="9"/>
      <c r="V18" s="9"/>
      <c r="W18" s="116">
        <v>8</v>
      </c>
      <c r="X18" s="116"/>
      <c r="Y18" s="9"/>
      <c r="Z18" s="9"/>
      <c r="AA18" s="9"/>
      <c r="AB18" s="9"/>
      <c r="AC18" s="9"/>
      <c r="AD18" s="116"/>
      <c r="AE18" s="116"/>
      <c r="AF18" s="9"/>
      <c r="AG18" s="9"/>
      <c r="AH18" s="9"/>
      <c r="AI18" s="9"/>
      <c r="AJ18" s="9"/>
      <c r="AK18" s="116"/>
      <c r="AL18" s="42"/>
    </row>
    <row r="19" spans="1:38" ht="18" customHeight="1" x14ac:dyDescent="0.35">
      <c r="A19" s="221"/>
      <c r="B19" s="308"/>
      <c r="C19" s="32" t="s">
        <v>3</v>
      </c>
      <c r="D19" s="3">
        <v>8</v>
      </c>
      <c r="E19" s="8">
        <f t="shared" si="0"/>
        <v>8</v>
      </c>
      <c r="F19" s="8">
        <f t="shared" si="1"/>
        <v>0</v>
      </c>
      <c r="G19" s="69"/>
      <c r="H19" s="69"/>
      <c r="I19" s="69"/>
      <c r="J19" s="69"/>
      <c r="K19" s="9"/>
      <c r="L19" s="9"/>
      <c r="M19" s="9"/>
      <c r="N19" s="9"/>
      <c r="O19" s="9"/>
      <c r="P19" s="69"/>
      <c r="Q19" s="69"/>
      <c r="R19" s="9"/>
      <c r="S19" s="9"/>
      <c r="T19" s="9"/>
      <c r="U19" s="9"/>
      <c r="V19" s="9"/>
      <c r="W19" s="116"/>
      <c r="X19" s="116"/>
      <c r="Y19" s="9">
        <v>8</v>
      </c>
      <c r="Z19" s="9"/>
      <c r="AA19" s="9"/>
      <c r="AB19" s="9"/>
      <c r="AC19" s="9"/>
      <c r="AD19" s="116"/>
      <c r="AE19" s="116"/>
      <c r="AF19" s="9"/>
      <c r="AG19" s="9"/>
      <c r="AH19" s="9"/>
      <c r="AI19" s="9"/>
      <c r="AJ19" s="9"/>
      <c r="AK19" s="116"/>
      <c r="AL19" s="42"/>
    </row>
    <row r="20" spans="1:38" ht="18" customHeight="1" x14ac:dyDescent="0.35">
      <c r="A20" s="221"/>
      <c r="B20" s="308"/>
      <c r="C20" s="33" t="s">
        <v>4</v>
      </c>
      <c r="D20" s="3">
        <v>8</v>
      </c>
      <c r="E20" s="8">
        <f t="shared" si="0"/>
        <v>8</v>
      </c>
      <c r="F20" s="8">
        <f t="shared" si="1"/>
        <v>0</v>
      </c>
      <c r="G20" s="69"/>
      <c r="H20" s="69"/>
      <c r="I20" s="69"/>
      <c r="J20" s="69"/>
      <c r="K20" s="9"/>
      <c r="L20" s="9"/>
      <c r="M20" s="9"/>
      <c r="N20" s="9"/>
      <c r="O20" s="9"/>
      <c r="P20" s="69"/>
      <c r="Q20" s="69"/>
      <c r="R20" s="9"/>
      <c r="S20" s="9"/>
      <c r="T20" s="9"/>
      <c r="U20" s="9"/>
      <c r="V20" s="9"/>
      <c r="W20" s="116"/>
      <c r="X20" s="116"/>
      <c r="Y20" s="9"/>
      <c r="Z20" s="9"/>
      <c r="AA20" s="9">
        <v>8</v>
      </c>
      <c r="AB20" s="9"/>
      <c r="AC20" s="9"/>
      <c r="AD20" s="116"/>
      <c r="AE20" s="116"/>
      <c r="AF20" s="9"/>
      <c r="AG20" s="9"/>
      <c r="AH20" s="9"/>
      <c r="AI20" s="9"/>
      <c r="AJ20" s="9"/>
      <c r="AK20" s="116"/>
      <c r="AL20" s="42"/>
    </row>
    <row r="21" spans="1:38" ht="18" customHeight="1" x14ac:dyDescent="0.35">
      <c r="A21" s="221"/>
      <c r="B21" s="308"/>
      <c r="C21" s="33" t="s">
        <v>5</v>
      </c>
      <c r="D21" s="3">
        <v>8</v>
      </c>
      <c r="E21" s="8">
        <f t="shared" si="0"/>
        <v>8</v>
      </c>
      <c r="F21" s="8">
        <f t="shared" si="1"/>
        <v>0</v>
      </c>
      <c r="G21" s="69"/>
      <c r="H21" s="69"/>
      <c r="I21" s="69"/>
      <c r="J21" s="69"/>
      <c r="K21" s="9"/>
      <c r="L21" s="9"/>
      <c r="M21" s="9"/>
      <c r="N21" s="9"/>
      <c r="O21" s="9"/>
      <c r="P21" s="69"/>
      <c r="Q21" s="69"/>
      <c r="R21" s="9"/>
      <c r="S21" s="9"/>
      <c r="T21" s="9"/>
      <c r="U21" s="9"/>
      <c r="V21" s="9"/>
      <c r="W21" s="116"/>
      <c r="X21" s="116"/>
      <c r="Y21" s="9"/>
      <c r="Z21" s="9"/>
      <c r="AA21" s="9">
        <v>8</v>
      </c>
      <c r="AB21" s="9"/>
      <c r="AC21" s="9"/>
      <c r="AD21" s="116"/>
      <c r="AE21" s="116"/>
      <c r="AF21" s="9"/>
      <c r="AG21" s="9"/>
      <c r="AH21" s="9"/>
      <c r="AI21" s="9"/>
      <c r="AJ21" s="9"/>
      <c r="AK21" s="116"/>
      <c r="AL21" s="42"/>
    </row>
    <row r="22" spans="1:38" ht="18" customHeight="1" x14ac:dyDescent="0.35">
      <c r="A22" s="222"/>
      <c r="B22" s="308"/>
      <c r="C22" s="35" t="s">
        <v>6</v>
      </c>
      <c r="D22" s="3">
        <v>8</v>
      </c>
      <c r="E22" s="18">
        <f t="shared" si="0"/>
        <v>8</v>
      </c>
      <c r="F22" s="10">
        <f t="shared" si="1"/>
        <v>0</v>
      </c>
      <c r="G22" s="70"/>
      <c r="H22" s="70"/>
      <c r="I22" s="70"/>
      <c r="J22" s="70"/>
      <c r="K22" s="13"/>
      <c r="L22" s="13"/>
      <c r="M22" s="13"/>
      <c r="N22" s="13"/>
      <c r="O22" s="13"/>
      <c r="P22" s="70"/>
      <c r="Q22" s="70"/>
      <c r="R22" s="13"/>
      <c r="S22" s="13"/>
      <c r="T22" s="13"/>
      <c r="U22" s="13"/>
      <c r="V22" s="13"/>
      <c r="W22" s="117"/>
      <c r="X22" s="117"/>
      <c r="Y22" s="13"/>
      <c r="Z22" s="13"/>
      <c r="AA22" s="13">
        <v>4</v>
      </c>
      <c r="AB22" s="13">
        <v>2</v>
      </c>
      <c r="AC22" s="13">
        <v>2</v>
      </c>
      <c r="AD22" s="117"/>
      <c r="AE22" s="117"/>
      <c r="AF22" s="13"/>
      <c r="AG22" s="13"/>
      <c r="AH22" s="13"/>
      <c r="AI22" s="13"/>
      <c r="AJ22" s="13"/>
      <c r="AK22" s="117"/>
      <c r="AL22" s="43"/>
    </row>
    <row r="23" spans="1:38" ht="18" customHeight="1" x14ac:dyDescent="0.35">
      <c r="A23" s="220" t="s">
        <v>175</v>
      </c>
      <c r="B23" s="308" t="s">
        <v>178</v>
      </c>
      <c r="C23" s="31" t="s">
        <v>1</v>
      </c>
      <c r="D23" s="3">
        <v>4</v>
      </c>
      <c r="E23" s="4">
        <f t="shared" si="0"/>
        <v>4</v>
      </c>
      <c r="F23" s="4">
        <f t="shared" si="1"/>
        <v>0</v>
      </c>
      <c r="G23" s="71"/>
      <c r="H23" s="71"/>
      <c r="I23" s="71"/>
      <c r="J23" s="71"/>
      <c r="K23" s="5"/>
      <c r="L23" s="5"/>
      <c r="M23" s="5"/>
      <c r="N23" s="5"/>
      <c r="O23" s="5"/>
      <c r="P23" s="71"/>
      <c r="Q23" s="71"/>
      <c r="R23" s="5"/>
      <c r="S23" s="5"/>
      <c r="T23" s="5"/>
      <c r="U23" s="5"/>
      <c r="V23" s="5"/>
      <c r="W23" s="118">
        <v>4</v>
      </c>
      <c r="X23" s="118"/>
      <c r="Y23" s="5"/>
      <c r="Z23" s="5"/>
      <c r="AA23" s="5"/>
      <c r="AB23" s="5"/>
      <c r="AC23" s="5"/>
      <c r="AD23" s="118"/>
      <c r="AE23" s="118"/>
      <c r="AF23" s="5"/>
      <c r="AG23" s="5"/>
      <c r="AH23" s="5"/>
      <c r="AI23" s="5"/>
      <c r="AJ23" s="5"/>
      <c r="AK23" s="118"/>
      <c r="AL23" s="41"/>
    </row>
    <row r="24" spans="1:38" ht="18" customHeight="1" x14ac:dyDescent="0.35">
      <c r="A24" s="221"/>
      <c r="B24" s="308"/>
      <c r="C24" s="32" t="s">
        <v>2</v>
      </c>
      <c r="D24" s="7">
        <v>4</v>
      </c>
      <c r="E24" s="8">
        <f t="shared" si="0"/>
        <v>4</v>
      </c>
      <c r="F24" s="8">
        <f t="shared" si="1"/>
        <v>0</v>
      </c>
      <c r="G24" s="69"/>
      <c r="H24" s="69"/>
      <c r="I24" s="69"/>
      <c r="J24" s="69"/>
      <c r="K24" s="9"/>
      <c r="L24" s="9"/>
      <c r="M24" s="9"/>
      <c r="N24" s="9"/>
      <c r="O24" s="9"/>
      <c r="P24" s="69"/>
      <c r="Q24" s="69"/>
      <c r="R24" s="9"/>
      <c r="S24" s="9"/>
      <c r="T24" s="9"/>
      <c r="U24" s="9"/>
      <c r="V24" s="9"/>
      <c r="W24" s="116">
        <v>4</v>
      </c>
      <c r="X24" s="116"/>
      <c r="Y24" s="9"/>
      <c r="Z24" s="9"/>
      <c r="AA24" s="9"/>
      <c r="AB24" s="9"/>
      <c r="AC24" s="9"/>
      <c r="AD24" s="116"/>
      <c r="AE24" s="116"/>
      <c r="AF24" s="9"/>
      <c r="AG24" s="9"/>
      <c r="AH24" s="9"/>
      <c r="AI24" s="9"/>
      <c r="AJ24" s="9"/>
      <c r="AK24" s="116"/>
      <c r="AL24" s="42"/>
    </row>
    <row r="25" spans="1:38" ht="18" customHeight="1" x14ac:dyDescent="0.35">
      <c r="A25" s="221"/>
      <c r="B25" s="308"/>
      <c r="C25" s="32" t="s">
        <v>3</v>
      </c>
      <c r="D25" s="7">
        <v>4</v>
      </c>
      <c r="E25" s="8">
        <f t="shared" si="0"/>
        <v>4</v>
      </c>
      <c r="F25" s="8">
        <f t="shared" si="1"/>
        <v>0</v>
      </c>
      <c r="G25" s="69"/>
      <c r="H25" s="69"/>
      <c r="I25" s="69"/>
      <c r="J25" s="69"/>
      <c r="K25" s="9"/>
      <c r="L25" s="9"/>
      <c r="M25" s="9"/>
      <c r="N25" s="9"/>
      <c r="O25" s="9"/>
      <c r="P25" s="69"/>
      <c r="Q25" s="69"/>
      <c r="R25" s="9"/>
      <c r="S25" s="9"/>
      <c r="T25" s="9"/>
      <c r="U25" s="9"/>
      <c r="V25" s="9"/>
      <c r="W25" s="116"/>
      <c r="X25" s="116"/>
      <c r="Y25" s="9"/>
      <c r="Z25" s="9"/>
      <c r="AA25" s="9">
        <v>4</v>
      </c>
      <c r="AB25" s="9"/>
      <c r="AC25" s="9"/>
      <c r="AD25" s="116"/>
      <c r="AE25" s="116"/>
      <c r="AF25" s="9"/>
      <c r="AG25" s="9"/>
      <c r="AH25" s="9"/>
      <c r="AI25" s="9"/>
      <c r="AJ25" s="9"/>
      <c r="AK25" s="116"/>
      <c r="AL25" s="42"/>
    </row>
    <row r="26" spans="1:38" ht="18" customHeight="1" x14ac:dyDescent="0.35">
      <c r="A26" s="221"/>
      <c r="B26" s="308"/>
      <c r="C26" s="33" t="s">
        <v>4</v>
      </c>
      <c r="D26" s="7">
        <v>4</v>
      </c>
      <c r="E26" s="8">
        <f t="shared" si="0"/>
        <v>4</v>
      </c>
      <c r="F26" s="8">
        <f t="shared" si="1"/>
        <v>0</v>
      </c>
      <c r="G26" s="69"/>
      <c r="H26" s="69"/>
      <c r="I26" s="69"/>
      <c r="J26" s="69"/>
      <c r="K26" s="9"/>
      <c r="L26" s="9"/>
      <c r="M26" s="9"/>
      <c r="N26" s="9"/>
      <c r="O26" s="9"/>
      <c r="P26" s="69"/>
      <c r="Q26" s="69"/>
      <c r="R26" s="9"/>
      <c r="S26" s="9"/>
      <c r="T26" s="9"/>
      <c r="U26" s="9"/>
      <c r="V26" s="9"/>
      <c r="W26" s="116"/>
      <c r="X26" s="116"/>
      <c r="Y26" s="9"/>
      <c r="Z26" s="9"/>
      <c r="AA26" s="9"/>
      <c r="AB26" s="9"/>
      <c r="AC26" s="9">
        <v>4</v>
      </c>
      <c r="AD26" s="116"/>
      <c r="AE26" s="116"/>
      <c r="AF26" s="9"/>
      <c r="AG26" s="9"/>
      <c r="AH26" s="9"/>
      <c r="AI26" s="9"/>
      <c r="AJ26" s="9"/>
      <c r="AK26" s="116"/>
      <c r="AL26" s="42"/>
    </row>
    <row r="27" spans="1:38" ht="18" customHeight="1" x14ac:dyDescent="0.35">
      <c r="A27" s="221"/>
      <c r="B27" s="308"/>
      <c r="C27" s="33" t="s">
        <v>5</v>
      </c>
      <c r="D27" s="7">
        <v>4</v>
      </c>
      <c r="E27" s="8">
        <f t="shared" si="0"/>
        <v>4</v>
      </c>
      <c r="F27" s="8">
        <f t="shared" si="1"/>
        <v>0</v>
      </c>
      <c r="G27" s="69"/>
      <c r="H27" s="69"/>
      <c r="I27" s="69"/>
      <c r="J27" s="69"/>
      <c r="K27" s="9"/>
      <c r="L27" s="9"/>
      <c r="M27" s="9"/>
      <c r="N27" s="9"/>
      <c r="O27" s="9"/>
      <c r="P27" s="69"/>
      <c r="Q27" s="69"/>
      <c r="R27" s="9"/>
      <c r="S27" s="9"/>
      <c r="T27" s="9"/>
      <c r="U27" s="9"/>
      <c r="V27" s="9"/>
      <c r="W27" s="116"/>
      <c r="X27" s="116"/>
      <c r="Y27" s="9"/>
      <c r="Z27" s="9"/>
      <c r="AA27" s="9">
        <v>1</v>
      </c>
      <c r="AB27" s="9"/>
      <c r="AC27" s="9">
        <v>3</v>
      </c>
      <c r="AD27" s="116"/>
      <c r="AE27" s="116"/>
      <c r="AF27" s="9"/>
      <c r="AG27" s="9"/>
      <c r="AH27" s="9"/>
      <c r="AI27" s="9"/>
      <c r="AJ27" s="9"/>
      <c r="AK27" s="116"/>
      <c r="AL27" s="42"/>
    </row>
    <row r="28" spans="1:38" ht="18" customHeight="1" x14ac:dyDescent="0.35">
      <c r="A28" s="222"/>
      <c r="B28" s="308"/>
      <c r="C28" s="35" t="s">
        <v>6</v>
      </c>
      <c r="D28" s="16">
        <v>4</v>
      </c>
      <c r="E28" s="18">
        <f t="shared" si="0"/>
        <v>4</v>
      </c>
      <c r="F28" s="10">
        <f t="shared" si="1"/>
        <v>0</v>
      </c>
      <c r="G28" s="70"/>
      <c r="H28" s="70"/>
      <c r="I28" s="70"/>
      <c r="J28" s="70"/>
      <c r="K28" s="13"/>
      <c r="L28" s="13"/>
      <c r="M28" s="13"/>
      <c r="N28" s="13"/>
      <c r="O28" s="13"/>
      <c r="P28" s="70"/>
      <c r="Q28" s="70"/>
      <c r="R28" s="13"/>
      <c r="S28" s="13"/>
      <c r="T28" s="13"/>
      <c r="U28" s="13"/>
      <c r="V28" s="13"/>
      <c r="W28" s="117"/>
      <c r="X28" s="117"/>
      <c r="Y28" s="13"/>
      <c r="Z28" s="13"/>
      <c r="AA28" s="13"/>
      <c r="AB28" s="13">
        <v>4</v>
      </c>
      <c r="AC28" s="13"/>
      <c r="AD28" s="117"/>
      <c r="AE28" s="117"/>
      <c r="AF28" s="13"/>
      <c r="AG28" s="13"/>
      <c r="AH28" s="13"/>
      <c r="AI28" s="13"/>
      <c r="AJ28" s="13"/>
      <c r="AK28" s="117"/>
      <c r="AL28" s="43"/>
    </row>
    <row r="29" spans="1:38" ht="18" customHeight="1" x14ac:dyDescent="0.35">
      <c r="A29" s="220" t="s">
        <v>175</v>
      </c>
      <c r="B29" s="223" t="s">
        <v>179</v>
      </c>
      <c r="C29" s="31" t="s">
        <v>1</v>
      </c>
      <c r="D29" s="3">
        <v>7</v>
      </c>
      <c r="E29" s="4">
        <f t="shared" si="0"/>
        <v>7</v>
      </c>
      <c r="F29" s="4">
        <f t="shared" si="1"/>
        <v>0</v>
      </c>
      <c r="G29" s="71"/>
      <c r="H29" s="71"/>
      <c r="I29" s="71"/>
      <c r="J29" s="71"/>
      <c r="K29" s="5"/>
      <c r="L29" s="5"/>
      <c r="M29" s="5"/>
      <c r="N29" s="5"/>
      <c r="O29" s="5"/>
      <c r="P29" s="71"/>
      <c r="Q29" s="71"/>
      <c r="R29" s="5"/>
      <c r="S29" s="5"/>
      <c r="T29" s="5"/>
      <c r="U29" s="5"/>
      <c r="V29" s="5"/>
      <c r="W29" s="118">
        <v>7</v>
      </c>
      <c r="X29" s="118"/>
      <c r="Y29" s="5"/>
      <c r="Z29" s="5"/>
      <c r="AA29" s="5"/>
      <c r="AB29" s="5"/>
      <c r="AC29" s="5"/>
      <c r="AD29" s="118"/>
      <c r="AE29" s="118"/>
      <c r="AF29" s="5"/>
      <c r="AG29" s="5"/>
      <c r="AH29" s="5"/>
      <c r="AI29" s="5"/>
      <c r="AJ29" s="5"/>
      <c r="AK29" s="118"/>
      <c r="AL29" s="41"/>
    </row>
    <row r="30" spans="1:38" ht="18" customHeight="1" x14ac:dyDescent="0.35">
      <c r="A30" s="221"/>
      <c r="B30" s="224"/>
      <c r="C30" s="32" t="s">
        <v>2</v>
      </c>
      <c r="D30" s="3">
        <v>7</v>
      </c>
      <c r="E30" s="8">
        <f t="shared" si="0"/>
        <v>7</v>
      </c>
      <c r="F30" s="8">
        <f t="shared" si="1"/>
        <v>0</v>
      </c>
      <c r="G30" s="69"/>
      <c r="H30" s="69"/>
      <c r="I30" s="69"/>
      <c r="J30" s="69"/>
      <c r="K30" s="9"/>
      <c r="L30" s="9"/>
      <c r="M30" s="9"/>
      <c r="N30" s="9"/>
      <c r="O30" s="9"/>
      <c r="P30" s="69"/>
      <c r="Q30" s="69"/>
      <c r="R30" s="9"/>
      <c r="S30" s="9"/>
      <c r="T30" s="9"/>
      <c r="U30" s="9"/>
      <c r="V30" s="9"/>
      <c r="W30" s="116">
        <v>7</v>
      </c>
      <c r="X30" s="116"/>
      <c r="Y30" s="9"/>
      <c r="Z30" s="9"/>
      <c r="AA30" s="9"/>
      <c r="AB30" s="9"/>
      <c r="AC30" s="9"/>
      <c r="AD30" s="116"/>
      <c r="AE30" s="116"/>
      <c r="AF30" s="9"/>
      <c r="AG30" s="9"/>
      <c r="AH30" s="9"/>
      <c r="AI30" s="9"/>
      <c r="AJ30" s="9"/>
      <c r="AK30" s="116"/>
      <c r="AL30" s="42"/>
    </row>
    <row r="31" spans="1:38" ht="18" customHeight="1" x14ac:dyDescent="0.35">
      <c r="A31" s="221"/>
      <c r="B31" s="224"/>
      <c r="C31" s="32" t="s">
        <v>3</v>
      </c>
      <c r="D31" s="3">
        <v>7</v>
      </c>
      <c r="E31" s="8">
        <f t="shared" si="0"/>
        <v>7</v>
      </c>
      <c r="F31" s="8">
        <f t="shared" si="1"/>
        <v>0</v>
      </c>
      <c r="G31" s="69"/>
      <c r="H31" s="69"/>
      <c r="I31" s="69"/>
      <c r="J31" s="69"/>
      <c r="K31" s="9"/>
      <c r="L31" s="9"/>
      <c r="M31" s="9"/>
      <c r="N31" s="9"/>
      <c r="O31" s="9"/>
      <c r="P31" s="69"/>
      <c r="Q31" s="69"/>
      <c r="R31" s="9"/>
      <c r="S31" s="9"/>
      <c r="T31" s="9"/>
      <c r="U31" s="9"/>
      <c r="V31" s="9"/>
      <c r="W31" s="116"/>
      <c r="X31" s="116"/>
      <c r="Y31" s="9"/>
      <c r="Z31" s="9">
        <v>7</v>
      </c>
      <c r="AA31" s="9"/>
      <c r="AB31" s="9"/>
      <c r="AC31" s="9"/>
      <c r="AD31" s="116"/>
      <c r="AE31" s="116"/>
      <c r="AF31" s="9"/>
      <c r="AG31" s="9"/>
      <c r="AH31" s="9"/>
      <c r="AI31" s="9"/>
      <c r="AJ31" s="9"/>
      <c r="AK31" s="116"/>
      <c r="AL31" s="42"/>
    </row>
    <row r="32" spans="1:38" ht="18" customHeight="1" x14ac:dyDescent="0.35">
      <c r="A32" s="221"/>
      <c r="B32" s="224"/>
      <c r="C32" s="33" t="s">
        <v>4</v>
      </c>
      <c r="D32" s="3">
        <v>7</v>
      </c>
      <c r="E32" s="8">
        <f t="shared" si="0"/>
        <v>7</v>
      </c>
      <c r="F32" s="8">
        <f t="shared" si="1"/>
        <v>0</v>
      </c>
      <c r="G32" s="69"/>
      <c r="H32" s="69"/>
      <c r="I32" s="69"/>
      <c r="J32" s="69"/>
      <c r="K32" s="9"/>
      <c r="L32" s="9"/>
      <c r="M32" s="9"/>
      <c r="N32" s="9"/>
      <c r="O32" s="9"/>
      <c r="P32" s="69"/>
      <c r="Q32" s="69"/>
      <c r="R32" s="9"/>
      <c r="S32" s="9"/>
      <c r="T32" s="9"/>
      <c r="U32" s="9"/>
      <c r="V32" s="9"/>
      <c r="W32" s="116"/>
      <c r="X32" s="116"/>
      <c r="Y32" s="9"/>
      <c r="Z32" s="9"/>
      <c r="AA32" s="9">
        <v>4</v>
      </c>
      <c r="AB32" s="9"/>
      <c r="AC32" s="9">
        <v>3</v>
      </c>
      <c r="AD32" s="116"/>
      <c r="AE32" s="116"/>
      <c r="AF32" s="9"/>
      <c r="AG32" s="9"/>
      <c r="AH32" s="9"/>
      <c r="AI32" s="9"/>
      <c r="AJ32" s="9"/>
      <c r="AK32" s="116"/>
      <c r="AL32" s="42"/>
    </row>
    <row r="33" spans="1:40" ht="18" customHeight="1" x14ac:dyDescent="0.35">
      <c r="A33" s="221"/>
      <c r="B33" s="224"/>
      <c r="C33" s="33" t="s">
        <v>5</v>
      </c>
      <c r="D33" s="3">
        <v>7</v>
      </c>
      <c r="E33" s="8">
        <f t="shared" si="0"/>
        <v>7</v>
      </c>
      <c r="F33" s="8">
        <f t="shared" si="1"/>
        <v>0</v>
      </c>
      <c r="G33" s="69"/>
      <c r="H33" s="69"/>
      <c r="I33" s="69"/>
      <c r="J33" s="69"/>
      <c r="K33" s="9"/>
      <c r="L33" s="9"/>
      <c r="M33" s="9"/>
      <c r="N33" s="9"/>
      <c r="O33" s="9"/>
      <c r="P33" s="69"/>
      <c r="Q33" s="69"/>
      <c r="R33" s="9"/>
      <c r="S33" s="9"/>
      <c r="T33" s="9"/>
      <c r="U33" s="9"/>
      <c r="V33" s="9"/>
      <c r="W33" s="116"/>
      <c r="X33" s="116"/>
      <c r="Y33" s="9"/>
      <c r="Z33" s="9"/>
      <c r="AA33" s="9">
        <v>7</v>
      </c>
      <c r="AB33" s="9"/>
      <c r="AC33" s="9"/>
      <c r="AD33" s="116"/>
      <c r="AE33" s="116"/>
      <c r="AF33" s="9"/>
      <c r="AG33" s="9"/>
      <c r="AH33" s="9"/>
      <c r="AI33" s="9"/>
      <c r="AJ33" s="9"/>
      <c r="AK33" s="116"/>
      <c r="AL33" s="42"/>
    </row>
    <row r="34" spans="1:40" ht="18" customHeight="1" x14ac:dyDescent="0.35">
      <c r="A34" s="222"/>
      <c r="B34" s="225"/>
      <c r="C34" s="34" t="s">
        <v>6</v>
      </c>
      <c r="D34" s="3">
        <v>7</v>
      </c>
      <c r="E34" s="10">
        <f t="shared" si="0"/>
        <v>7</v>
      </c>
      <c r="F34" s="10">
        <f t="shared" si="1"/>
        <v>0</v>
      </c>
      <c r="G34" s="70"/>
      <c r="H34" s="70"/>
      <c r="I34" s="70"/>
      <c r="J34" s="70"/>
      <c r="K34" s="13"/>
      <c r="L34" s="13"/>
      <c r="M34" s="13"/>
      <c r="N34" s="13"/>
      <c r="O34" s="13"/>
      <c r="P34" s="70"/>
      <c r="Q34" s="70"/>
      <c r="R34" s="13"/>
      <c r="S34" s="13"/>
      <c r="T34" s="13"/>
      <c r="U34" s="13"/>
      <c r="V34" s="13"/>
      <c r="W34" s="117"/>
      <c r="X34" s="117"/>
      <c r="Y34" s="13"/>
      <c r="Z34" s="13"/>
      <c r="AA34" s="13"/>
      <c r="AB34" s="13">
        <v>7</v>
      </c>
      <c r="AC34" s="13"/>
      <c r="AD34" s="117"/>
      <c r="AE34" s="117"/>
      <c r="AF34" s="13"/>
      <c r="AG34" s="13"/>
      <c r="AH34" s="13"/>
      <c r="AI34" s="13"/>
      <c r="AJ34" s="13"/>
      <c r="AK34" s="117"/>
      <c r="AL34" s="43"/>
    </row>
    <row r="35" spans="1:40" ht="18" customHeight="1" x14ac:dyDescent="0.35">
      <c r="A35" s="220" t="s">
        <v>175</v>
      </c>
      <c r="B35" s="223" t="s">
        <v>180</v>
      </c>
      <c r="C35" s="31" t="s">
        <v>1</v>
      </c>
      <c r="D35" s="3">
        <v>7</v>
      </c>
      <c r="E35" s="4">
        <f t="shared" si="0"/>
        <v>7</v>
      </c>
      <c r="F35" s="4">
        <f t="shared" si="1"/>
        <v>0</v>
      </c>
      <c r="G35" s="71"/>
      <c r="H35" s="71"/>
      <c r="I35" s="71"/>
      <c r="J35" s="71"/>
      <c r="K35" s="5"/>
      <c r="L35" s="5"/>
      <c r="M35" s="5"/>
      <c r="N35" s="5"/>
      <c r="O35" s="5"/>
      <c r="P35" s="71"/>
      <c r="Q35" s="71"/>
      <c r="R35" s="5"/>
      <c r="S35" s="5"/>
      <c r="T35" s="5"/>
      <c r="U35" s="5"/>
      <c r="V35" s="5"/>
      <c r="W35" s="118">
        <v>7</v>
      </c>
      <c r="X35" s="118"/>
      <c r="Y35" s="5"/>
      <c r="Z35" s="5"/>
      <c r="AA35" s="5"/>
      <c r="AB35" s="5"/>
      <c r="AC35" s="5"/>
      <c r="AD35" s="118"/>
      <c r="AE35" s="118"/>
      <c r="AF35" s="5"/>
      <c r="AG35" s="5"/>
      <c r="AH35" s="5"/>
      <c r="AI35" s="5"/>
      <c r="AJ35" s="5"/>
      <c r="AK35" s="118"/>
      <c r="AL35" s="41"/>
    </row>
    <row r="36" spans="1:40" ht="18" customHeight="1" x14ac:dyDescent="0.35">
      <c r="A36" s="221"/>
      <c r="B36" s="224"/>
      <c r="C36" s="32" t="s">
        <v>2</v>
      </c>
      <c r="D36" s="7">
        <v>7</v>
      </c>
      <c r="E36" s="8">
        <f t="shared" si="0"/>
        <v>7</v>
      </c>
      <c r="F36" s="8">
        <f t="shared" si="1"/>
        <v>0</v>
      </c>
      <c r="G36" s="69"/>
      <c r="H36" s="69"/>
      <c r="I36" s="69"/>
      <c r="J36" s="69"/>
      <c r="K36" s="9"/>
      <c r="L36" s="9"/>
      <c r="M36" s="9"/>
      <c r="N36" s="9"/>
      <c r="O36" s="9"/>
      <c r="P36" s="69"/>
      <c r="Q36" s="69"/>
      <c r="R36" s="9"/>
      <c r="S36" s="9"/>
      <c r="T36" s="9"/>
      <c r="U36" s="9"/>
      <c r="V36" s="9"/>
      <c r="W36" s="116">
        <v>7</v>
      </c>
      <c r="X36" s="116"/>
      <c r="Y36" s="9"/>
      <c r="Z36" s="9"/>
      <c r="AA36" s="9"/>
      <c r="AB36" s="9"/>
      <c r="AC36" s="9"/>
      <c r="AD36" s="116"/>
      <c r="AE36" s="116"/>
      <c r="AF36" s="9"/>
      <c r="AG36" s="9"/>
      <c r="AH36" s="9"/>
      <c r="AI36" s="9"/>
      <c r="AJ36" s="9"/>
      <c r="AK36" s="116"/>
      <c r="AL36" s="42"/>
    </row>
    <row r="37" spans="1:40" ht="18" customHeight="1" x14ac:dyDescent="0.35">
      <c r="A37" s="221"/>
      <c r="B37" s="224"/>
      <c r="C37" s="32" t="s">
        <v>3</v>
      </c>
      <c r="D37" s="7">
        <v>7</v>
      </c>
      <c r="E37" s="8">
        <f t="shared" si="0"/>
        <v>7</v>
      </c>
      <c r="F37" s="8">
        <f t="shared" si="1"/>
        <v>0</v>
      </c>
      <c r="G37" s="69"/>
      <c r="H37" s="69"/>
      <c r="I37" s="69"/>
      <c r="J37" s="69"/>
      <c r="K37" s="9"/>
      <c r="L37" s="9"/>
      <c r="M37" s="9"/>
      <c r="N37" s="9"/>
      <c r="O37" s="9"/>
      <c r="P37" s="69"/>
      <c r="Q37" s="69"/>
      <c r="R37" s="9"/>
      <c r="S37" s="9"/>
      <c r="T37" s="9"/>
      <c r="U37" s="9"/>
      <c r="V37" s="9"/>
      <c r="W37" s="116"/>
      <c r="X37" s="116"/>
      <c r="Y37" s="9">
        <v>6</v>
      </c>
      <c r="Z37" s="9"/>
      <c r="AA37" s="9">
        <v>1</v>
      </c>
      <c r="AB37" s="9"/>
      <c r="AC37" s="9"/>
      <c r="AD37" s="116"/>
      <c r="AE37" s="116"/>
      <c r="AF37" s="9"/>
      <c r="AG37" s="9"/>
      <c r="AH37" s="9"/>
      <c r="AI37" s="9"/>
      <c r="AJ37" s="9"/>
      <c r="AK37" s="116"/>
      <c r="AL37" s="42"/>
    </row>
    <row r="38" spans="1:40" ht="18" customHeight="1" x14ac:dyDescent="0.35">
      <c r="A38" s="221"/>
      <c r="B38" s="224"/>
      <c r="C38" s="33" t="s">
        <v>4</v>
      </c>
      <c r="D38" s="7">
        <v>7</v>
      </c>
      <c r="E38" s="8">
        <f t="shared" si="0"/>
        <v>7</v>
      </c>
      <c r="F38" s="8">
        <f t="shared" si="1"/>
        <v>0</v>
      </c>
      <c r="G38" s="69"/>
      <c r="H38" s="69"/>
      <c r="I38" s="69"/>
      <c r="J38" s="69"/>
      <c r="K38" s="9"/>
      <c r="L38" s="9"/>
      <c r="M38" s="9"/>
      <c r="N38" s="9"/>
      <c r="O38" s="9"/>
      <c r="P38" s="69"/>
      <c r="Q38" s="69"/>
      <c r="R38" s="9"/>
      <c r="S38" s="9"/>
      <c r="T38" s="9"/>
      <c r="U38" s="9"/>
      <c r="V38" s="9"/>
      <c r="W38" s="116"/>
      <c r="X38" s="116"/>
      <c r="Y38" s="9"/>
      <c r="Z38" s="9"/>
      <c r="AA38" s="9"/>
      <c r="AB38" s="9">
        <v>7</v>
      </c>
      <c r="AC38" s="9"/>
      <c r="AD38" s="116"/>
      <c r="AE38" s="116"/>
      <c r="AF38" s="9"/>
      <c r="AG38" s="9"/>
      <c r="AH38" s="9"/>
      <c r="AI38" s="9"/>
      <c r="AJ38" s="9"/>
      <c r="AK38" s="116"/>
      <c r="AL38" s="42"/>
    </row>
    <row r="39" spans="1:40" ht="18" customHeight="1" x14ac:dyDescent="0.35">
      <c r="A39" s="221"/>
      <c r="B39" s="224"/>
      <c r="C39" s="33" t="s">
        <v>5</v>
      </c>
      <c r="D39" s="7">
        <v>7</v>
      </c>
      <c r="E39" s="8">
        <f t="shared" si="0"/>
        <v>7</v>
      </c>
      <c r="F39" s="8">
        <f t="shared" si="1"/>
        <v>0</v>
      </c>
      <c r="G39" s="69"/>
      <c r="H39" s="69"/>
      <c r="I39" s="69"/>
      <c r="J39" s="69"/>
      <c r="K39" s="9"/>
      <c r="L39" s="9"/>
      <c r="M39" s="9"/>
      <c r="N39" s="9"/>
      <c r="O39" s="9"/>
      <c r="P39" s="69"/>
      <c r="Q39" s="69"/>
      <c r="R39" s="9"/>
      <c r="S39" s="9"/>
      <c r="T39" s="9"/>
      <c r="U39" s="9"/>
      <c r="V39" s="9"/>
      <c r="W39" s="116"/>
      <c r="X39" s="116"/>
      <c r="Y39" s="9"/>
      <c r="Z39" s="9"/>
      <c r="AA39" s="9"/>
      <c r="AB39" s="9">
        <v>7</v>
      </c>
      <c r="AC39" s="9"/>
      <c r="AD39" s="116"/>
      <c r="AE39" s="116"/>
      <c r="AF39" s="9"/>
      <c r="AG39" s="9"/>
      <c r="AH39" s="9"/>
      <c r="AI39" s="9"/>
      <c r="AJ39" s="9"/>
      <c r="AK39" s="116"/>
      <c r="AL39" s="42"/>
    </row>
    <row r="40" spans="1:40" ht="18" customHeight="1" x14ac:dyDescent="0.35">
      <c r="A40" s="222"/>
      <c r="B40" s="225"/>
      <c r="C40" s="34" t="s">
        <v>6</v>
      </c>
      <c r="D40" s="16">
        <v>7</v>
      </c>
      <c r="E40" s="10">
        <f t="shared" si="0"/>
        <v>7</v>
      </c>
      <c r="F40" s="10">
        <f t="shared" si="1"/>
        <v>0</v>
      </c>
      <c r="G40" s="70"/>
      <c r="H40" s="70"/>
      <c r="I40" s="70"/>
      <c r="J40" s="70"/>
      <c r="K40" s="13"/>
      <c r="L40" s="13"/>
      <c r="M40" s="13"/>
      <c r="N40" s="13"/>
      <c r="O40" s="13"/>
      <c r="P40" s="70"/>
      <c r="Q40" s="70"/>
      <c r="R40" s="13"/>
      <c r="S40" s="13"/>
      <c r="T40" s="13"/>
      <c r="U40" s="13"/>
      <c r="V40" s="13"/>
      <c r="W40" s="117"/>
      <c r="X40" s="117"/>
      <c r="Y40" s="13"/>
      <c r="Z40" s="13"/>
      <c r="AA40" s="13"/>
      <c r="AB40" s="13">
        <v>7</v>
      </c>
      <c r="AC40" s="13"/>
      <c r="AD40" s="117"/>
      <c r="AE40" s="117"/>
      <c r="AF40" s="13"/>
      <c r="AG40" s="13"/>
      <c r="AH40" s="13"/>
      <c r="AI40" s="13"/>
      <c r="AJ40" s="13"/>
      <c r="AK40" s="117"/>
      <c r="AL40" s="43"/>
    </row>
    <row r="41" spans="1:40" ht="18" customHeight="1" x14ac:dyDescent="0.35">
      <c r="A41" s="220" t="s">
        <v>175</v>
      </c>
      <c r="B41" s="308" t="s">
        <v>72</v>
      </c>
      <c r="C41" s="31" t="s">
        <v>1</v>
      </c>
      <c r="D41" s="3">
        <v>4</v>
      </c>
      <c r="E41" s="4">
        <f t="shared" si="0"/>
        <v>4</v>
      </c>
      <c r="F41" s="4">
        <f t="shared" si="1"/>
        <v>0</v>
      </c>
      <c r="G41" s="71"/>
      <c r="H41" s="71"/>
      <c r="I41" s="71"/>
      <c r="J41" s="71"/>
      <c r="K41" s="5"/>
      <c r="L41" s="5"/>
      <c r="M41" s="5"/>
      <c r="N41" s="5"/>
      <c r="O41" s="5"/>
      <c r="P41" s="71"/>
      <c r="Q41" s="71"/>
      <c r="R41" s="5"/>
      <c r="S41" s="5"/>
      <c r="T41" s="5"/>
      <c r="U41" s="5"/>
      <c r="V41" s="9"/>
      <c r="W41" s="116">
        <v>4</v>
      </c>
      <c r="X41" s="118"/>
      <c r="Y41" s="5"/>
      <c r="Z41" s="5"/>
      <c r="AA41" s="5"/>
      <c r="AB41" s="5"/>
      <c r="AC41" s="5"/>
      <c r="AD41" s="118"/>
      <c r="AE41" s="118"/>
      <c r="AF41" s="5"/>
      <c r="AG41" s="5"/>
      <c r="AH41" s="5"/>
      <c r="AI41" s="5"/>
      <c r="AJ41" s="5"/>
      <c r="AK41" s="118"/>
      <c r="AL41" s="41"/>
    </row>
    <row r="42" spans="1:40" ht="18" customHeight="1" x14ac:dyDescent="0.35">
      <c r="A42" s="221"/>
      <c r="B42" s="308"/>
      <c r="C42" s="32" t="s">
        <v>2</v>
      </c>
      <c r="D42" s="7">
        <v>4</v>
      </c>
      <c r="E42" s="8">
        <f t="shared" si="0"/>
        <v>4</v>
      </c>
      <c r="F42" s="8">
        <f t="shared" si="1"/>
        <v>0</v>
      </c>
      <c r="G42" s="69"/>
      <c r="H42" s="69"/>
      <c r="I42" s="69"/>
      <c r="J42" s="69"/>
      <c r="K42" s="9"/>
      <c r="L42" s="9"/>
      <c r="M42" s="9"/>
      <c r="N42" s="9"/>
      <c r="O42" s="9"/>
      <c r="P42" s="69"/>
      <c r="Q42" s="69"/>
      <c r="R42" s="9"/>
      <c r="S42" s="9"/>
      <c r="T42" s="9"/>
      <c r="U42" s="9"/>
      <c r="V42" s="9"/>
      <c r="W42" s="116">
        <v>4</v>
      </c>
      <c r="X42" s="116"/>
      <c r="Y42" s="9"/>
      <c r="Z42" s="9"/>
      <c r="AA42" s="9"/>
      <c r="AB42" s="9"/>
      <c r="AC42" s="9"/>
      <c r="AD42" s="116"/>
      <c r="AE42" s="116"/>
      <c r="AF42" s="9"/>
      <c r="AG42" s="9"/>
      <c r="AH42" s="9"/>
      <c r="AI42" s="9"/>
      <c r="AJ42" s="9"/>
      <c r="AK42" s="116"/>
      <c r="AL42" s="42"/>
    </row>
    <row r="43" spans="1:40" ht="18" customHeight="1" x14ac:dyDescent="0.35">
      <c r="A43" s="221"/>
      <c r="B43" s="308"/>
      <c r="C43" s="32" t="s">
        <v>3</v>
      </c>
      <c r="D43" s="7">
        <v>4</v>
      </c>
      <c r="E43" s="8">
        <f t="shared" si="0"/>
        <v>4</v>
      </c>
      <c r="F43" s="8">
        <f t="shared" si="1"/>
        <v>0</v>
      </c>
      <c r="G43" s="69"/>
      <c r="H43" s="69"/>
      <c r="I43" s="69"/>
      <c r="J43" s="69"/>
      <c r="K43" s="9"/>
      <c r="L43" s="9"/>
      <c r="M43" s="9"/>
      <c r="N43" s="9"/>
      <c r="O43" s="9"/>
      <c r="P43" s="69"/>
      <c r="Q43" s="69"/>
      <c r="R43" s="9"/>
      <c r="S43" s="9"/>
      <c r="T43" s="9"/>
      <c r="U43" s="9"/>
      <c r="V43" s="9"/>
      <c r="W43" s="116"/>
      <c r="X43" s="116"/>
      <c r="Y43" s="9">
        <v>4</v>
      </c>
      <c r="Z43" s="9"/>
      <c r="AA43" s="9"/>
      <c r="AB43" s="9"/>
      <c r="AC43" s="9"/>
      <c r="AD43" s="116"/>
      <c r="AE43" s="116"/>
      <c r="AF43" s="9"/>
      <c r="AG43" s="9"/>
      <c r="AH43" s="9"/>
      <c r="AI43" s="9"/>
      <c r="AJ43" s="9"/>
      <c r="AK43" s="116"/>
      <c r="AL43" s="42"/>
    </row>
    <row r="44" spans="1:40" ht="18" customHeight="1" x14ac:dyDescent="0.35">
      <c r="A44" s="221"/>
      <c r="B44" s="308"/>
      <c r="C44" s="33" t="s">
        <v>4</v>
      </c>
      <c r="D44" s="7">
        <v>4</v>
      </c>
      <c r="E44" s="8">
        <f t="shared" si="0"/>
        <v>4</v>
      </c>
      <c r="F44" s="8">
        <f t="shared" si="1"/>
        <v>0</v>
      </c>
      <c r="G44" s="69"/>
      <c r="H44" s="69"/>
      <c r="I44" s="69"/>
      <c r="J44" s="69"/>
      <c r="K44" s="9"/>
      <c r="L44" s="9"/>
      <c r="M44" s="9"/>
      <c r="N44" s="9"/>
      <c r="O44" s="9"/>
      <c r="P44" s="69"/>
      <c r="Q44" s="69"/>
      <c r="R44" s="9"/>
      <c r="S44" s="9"/>
      <c r="T44" s="9"/>
      <c r="U44" s="9"/>
      <c r="V44" s="9"/>
      <c r="W44" s="116"/>
      <c r="X44" s="116"/>
      <c r="Y44" s="9"/>
      <c r="Z44" s="9"/>
      <c r="AA44" s="9"/>
      <c r="AB44" s="9">
        <v>4</v>
      </c>
      <c r="AC44" s="9"/>
      <c r="AD44" s="116"/>
      <c r="AE44" s="116"/>
      <c r="AF44" s="9"/>
      <c r="AG44" s="9"/>
      <c r="AH44" s="9"/>
      <c r="AI44" s="9"/>
      <c r="AJ44" s="9"/>
      <c r="AK44" s="116"/>
      <c r="AL44" s="42"/>
    </row>
    <row r="45" spans="1:40" ht="18" customHeight="1" x14ac:dyDescent="0.35">
      <c r="A45" s="221"/>
      <c r="B45" s="308"/>
      <c r="C45" s="33" t="s">
        <v>5</v>
      </c>
      <c r="D45" s="7">
        <v>4</v>
      </c>
      <c r="E45" s="8">
        <f t="shared" si="0"/>
        <v>4</v>
      </c>
      <c r="F45" s="8">
        <f t="shared" si="1"/>
        <v>0</v>
      </c>
      <c r="G45" s="69"/>
      <c r="H45" s="69"/>
      <c r="I45" s="69"/>
      <c r="J45" s="69"/>
      <c r="K45" s="9"/>
      <c r="L45" s="9"/>
      <c r="M45" s="9"/>
      <c r="N45" s="9"/>
      <c r="O45" s="9"/>
      <c r="P45" s="69"/>
      <c r="Q45" s="69"/>
      <c r="R45" s="9"/>
      <c r="S45" s="9"/>
      <c r="T45" s="9"/>
      <c r="U45" s="9"/>
      <c r="V45" s="9"/>
      <c r="W45" s="116"/>
      <c r="X45" s="116"/>
      <c r="Y45" s="9"/>
      <c r="Z45" s="9"/>
      <c r="AA45" s="9"/>
      <c r="AB45" s="9">
        <v>4</v>
      </c>
      <c r="AC45" s="9"/>
      <c r="AD45" s="116"/>
      <c r="AE45" s="116"/>
      <c r="AF45" s="9"/>
      <c r="AG45" s="9"/>
      <c r="AH45" s="9"/>
      <c r="AI45" s="9"/>
      <c r="AJ45" s="9"/>
      <c r="AK45" s="116"/>
      <c r="AL45" s="42"/>
      <c r="AN45" s="20"/>
    </row>
    <row r="46" spans="1:40" ht="18" customHeight="1" x14ac:dyDescent="0.35">
      <c r="A46" s="222"/>
      <c r="B46" s="308"/>
      <c r="C46" s="35" t="s">
        <v>6</v>
      </c>
      <c r="D46" s="16">
        <v>4</v>
      </c>
      <c r="E46" s="18">
        <f t="shared" si="0"/>
        <v>4</v>
      </c>
      <c r="F46" s="18">
        <f t="shared" si="1"/>
        <v>0</v>
      </c>
      <c r="G46" s="72"/>
      <c r="H46" s="72"/>
      <c r="I46" s="72"/>
      <c r="J46" s="72"/>
      <c r="K46" s="19"/>
      <c r="L46" s="19"/>
      <c r="M46" s="19"/>
      <c r="N46" s="19"/>
      <c r="O46" s="19"/>
      <c r="P46" s="72"/>
      <c r="Q46" s="72"/>
      <c r="R46" s="19"/>
      <c r="S46" s="19"/>
      <c r="T46" s="19"/>
      <c r="U46" s="19"/>
      <c r="V46" s="13"/>
      <c r="W46" s="117"/>
      <c r="X46" s="119"/>
      <c r="Y46" s="19"/>
      <c r="Z46" s="19"/>
      <c r="AA46" s="19"/>
      <c r="AB46" s="19">
        <v>4</v>
      </c>
      <c r="AC46" s="19"/>
      <c r="AD46" s="119"/>
      <c r="AE46" s="119"/>
      <c r="AF46" s="19"/>
      <c r="AG46" s="19"/>
      <c r="AH46" s="19"/>
      <c r="AI46" s="19"/>
      <c r="AJ46" s="19"/>
      <c r="AK46" s="119"/>
      <c r="AL46" s="43"/>
    </row>
    <row r="47" spans="1:40" ht="18" customHeight="1" x14ac:dyDescent="0.35">
      <c r="A47" s="220" t="s">
        <v>175</v>
      </c>
      <c r="B47" s="308" t="s">
        <v>181</v>
      </c>
      <c r="C47" s="31" t="s">
        <v>1</v>
      </c>
      <c r="D47" s="3">
        <v>7</v>
      </c>
      <c r="E47" s="4">
        <f t="shared" si="0"/>
        <v>7</v>
      </c>
      <c r="F47" s="4">
        <f t="shared" si="1"/>
        <v>0</v>
      </c>
      <c r="G47" s="71"/>
      <c r="H47" s="71"/>
      <c r="I47" s="71"/>
      <c r="J47" s="71"/>
      <c r="K47" s="5"/>
      <c r="L47" s="5"/>
      <c r="M47" s="5"/>
      <c r="N47" s="5"/>
      <c r="O47" s="5"/>
      <c r="P47" s="71"/>
      <c r="Q47" s="71"/>
      <c r="R47" s="5"/>
      <c r="S47" s="5"/>
      <c r="T47" s="5"/>
      <c r="U47" s="5"/>
      <c r="V47" s="5"/>
      <c r="W47" s="118">
        <v>7</v>
      </c>
      <c r="X47" s="118"/>
      <c r="Y47" s="5"/>
      <c r="Z47" s="5"/>
      <c r="AA47" s="5"/>
      <c r="AB47" s="5"/>
      <c r="AC47" s="5"/>
      <c r="AD47" s="118"/>
      <c r="AE47" s="118"/>
      <c r="AF47" s="5"/>
      <c r="AG47" s="5"/>
      <c r="AH47" s="5"/>
      <c r="AI47" s="5"/>
      <c r="AJ47" s="5"/>
      <c r="AK47" s="118"/>
      <c r="AL47" s="44"/>
    </row>
    <row r="48" spans="1:40" ht="18" customHeight="1" x14ac:dyDescent="0.35">
      <c r="A48" s="221"/>
      <c r="B48" s="308"/>
      <c r="C48" s="32" t="s">
        <v>2</v>
      </c>
      <c r="D48" s="7">
        <v>7</v>
      </c>
      <c r="E48" s="8">
        <f t="shared" si="0"/>
        <v>7</v>
      </c>
      <c r="F48" s="8">
        <f t="shared" si="1"/>
        <v>0</v>
      </c>
      <c r="G48" s="69"/>
      <c r="H48" s="69"/>
      <c r="I48" s="69"/>
      <c r="J48" s="69"/>
      <c r="K48" s="9"/>
      <c r="L48" s="9"/>
      <c r="M48" s="9"/>
      <c r="N48" s="9"/>
      <c r="O48" s="9"/>
      <c r="P48" s="69"/>
      <c r="Q48" s="69"/>
      <c r="R48" s="9"/>
      <c r="S48" s="9"/>
      <c r="T48" s="9"/>
      <c r="U48" s="9"/>
      <c r="V48" s="9"/>
      <c r="W48" s="116">
        <v>7</v>
      </c>
      <c r="X48" s="116"/>
      <c r="Y48" s="9"/>
      <c r="Z48" s="9"/>
      <c r="AA48" s="9"/>
      <c r="AB48" s="9"/>
      <c r="AC48" s="9"/>
      <c r="AD48" s="116"/>
      <c r="AE48" s="116"/>
      <c r="AF48" s="9"/>
      <c r="AG48" s="9"/>
      <c r="AH48" s="9"/>
      <c r="AI48" s="9"/>
      <c r="AJ48" s="9"/>
      <c r="AK48" s="116"/>
      <c r="AL48" s="42"/>
    </row>
    <row r="49" spans="1:40" ht="18" customHeight="1" x14ac:dyDescent="0.35">
      <c r="A49" s="221"/>
      <c r="B49" s="308"/>
      <c r="C49" s="32" t="s">
        <v>3</v>
      </c>
      <c r="D49" s="7">
        <v>7</v>
      </c>
      <c r="E49" s="8">
        <f t="shared" si="0"/>
        <v>7</v>
      </c>
      <c r="F49" s="8">
        <f t="shared" si="1"/>
        <v>0</v>
      </c>
      <c r="G49" s="69"/>
      <c r="H49" s="69"/>
      <c r="I49" s="69"/>
      <c r="J49" s="69"/>
      <c r="K49" s="9"/>
      <c r="L49" s="9"/>
      <c r="M49" s="9"/>
      <c r="N49" s="9"/>
      <c r="O49" s="9"/>
      <c r="P49" s="69"/>
      <c r="Q49" s="69"/>
      <c r="R49" s="9"/>
      <c r="S49" s="9"/>
      <c r="T49" s="9"/>
      <c r="U49" s="9"/>
      <c r="V49" s="9"/>
      <c r="W49" s="116"/>
      <c r="X49" s="116"/>
      <c r="Y49" s="9"/>
      <c r="Z49" s="9"/>
      <c r="AA49" s="9">
        <v>7</v>
      </c>
      <c r="AB49" s="9"/>
      <c r="AC49" s="9"/>
      <c r="AD49" s="116"/>
      <c r="AE49" s="116"/>
      <c r="AF49" s="9"/>
      <c r="AG49" s="9"/>
      <c r="AH49" s="9"/>
      <c r="AI49" s="9"/>
      <c r="AJ49" s="9"/>
      <c r="AK49" s="116"/>
      <c r="AL49" s="42"/>
    </row>
    <row r="50" spans="1:40" ht="18" customHeight="1" x14ac:dyDescent="0.35">
      <c r="A50" s="221"/>
      <c r="B50" s="308"/>
      <c r="C50" s="33" t="s">
        <v>4</v>
      </c>
      <c r="D50" s="7">
        <v>7</v>
      </c>
      <c r="E50" s="8">
        <f t="shared" si="0"/>
        <v>7</v>
      </c>
      <c r="F50" s="8">
        <f t="shared" si="1"/>
        <v>0</v>
      </c>
      <c r="G50" s="69"/>
      <c r="H50" s="69"/>
      <c r="I50" s="69"/>
      <c r="J50" s="69"/>
      <c r="K50" s="9"/>
      <c r="L50" s="9"/>
      <c r="M50" s="9"/>
      <c r="N50" s="9"/>
      <c r="O50" s="9"/>
      <c r="P50" s="69"/>
      <c r="Q50" s="69"/>
      <c r="R50" s="9"/>
      <c r="S50" s="9"/>
      <c r="T50" s="9"/>
      <c r="U50" s="9"/>
      <c r="V50" s="9"/>
      <c r="W50" s="116"/>
      <c r="X50" s="116"/>
      <c r="Y50" s="9"/>
      <c r="Z50" s="9"/>
      <c r="AA50" s="9"/>
      <c r="AB50" s="9">
        <v>7</v>
      </c>
      <c r="AC50" s="9"/>
      <c r="AD50" s="116"/>
      <c r="AE50" s="116"/>
      <c r="AF50" s="9"/>
      <c r="AG50" s="9"/>
      <c r="AH50" s="9"/>
      <c r="AI50" s="9"/>
      <c r="AJ50" s="9"/>
      <c r="AK50" s="116"/>
      <c r="AL50" s="42"/>
    </row>
    <row r="51" spans="1:40" ht="18" customHeight="1" x14ac:dyDescent="0.35">
      <c r="A51" s="221"/>
      <c r="B51" s="308"/>
      <c r="C51" s="33" t="s">
        <v>5</v>
      </c>
      <c r="D51" s="7">
        <v>7</v>
      </c>
      <c r="E51" s="8">
        <f t="shared" si="0"/>
        <v>7</v>
      </c>
      <c r="F51" s="8">
        <f t="shared" si="1"/>
        <v>0</v>
      </c>
      <c r="G51" s="69"/>
      <c r="H51" s="69"/>
      <c r="I51" s="69"/>
      <c r="J51" s="69"/>
      <c r="K51" s="9"/>
      <c r="L51" s="9"/>
      <c r="M51" s="9"/>
      <c r="N51" s="9"/>
      <c r="O51" s="9"/>
      <c r="P51" s="69"/>
      <c r="Q51" s="69"/>
      <c r="R51" s="9"/>
      <c r="S51" s="9"/>
      <c r="T51" s="9"/>
      <c r="U51" s="9"/>
      <c r="V51" s="9"/>
      <c r="W51" s="116"/>
      <c r="X51" s="116"/>
      <c r="Y51" s="9"/>
      <c r="Z51" s="9"/>
      <c r="AA51" s="9"/>
      <c r="AB51" s="9">
        <v>7</v>
      </c>
      <c r="AC51" s="9"/>
      <c r="AD51" s="116"/>
      <c r="AE51" s="116"/>
      <c r="AF51" s="9"/>
      <c r="AG51" s="9"/>
      <c r="AH51" s="9"/>
      <c r="AI51" s="9"/>
      <c r="AJ51" s="9"/>
      <c r="AK51" s="116"/>
      <c r="AL51" s="42"/>
      <c r="AN51" s="20"/>
    </row>
    <row r="52" spans="1:40" ht="18" customHeight="1" x14ac:dyDescent="0.35">
      <c r="A52" s="222"/>
      <c r="B52" s="308"/>
      <c r="C52" s="35" t="s">
        <v>6</v>
      </c>
      <c r="D52" s="16">
        <v>7</v>
      </c>
      <c r="E52" s="18">
        <f t="shared" si="0"/>
        <v>7</v>
      </c>
      <c r="F52" s="18">
        <f t="shared" si="1"/>
        <v>0</v>
      </c>
      <c r="G52" s="72"/>
      <c r="H52" s="72"/>
      <c r="I52" s="72"/>
      <c r="J52" s="72"/>
      <c r="K52" s="19"/>
      <c r="L52" s="19"/>
      <c r="M52" s="19"/>
      <c r="N52" s="19"/>
      <c r="O52" s="19"/>
      <c r="P52" s="72"/>
      <c r="Q52" s="72"/>
      <c r="R52" s="19"/>
      <c r="S52" s="19"/>
      <c r="T52" s="19"/>
      <c r="U52" s="19"/>
      <c r="V52" s="19"/>
      <c r="W52" s="119"/>
      <c r="X52" s="119"/>
      <c r="Y52" s="19"/>
      <c r="Z52" s="19"/>
      <c r="AA52" s="19"/>
      <c r="AB52" s="19">
        <v>7</v>
      </c>
      <c r="AC52" s="19"/>
      <c r="AD52" s="119"/>
      <c r="AE52" s="119"/>
      <c r="AF52" s="19"/>
      <c r="AG52" s="19"/>
      <c r="AH52" s="19"/>
      <c r="AI52" s="19"/>
      <c r="AJ52" s="19"/>
      <c r="AK52" s="119"/>
      <c r="AL52" s="42"/>
    </row>
    <row r="53" spans="1:40" ht="18" customHeight="1" x14ac:dyDescent="0.35">
      <c r="A53" s="220" t="s">
        <v>175</v>
      </c>
      <c r="B53" s="308" t="s">
        <v>120</v>
      </c>
      <c r="C53" s="31" t="s">
        <v>1</v>
      </c>
      <c r="D53" s="3">
        <v>2</v>
      </c>
      <c r="E53" s="4">
        <f t="shared" si="0"/>
        <v>2</v>
      </c>
      <c r="F53" s="4">
        <f t="shared" si="1"/>
        <v>0</v>
      </c>
      <c r="G53" s="71"/>
      <c r="H53" s="71"/>
      <c r="I53" s="71"/>
      <c r="J53" s="71"/>
      <c r="K53" s="5"/>
      <c r="L53" s="5"/>
      <c r="M53" s="5"/>
      <c r="N53" s="5"/>
      <c r="O53" s="5"/>
      <c r="P53" s="71"/>
      <c r="Q53" s="71"/>
      <c r="R53" s="5"/>
      <c r="S53" s="5"/>
      <c r="T53" s="5"/>
      <c r="U53" s="5"/>
      <c r="V53" s="5"/>
      <c r="W53" s="118">
        <v>2</v>
      </c>
      <c r="X53" s="118"/>
      <c r="Y53" s="5"/>
      <c r="Z53" s="5"/>
      <c r="AA53" s="5"/>
      <c r="AB53" s="5"/>
      <c r="AC53" s="5"/>
      <c r="AD53" s="118"/>
      <c r="AE53" s="118"/>
      <c r="AF53" s="5"/>
      <c r="AG53" s="5"/>
      <c r="AH53" s="5"/>
      <c r="AI53" s="5"/>
      <c r="AJ53" s="5"/>
      <c r="AK53" s="118"/>
      <c r="AL53" s="44"/>
    </row>
    <row r="54" spans="1:40" ht="18" customHeight="1" x14ac:dyDescent="0.35">
      <c r="A54" s="221"/>
      <c r="B54" s="308"/>
      <c r="C54" s="32" t="s">
        <v>2</v>
      </c>
      <c r="D54" s="7">
        <v>2</v>
      </c>
      <c r="E54" s="8">
        <f t="shared" si="0"/>
        <v>2</v>
      </c>
      <c r="F54" s="8">
        <f t="shared" si="1"/>
        <v>0</v>
      </c>
      <c r="G54" s="69"/>
      <c r="H54" s="69"/>
      <c r="I54" s="69"/>
      <c r="J54" s="69"/>
      <c r="K54" s="9"/>
      <c r="L54" s="9"/>
      <c r="M54" s="9"/>
      <c r="N54" s="9"/>
      <c r="O54" s="9"/>
      <c r="P54" s="69"/>
      <c r="Q54" s="69"/>
      <c r="R54" s="9"/>
      <c r="S54" s="9"/>
      <c r="T54" s="9"/>
      <c r="U54" s="9"/>
      <c r="V54" s="9"/>
      <c r="W54" s="116">
        <v>2</v>
      </c>
      <c r="X54" s="116"/>
      <c r="Y54" s="9"/>
      <c r="Z54" s="9"/>
      <c r="AA54" s="9"/>
      <c r="AB54" s="9"/>
      <c r="AC54" s="9"/>
      <c r="AD54" s="116"/>
      <c r="AE54" s="116"/>
      <c r="AF54" s="9"/>
      <c r="AG54" s="9"/>
      <c r="AH54" s="9"/>
      <c r="AI54" s="9"/>
      <c r="AJ54" s="9"/>
      <c r="AK54" s="116"/>
      <c r="AL54" s="42"/>
    </row>
    <row r="55" spans="1:40" ht="18" customHeight="1" x14ac:dyDescent="0.35">
      <c r="A55" s="221"/>
      <c r="B55" s="308"/>
      <c r="C55" s="32" t="s">
        <v>3</v>
      </c>
      <c r="D55" s="7">
        <v>2</v>
      </c>
      <c r="E55" s="8">
        <f t="shared" si="0"/>
        <v>2</v>
      </c>
      <c r="F55" s="8">
        <f t="shared" si="1"/>
        <v>0</v>
      </c>
      <c r="G55" s="69"/>
      <c r="H55" s="69"/>
      <c r="I55" s="69"/>
      <c r="J55" s="69"/>
      <c r="K55" s="9"/>
      <c r="L55" s="9"/>
      <c r="M55" s="9"/>
      <c r="N55" s="9"/>
      <c r="O55" s="9"/>
      <c r="P55" s="69"/>
      <c r="Q55" s="69"/>
      <c r="R55" s="9"/>
      <c r="S55" s="9"/>
      <c r="T55" s="9"/>
      <c r="U55" s="9"/>
      <c r="V55" s="9"/>
      <c r="W55" s="116"/>
      <c r="X55" s="116"/>
      <c r="Y55" s="9">
        <v>2</v>
      </c>
      <c r="Z55" s="9"/>
      <c r="AA55" s="9"/>
      <c r="AB55" s="9"/>
      <c r="AC55" s="9"/>
      <c r="AD55" s="116"/>
      <c r="AE55" s="116"/>
      <c r="AF55" s="9"/>
      <c r="AG55" s="9"/>
      <c r="AH55" s="9"/>
      <c r="AI55" s="9"/>
      <c r="AJ55" s="9"/>
      <c r="AK55" s="116"/>
      <c r="AL55" s="42"/>
    </row>
    <row r="56" spans="1:40" ht="18" customHeight="1" x14ac:dyDescent="0.35">
      <c r="A56" s="221"/>
      <c r="B56" s="308"/>
      <c r="C56" s="33" t="s">
        <v>4</v>
      </c>
      <c r="D56" s="7">
        <v>2</v>
      </c>
      <c r="E56" s="8">
        <f t="shared" si="0"/>
        <v>2</v>
      </c>
      <c r="F56" s="8">
        <f t="shared" si="1"/>
        <v>0</v>
      </c>
      <c r="G56" s="69"/>
      <c r="H56" s="69"/>
      <c r="I56" s="69"/>
      <c r="J56" s="69"/>
      <c r="K56" s="9"/>
      <c r="L56" s="9"/>
      <c r="M56" s="9"/>
      <c r="N56" s="9"/>
      <c r="O56" s="9"/>
      <c r="P56" s="69"/>
      <c r="Q56" s="69"/>
      <c r="R56" s="9"/>
      <c r="S56" s="9"/>
      <c r="T56" s="9"/>
      <c r="U56" s="9"/>
      <c r="V56" s="9"/>
      <c r="W56" s="116"/>
      <c r="X56" s="116"/>
      <c r="Y56" s="9"/>
      <c r="Z56" s="9"/>
      <c r="AA56" s="9"/>
      <c r="AB56" s="9">
        <v>2</v>
      </c>
      <c r="AC56" s="9"/>
      <c r="AD56" s="116"/>
      <c r="AE56" s="116"/>
      <c r="AF56" s="9"/>
      <c r="AG56" s="9"/>
      <c r="AH56" s="9"/>
      <c r="AI56" s="9"/>
      <c r="AJ56" s="9"/>
      <c r="AK56" s="116"/>
      <c r="AL56" s="42"/>
    </row>
    <row r="57" spans="1:40" ht="18" customHeight="1" x14ac:dyDescent="0.35">
      <c r="A57" s="221"/>
      <c r="B57" s="308"/>
      <c r="C57" s="33" t="s">
        <v>5</v>
      </c>
      <c r="D57" s="7">
        <v>2</v>
      </c>
      <c r="E57" s="8">
        <f t="shared" si="0"/>
        <v>2</v>
      </c>
      <c r="F57" s="8">
        <f t="shared" si="1"/>
        <v>0</v>
      </c>
      <c r="G57" s="69"/>
      <c r="H57" s="69"/>
      <c r="I57" s="69"/>
      <c r="J57" s="69"/>
      <c r="K57" s="9"/>
      <c r="L57" s="9"/>
      <c r="M57" s="9"/>
      <c r="N57" s="9"/>
      <c r="O57" s="9"/>
      <c r="P57" s="69"/>
      <c r="Q57" s="69"/>
      <c r="R57" s="9"/>
      <c r="S57" s="9"/>
      <c r="T57" s="9"/>
      <c r="U57" s="9"/>
      <c r="V57" s="9"/>
      <c r="W57" s="116"/>
      <c r="X57" s="116"/>
      <c r="Y57" s="9"/>
      <c r="Z57" s="9"/>
      <c r="AA57" s="9"/>
      <c r="AB57" s="9">
        <v>2</v>
      </c>
      <c r="AC57" s="9"/>
      <c r="AD57" s="116"/>
      <c r="AE57" s="116"/>
      <c r="AF57" s="9"/>
      <c r="AG57" s="9"/>
      <c r="AH57" s="9"/>
      <c r="AI57" s="9"/>
      <c r="AJ57" s="9"/>
      <c r="AK57" s="116"/>
      <c r="AL57" s="42"/>
      <c r="AN57" s="20"/>
    </row>
    <row r="58" spans="1:40" ht="18" customHeight="1" x14ac:dyDescent="0.35">
      <c r="A58" s="222"/>
      <c r="B58" s="308"/>
      <c r="C58" s="35" t="s">
        <v>6</v>
      </c>
      <c r="D58" s="16">
        <v>2</v>
      </c>
      <c r="E58" s="18">
        <f t="shared" si="0"/>
        <v>2</v>
      </c>
      <c r="F58" s="18">
        <f t="shared" si="1"/>
        <v>0</v>
      </c>
      <c r="G58" s="72"/>
      <c r="H58" s="72"/>
      <c r="I58" s="72"/>
      <c r="J58" s="72"/>
      <c r="K58" s="19"/>
      <c r="L58" s="19"/>
      <c r="M58" s="19"/>
      <c r="N58" s="19"/>
      <c r="O58" s="19"/>
      <c r="P58" s="72"/>
      <c r="Q58" s="72"/>
      <c r="R58" s="19"/>
      <c r="S58" s="19"/>
      <c r="T58" s="19"/>
      <c r="U58" s="19"/>
      <c r="V58" s="19"/>
      <c r="W58" s="119"/>
      <c r="X58" s="119"/>
      <c r="Y58" s="19"/>
      <c r="Z58" s="19"/>
      <c r="AA58" s="19"/>
      <c r="AB58" s="19">
        <v>2</v>
      </c>
      <c r="AC58" s="19"/>
      <c r="AD58" s="119"/>
      <c r="AE58" s="119"/>
      <c r="AF58" s="19"/>
      <c r="AG58" s="19"/>
      <c r="AH58" s="19"/>
      <c r="AI58" s="19"/>
      <c r="AJ58" s="19"/>
      <c r="AK58" s="119"/>
      <c r="AL58" s="42"/>
    </row>
    <row r="59" spans="1:40" ht="18" customHeight="1" x14ac:dyDescent="0.35">
      <c r="A59" s="220" t="s">
        <v>175</v>
      </c>
      <c r="B59" s="308" t="s">
        <v>182</v>
      </c>
      <c r="C59" s="31" t="s">
        <v>1</v>
      </c>
      <c r="D59" s="3">
        <v>4</v>
      </c>
      <c r="E59" s="4">
        <f t="shared" ref="E59:E64" si="2">SUM(G59:AK59)</f>
        <v>4</v>
      </c>
      <c r="F59" s="4">
        <f t="shared" ref="F59:F64" si="3">E59-D59</f>
        <v>0</v>
      </c>
      <c r="G59" s="71"/>
      <c r="H59" s="71"/>
      <c r="I59" s="71"/>
      <c r="J59" s="71"/>
      <c r="K59" s="5"/>
      <c r="L59" s="5"/>
      <c r="M59" s="5"/>
      <c r="N59" s="5"/>
      <c r="O59" s="5"/>
      <c r="P59" s="71"/>
      <c r="Q59" s="71"/>
      <c r="R59" s="5"/>
      <c r="S59" s="5"/>
      <c r="T59" s="5"/>
      <c r="U59" s="5"/>
      <c r="V59" s="5"/>
      <c r="W59" s="118">
        <v>4</v>
      </c>
      <c r="X59" s="118"/>
      <c r="Y59" s="5"/>
      <c r="Z59" s="5"/>
      <c r="AA59" s="5"/>
      <c r="AB59" s="5"/>
      <c r="AC59" s="5"/>
      <c r="AD59" s="118"/>
      <c r="AE59" s="118"/>
      <c r="AF59" s="5"/>
      <c r="AG59" s="5"/>
      <c r="AH59" s="5"/>
      <c r="AI59" s="5"/>
      <c r="AJ59" s="5"/>
      <c r="AK59" s="118"/>
      <c r="AL59" s="114"/>
    </row>
    <row r="60" spans="1:40" ht="18" customHeight="1" x14ac:dyDescent="0.35">
      <c r="A60" s="221"/>
      <c r="B60" s="308"/>
      <c r="C60" s="32" t="s">
        <v>2</v>
      </c>
      <c r="D60" s="7">
        <v>4</v>
      </c>
      <c r="E60" s="8">
        <f t="shared" si="2"/>
        <v>4</v>
      </c>
      <c r="F60" s="8">
        <f t="shared" si="3"/>
        <v>0</v>
      </c>
      <c r="G60" s="69"/>
      <c r="H60" s="69"/>
      <c r="I60" s="69"/>
      <c r="J60" s="69"/>
      <c r="K60" s="9"/>
      <c r="L60" s="9"/>
      <c r="M60" s="9"/>
      <c r="N60" s="9"/>
      <c r="O60" s="9"/>
      <c r="P60" s="69"/>
      <c r="Q60" s="69"/>
      <c r="R60" s="9"/>
      <c r="S60" s="9"/>
      <c r="T60" s="9"/>
      <c r="U60" s="9"/>
      <c r="V60" s="9"/>
      <c r="W60" s="116">
        <v>4</v>
      </c>
      <c r="X60" s="116"/>
      <c r="Y60" s="9"/>
      <c r="Z60" s="9"/>
      <c r="AA60" s="9"/>
      <c r="AB60" s="9"/>
      <c r="AC60" s="9"/>
      <c r="AD60" s="116"/>
      <c r="AE60" s="116"/>
      <c r="AF60" s="9"/>
      <c r="AG60" s="9"/>
      <c r="AH60" s="9"/>
      <c r="AI60" s="9"/>
      <c r="AJ60" s="9"/>
      <c r="AK60" s="116"/>
      <c r="AL60" s="114"/>
    </row>
    <row r="61" spans="1:40" ht="18" customHeight="1" x14ac:dyDescent="0.35">
      <c r="A61" s="221"/>
      <c r="B61" s="308"/>
      <c r="C61" s="32" t="s">
        <v>3</v>
      </c>
      <c r="D61" s="7">
        <v>4</v>
      </c>
      <c r="E61" s="8">
        <f t="shared" si="2"/>
        <v>4</v>
      </c>
      <c r="F61" s="8">
        <f t="shared" si="3"/>
        <v>0</v>
      </c>
      <c r="G61" s="69"/>
      <c r="H61" s="69"/>
      <c r="I61" s="69"/>
      <c r="J61" s="69"/>
      <c r="K61" s="9"/>
      <c r="L61" s="9"/>
      <c r="M61" s="9"/>
      <c r="N61" s="9"/>
      <c r="O61" s="9"/>
      <c r="P61" s="69"/>
      <c r="Q61" s="69"/>
      <c r="R61" s="9"/>
      <c r="S61" s="9"/>
      <c r="T61" s="9"/>
      <c r="U61" s="9"/>
      <c r="V61" s="9"/>
      <c r="W61" s="116"/>
      <c r="X61" s="116"/>
      <c r="Y61" s="9"/>
      <c r="Z61" s="9"/>
      <c r="AA61" s="9">
        <v>4</v>
      </c>
      <c r="AB61" s="9"/>
      <c r="AC61" s="9"/>
      <c r="AD61" s="116"/>
      <c r="AE61" s="116"/>
      <c r="AF61" s="9"/>
      <c r="AG61" s="9"/>
      <c r="AH61" s="9"/>
      <c r="AI61" s="9"/>
      <c r="AJ61" s="9"/>
      <c r="AK61" s="116"/>
      <c r="AL61" s="114"/>
    </row>
    <row r="62" spans="1:40" ht="18" customHeight="1" x14ac:dyDescent="0.35">
      <c r="A62" s="221"/>
      <c r="B62" s="308"/>
      <c r="C62" s="33" t="s">
        <v>4</v>
      </c>
      <c r="D62" s="7">
        <v>4</v>
      </c>
      <c r="E62" s="8">
        <f t="shared" si="2"/>
        <v>4</v>
      </c>
      <c r="F62" s="8">
        <f t="shared" si="3"/>
        <v>0</v>
      </c>
      <c r="G62" s="69"/>
      <c r="H62" s="69"/>
      <c r="I62" s="69"/>
      <c r="J62" s="69"/>
      <c r="K62" s="9"/>
      <c r="L62" s="9"/>
      <c r="M62" s="9"/>
      <c r="N62" s="9"/>
      <c r="O62" s="9"/>
      <c r="P62" s="69"/>
      <c r="Q62" s="69"/>
      <c r="R62" s="9"/>
      <c r="S62" s="9"/>
      <c r="T62" s="9"/>
      <c r="U62" s="9"/>
      <c r="V62" s="9"/>
      <c r="W62" s="116"/>
      <c r="X62" s="116"/>
      <c r="Y62" s="9"/>
      <c r="Z62" s="9"/>
      <c r="AA62" s="9"/>
      <c r="AB62" s="9">
        <v>4</v>
      </c>
      <c r="AC62" s="9"/>
      <c r="AD62" s="116"/>
      <c r="AE62" s="116"/>
      <c r="AF62" s="9"/>
      <c r="AG62" s="9"/>
      <c r="AH62" s="9"/>
      <c r="AI62" s="9"/>
      <c r="AJ62" s="9"/>
      <c r="AK62" s="116"/>
      <c r="AL62" s="114"/>
    </row>
    <row r="63" spans="1:40" ht="18" customHeight="1" x14ac:dyDescent="0.35">
      <c r="A63" s="221"/>
      <c r="B63" s="308"/>
      <c r="C63" s="33" t="s">
        <v>5</v>
      </c>
      <c r="D63" s="7">
        <v>4</v>
      </c>
      <c r="E63" s="8">
        <f t="shared" si="2"/>
        <v>4</v>
      </c>
      <c r="F63" s="8">
        <f t="shared" si="3"/>
        <v>0</v>
      </c>
      <c r="G63" s="69"/>
      <c r="H63" s="69"/>
      <c r="I63" s="69"/>
      <c r="J63" s="69"/>
      <c r="K63" s="9"/>
      <c r="L63" s="9"/>
      <c r="M63" s="9"/>
      <c r="N63" s="9"/>
      <c r="O63" s="9"/>
      <c r="P63" s="69"/>
      <c r="Q63" s="69"/>
      <c r="R63" s="9"/>
      <c r="S63" s="9"/>
      <c r="T63" s="9"/>
      <c r="U63" s="9"/>
      <c r="V63" s="9"/>
      <c r="W63" s="116"/>
      <c r="X63" s="116"/>
      <c r="Y63" s="9"/>
      <c r="Z63" s="9"/>
      <c r="AA63" s="9"/>
      <c r="AB63" s="9">
        <v>4</v>
      </c>
      <c r="AC63" s="9"/>
      <c r="AD63" s="116"/>
      <c r="AE63" s="116"/>
      <c r="AF63" s="9"/>
      <c r="AG63" s="9"/>
      <c r="AH63" s="9"/>
      <c r="AI63" s="9"/>
      <c r="AJ63" s="9"/>
      <c r="AK63" s="116"/>
      <c r="AL63" s="114"/>
    </row>
    <row r="64" spans="1:40" ht="18" customHeight="1" x14ac:dyDescent="0.35">
      <c r="A64" s="222"/>
      <c r="B64" s="308"/>
      <c r="C64" s="35" t="s">
        <v>6</v>
      </c>
      <c r="D64" s="16">
        <v>4</v>
      </c>
      <c r="E64" s="18">
        <f t="shared" si="2"/>
        <v>4</v>
      </c>
      <c r="F64" s="18">
        <f t="shared" si="3"/>
        <v>0</v>
      </c>
      <c r="G64" s="72"/>
      <c r="H64" s="72"/>
      <c r="I64" s="72"/>
      <c r="J64" s="72"/>
      <c r="K64" s="19"/>
      <c r="L64" s="19"/>
      <c r="M64" s="19"/>
      <c r="N64" s="19"/>
      <c r="O64" s="19"/>
      <c r="P64" s="72"/>
      <c r="Q64" s="72"/>
      <c r="R64" s="19"/>
      <c r="S64" s="19"/>
      <c r="T64" s="19"/>
      <c r="U64" s="19"/>
      <c r="V64" s="19"/>
      <c r="W64" s="119"/>
      <c r="X64" s="119"/>
      <c r="Y64" s="19"/>
      <c r="Z64" s="19"/>
      <c r="AA64" s="19"/>
      <c r="AB64" s="19">
        <v>4</v>
      </c>
      <c r="AC64" s="19"/>
      <c r="AD64" s="119"/>
      <c r="AE64" s="119"/>
      <c r="AF64" s="19"/>
      <c r="AG64" s="19"/>
      <c r="AH64" s="19"/>
      <c r="AI64" s="19"/>
      <c r="AJ64" s="19"/>
      <c r="AK64" s="119"/>
      <c r="AL64" s="114"/>
    </row>
    <row r="65" spans="1:38" ht="18" customHeight="1" x14ac:dyDescent="0.35">
      <c r="A65" s="220" t="s">
        <v>175</v>
      </c>
      <c r="B65" s="308" t="s">
        <v>119</v>
      </c>
      <c r="C65" s="31" t="s">
        <v>1</v>
      </c>
      <c r="D65" s="3">
        <v>4</v>
      </c>
      <c r="E65" s="4">
        <f t="shared" ref="E65:E70" si="4">SUM(G65:AK65)</f>
        <v>4</v>
      </c>
      <c r="F65" s="4">
        <f t="shared" ref="F65:F70" si="5">E65-D65</f>
        <v>0</v>
      </c>
      <c r="G65" s="71"/>
      <c r="H65" s="71"/>
      <c r="I65" s="71"/>
      <c r="J65" s="71"/>
      <c r="K65" s="5"/>
      <c r="L65" s="5"/>
      <c r="M65" s="5"/>
      <c r="N65" s="5"/>
      <c r="O65" s="5"/>
      <c r="P65" s="71"/>
      <c r="Q65" s="71"/>
      <c r="R65" s="5"/>
      <c r="S65" s="5"/>
      <c r="T65" s="5"/>
      <c r="U65" s="5"/>
      <c r="V65" s="5"/>
      <c r="W65" s="118">
        <v>4</v>
      </c>
      <c r="X65" s="118"/>
      <c r="Y65" s="5"/>
      <c r="Z65" s="5"/>
      <c r="AA65" s="5"/>
      <c r="AB65" s="5"/>
      <c r="AC65" s="5"/>
      <c r="AD65" s="118"/>
      <c r="AE65" s="118"/>
      <c r="AF65" s="5"/>
      <c r="AG65" s="5"/>
      <c r="AH65" s="5"/>
      <c r="AI65" s="5"/>
      <c r="AJ65" s="5"/>
      <c r="AK65" s="118"/>
      <c r="AL65" s="114"/>
    </row>
    <row r="66" spans="1:38" ht="18" customHeight="1" x14ac:dyDescent="0.35">
      <c r="A66" s="221"/>
      <c r="B66" s="308"/>
      <c r="C66" s="32" t="s">
        <v>2</v>
      </c>
      <c r="D66" s="7">
        <v>4</v>
      </c>
      <c r="E66" s="8">
        <f t="shared" si="4"/>
        <v>4</v>
      </c>
      <c r="F66" s="8">
        <f t="shared" si="5"/>
        <v>0</v>
      </c>
      <c r="G66" s="69"/>
      <c r="H66" s="69"/>
      <c r="I66" s="69"/>
      <c r="J66" s="69"/>
      <c r="K66" s="9"/>
      <c r="L66" s="9"/>
      <c r="M66" s="9"/>
      <c r="N66" s="9"/>
      <c r="O66" s="9"/>
      <c r="P66" s="69"/>
      <c r="Q66" s="69"/>
      <c r="R66" s="9"/>
      <c r="S66" s="9"/>
      <c r="T66" s="9"/>
      <c r="U66" s="9"/>
      <c r="V66" s="9"/>
      <c r="W66" s="116">
        <v>4</v>
      </c>
      <c r="X66" s="116"/>
      <c r="Y66" s="9"/>
      <c r="Z66" s="9"/>
      <c r="AA66" s="9"/>
      <c r="AB66" s="9"/>
      <c r="AC66" s="9"/>
      <c r="AD66" s="116"/>
      <c r="AE66" s="116"/>
      <c r="AF66" s="9"/>
      <c r="AG66" s="9"/>
      <c r="AH66" s="9"/>
      <c r="AI66" s="9"/>
      <c r="AJ66" s="9"/>
      <c r="AK66" s="116"/>
      <c r="AL66" s="114"/>
    </row>
    <row r="67" spans="1:38" ht="18" customHeight="1" x14ac:dyDescent="0.35">
      <c r="A67" s="221"/>
      <c r="B67" s="308"/>
      <c r="C67" s="32" t="s">
        <v>3</v>
      </c>
      <c r="D67" s="7">
        <v>4</v>
      </c>
      <c r="E67" s="8">
        <f t="shared" si="4"/>
        <v>4</v>
      </c>
      <c r="F67" s="8">
        <f t="shared" si="5"/>
        <v>0</v>
      </c>
      <c r="G67" s="69"/>
      <c r="H67" s="69"/>
      <c r="I67" s="69"/>
      <c r="J67" s="69"/>
      <c r="K67" s="9"/>
      <c r="L67" s="9"/>
      <c r="M67" s="9"/>
      <c r="N67" s="9"/>
      <c r="O67" s="9"/>
      <c r="P67" s="69"/>
      <c r="Q67" s="69"/>
      <c r="R67" s="9"/>
      <c r="S67" s="9"/>
      <c r="T67" s="9"/>
      <c r="U67" s="9"/>
      <c r="V67" s="9"/>
      <c r="W67" s="116"/>
      <c r="X67" s="116"/>
      <c r="Y67" s="9"/>
      <c r="Z67" s="9">
        <v>4</v>
      </c>
      <c r="AA67" s="9"/>
      <c r="AB67" s="9"/>
      <c r="AC67" s="9"/>
      <c r="AD67" s="116"/>
      <c r="AE67" s="116"/>
      <c r="AF67" s="9"/>
      <c r="AG67" s="9"/>
      <c r="AH67" s="9"/>
      <c r="AI67" s="9"/>
      <c r="AJ67" s="9"/>
      <c r="AK67" s="116"/>
      <c r="AL67" s="114"/>
    </row>
    <row r="68" spans="1:38" ht="18" customHeight="1" x14ac:dyDescent="0.35">
      <c r="A68" s="221"/>
      <c r="B68" s="308"/>
      <c r="C68" s="33" t="s">
        <v>4</v>
      </c>
      <c r="D68" s="7">
        <v>4</v>
      </c>
      <c r="E68" s="8">
        <f t="shared" si="4"/>
        <v>4</v>
      </c>
      <c r="F68" s="8">
        <f t="shared" si="5"/>
        <v>0</v>
      </c>
      <c r="G68" s="69"/>
      <c r="H68" s="69"/>
      <c r="I68" s="69"/>
      <c r="J68" s="69"/>
      <c r="K68" s="9"/>
      <c r="L68" s="9"/>
      <c r="M68" s="9"/>
      <c r="N68" s="9"/>
      <c r="O68" s="9"/>
      <c r="P68" s="69"/>
      <c r="Q68" s="69"/>
      <c r="R68" s="9"/>
      <c r="S68" s="9"/>
      <c r="T68" s="9"/>
      <c r="U68" s="9"/>
      <c r="V68" s="9"/>
      <c r="W68" s="116"/>
      <c r="X68" s="116"/>
      <c r="Y68" s="9"/>
      <c r="Z68" s="9"/>
      <c r="AA68" s="9"/>
      <c r="AB68" s="9">
        <v>2</v>
      </c>
      <c r="AC68" s="9">
        <v>2</v>
      </c>
      <c r="AD68" s="116"/>
      <c r="AE68" s="116"/>
      <c r="AF68" s="9"/>
      <c r="AG68" s="9"/>
      <c r="AH68" s="9"/>
      <c r="AI68" s="9"/>
      <c r="AJ68" s="9"/>
      <c r="AK68" s="116"/>
      <c r="AL68" s="114"/>
    </row>
    <row r="69" spans="1:38" ht="18" customHeight="1" x14ac:dyDescent="0.35">
      <c r="A69" s="221"/>
      <c r="B69" s="308"/>
      <c r="C69" s="33" t="s">
        <v>5</v>
      </c>
      <c r="D69" s="7">
        <v>4</v>
      </c>
      <c r="E69" s="8">
        <f t="shared" si="4"/>
        <v>4</v>
      </c>
      <c r="F69" s="8">
        <f t="shared" si="5"/>
        <v>0</v>
      </c>
      <c r="G69" s="69"/>
      <c r="H69" s="69"/>
      <c r="I69" s="69"/>
      <c r="J69" s="69"/>
      <c r="K69" s="9"/>
      <c r="L69" s="9"/>
      <c r="M69" s="9"/>
      <c r="N69" s="9"/>
      <c r="O69" s="9"/>
      <c r="P69" s="69"/>
      <c r="Q69" s="69"/>
      <c r="R69" s="9"/>
      <c r="S69" s="9"/>
      <c r="T69" s="9"/>
      <c r="U69" s="9"/>
      <c r="V69" s="9"/>
      <c r="W69" s="116"/>
      <c r="X69" s="116"/>
      <c r="Y69" s="9"/>
      <c r="Z69" s="9"/>
      <c r="AA69" s="9"/>
      <c r="AB69" s="9">
        <v>2</v>
      </c>
      <c r="AC69" s="9">
        <v>2</v>
      </c>
      <c r="AD69" s="116"/>
      <c r="AE69" s="116"/>
      <c r="AF69" s="9"/>
      <c r="AG69" s="9"/>
      <c r="AH69" s="9"/>
      <c r="AI69" s="9"/>
      <c r="AJ69" s="9"/>
      <c r="AK69" s="116"/>
      <c r="AL69" s="114"/>
    </row>
    <row r="70" spans="1:38" ht="18" customHeight="1" x14ac:dyDescent="0.35">
      <c r="A70" s="222"/>
      <c r="B70" s="308"/>
      <c r="C70" s="35" t="s">
        <v>6</v>
      </c>
      <c r="D70" s="16">
        <v>4</v>
      </c>
      <c r="E70" s="18">
        <f t="shared" si="4"/>
        <v>4</v>
      </c>
      <c r="F70" s="18">
        <f t="shared" si="5"/>
        <v>0</v>
      </c>
      <c r="G70" s="72"/>
      <c r="H70" s="72"/>
      <c r="I70" s="72"/>
      <c r="J70" s="72"/>
      <c r="K70" s="19"/>
      <c r="L70" s="19"/>
      <c r="M70" s="19"/>
      <c r="N70" s="19"/>
      <c r="O70" s="19"/>
      <c r="P70" s="72"/>
      <c r="Q70" s="72"/>
      <c r="R70" s="19"/>
      <c r="S70" s="19"/>
      <c r="T70" s="19"/>
      <c r="U70" s="19"/>
      <c r="V70" s="19"/>
      <c r="W70" s="119"/>
      <c r="X70" s="119"/>
      <c r="Y70" s="19"/>
      <c r="Z70" s="19"/>
      <c r="AA70" s="19"/>
      <c r="AB70" s="19">
        <v>2</v>
      </c>
      <c r="AC70" s="19">
        <v>2</v>
      </c>
      <c r="AD70" s="119"/>
      <c r="AE70" s="119"/>
      <c r="AF70" s="19"/>
      <c r="AG70" s="19"/>
      <c r="AH70" s="19"/>
      <c r="AI70" s="19"/>
      <c r="AJ70" s="19"/>
      <c r="AK70" s="119"/>
      <c r="AL70" s="114"/>
    </row>
    <row r="71" spans="1:38" ht="18" customHeight="1" x14ac:dyDescent="0.35">
      <c r="A71" s="220" t="s">
        <v>175</v>
      </c>
      <c r="B71" s="308" t="s">
        <v>148</v>
      </c>
      <c r="C71" s="31" t="s">
        <v>1</v>
      </c>
      <c r="D71" s="3">
        <v>4</v>
      </c>
      <c r="E71" s="4">
        <f t="shared" ref="E71:E76" si="6">SUM(G71:AK71)</f>
        <v>4</v>
      </c>
      <c r="F71" s="4">
        <f t="shared" ref="F71:F76" si="7">E71-D71</f>
        <v>0</v>
      </c>
      <c r="G71" s="71"/>
      <c r="H71" s="71"/>
      <c r="I71" s="71"/>
      <c r="J71" s="71"/>
      <c r="K71" s="5"/>
      <c r="L71" s="5"/>
      <c r="M71" s="5"/>
      <c r="N71" s="5"/>
      <c r="O71" s="5"/>
      <c r="P71" s="71"/>
      <c r="Q71" s="71"/>
      <c r="R71" s="5"/>
      <c r="S71" s="5"/>
      <c r="T71" s="5"/>
      <c r="U71" s="5"/>
      <c r="V71" s="5"/>
      <c r="W71" s="118">
        <v>4</v>
      </c>
      <c r="X71" s="118"/>
      <c r="Y71" s="5"/>
      <c r="Z71" s="5"/>
      <c r="AA71" s="5"/>
      <c r="AB71" s="5"/>
      <c r="AC71" s="5"/>
      <c r="AD71" s="118"/>
      <c r="AE71" s="118"/>
      <c r="AF71" s="5"/>
      <c r="AG71" s="5"/>
      <c r="AH71" s="5"/>
      <c r="AI71" s="5"/>
      <c r="AJ71" s="5"/>
      <c r="AK71" s="118"/>
      <c r="AL71" s="114"/>
    </row>
    <row r="72" spans="1:38" ht="18" customHeight="1" x14ac:dyDescent="0.35">
      <c r="A72" s="221"/>
      <c r="B72" s="308"/>
      <c r="C72" s="32" t="s">
        <v>2</v>
      </c>
      <c r="D72" s="7">
        <v>4</v>
      </c>
      <c r="E72" s="8">
        <f t="shared" si="6"/>
        <v>4</v>
      </c>
      <c r="F72" s="8">
        <f t="shared" si="7"/>
        <v>0</v>
      </c>
      <c r="G72" s="69"/>
      <c r="H72" s="69"/>
      <c r="I72" s="69"/>
      <c r="J72" s="69"/>
      <c r="K72" s="9"/>
      <c r="L72" s="9"/>
      <c r="M72" s="9"/>
      <c r="N72" s="9"/>
      <c r="O72" s="9"/>
      <c r="P72" s="69"/>
      <c r="Q72" s="69"/>
      <c r="R72" s="9"/>
      <c r="S72" s="9"/>
      <c r="T72" s="9"/>
      <c r="U72" s="9"/>
      <c r="V72" s="9"/>
      <c r="W72" s="116">
        <v>4</v>
      </c>
      <c r="X72" s="116"/>
      <c r="Y72" s="9"/>
      <c r="Z72" s="9"/>
      <c r="AA72" s="9"/>
      <c r="AB72" s="9"/>
      <c r="AC72" s="9"/>
      <c r="AD72" s="116"/>
      <c r="AE72" s="116"/>
      <c r="AF72" s="9"/>
      <c r="AG72" s="9"/>
      <c r="AH72" s="9"/>
      <c r="AI72" s="9"/>
      <c r="AJ72" s="9"/>
      <c r="AK72" s="116"/>
      <c r="AL72" s="114"/>
    </row>
    <row r="73" spans="1:38" ht="18" customHeight="1" x14ac:dyDescent="0.35">
      <c r="A73" s="221"/>
      <c r="B73" s="308"/>
      <c r="C73" s="32" t="s">
        <v>3</v>
      </c>
      <c r="D73" s="7">
        <v>4</v>
      </c>
      <c r="E73" s="8">
        <f t="shared" si="6"/>
        <v>4</v>
      </c>
      <c r="F73" s="8">
        <f t="shared" si="7"/>
        <v>0</v>
      </c>
      <c r="G73" s="69"/>
      <c r="H73" s="69"/>
      <c r="I73" s="69"/>
      <c r="J73" s="69"/>
      <c r="K73" s="9"/>
      <c r="L73" s="9"/>
      <c r="M73" s="9"/>
      <c r="N73" s="9"/>
      <c r="O73" s="9"/>
      <c r="P73" s="69"/>
      <c r="Q73" s="69"/>
      <c r="R73" s="9"/>
      <c r="S73" s="9"/>
      <c r="T73" s="9"/>
      <c r="U73" s="9"/>
      <c r="V73" s="9"/>
      <c r="W73" s="116"/>
      <c r="X73" s="116"/>
      <c r="Y73" s="9"/>
      <c r="Z73" s="9"/>
      <c r="AA73" s="9">
        <v>4</v>
      </c>
      <c r="AB73" s="9"/>
      <c r="AC73" s="9"/>
      <c r="AD73" s="116"/>
      <c r="AE73" s="116"/>
      <c r="AF73" s="9"/>
      <c r="AG73" s="9"/>
      <c r="AH73" s="9"/>
      <c r="AI73" s="9"/>
      <c r="AJ73" s="9"/>
      <c r="AK73" s="116"/>
      <c r="AL73" s="114"/>
    </row>
    <row r="74" spans="1:38" ht="18" customHeight="1" x14ac:dyDescent="0.35">
      <c r="A74" s="221"/>
      <c r="B74" s="308"/>
      <c r="C74" s="33" t="s">
        <v>4</v>
      </c>
      <c r="D74" s="7">
        <v>4</v>
      </c>
      <c r="E74" s="8">
        <f t="shared" si="6"/>
        <v>4</v>
      </c>
      <c r="F74" s="8">
        <f t="shared" si="7"/>
        <v>0</v>
      </c>
      <c r="G74" s="69"/>
      <c r="H74" s="69"/>
      <c r="I74" s="69"/>
      <c r="J74" s="69"/>
      <c r="K74" s="9"/>
      <c r="L74" s="9"/>
      <c r="M74" s="9"/>
      <c r="N74" s="9"/>
      <c r="O74" s="9"/>
      <c r="P74" s="69"/>
      <c r="Q74" s="69"/>
      <c r="R74" s="9"/>
      <c r="S74" s="9"/>
      <c r="T74" s="9"/>
      <c r="U74" s="9"/>
      <c r="V74" s="9"/>
      <c r="W74" s="116"/>
      <c r="X74" s="116"/>
      <c r="Y74" s="9"/>
      <c r="Z74" s="9"/>
      <c r="AA74" s="9"/>
      <c r="AB74" s="9">
        <v>4</v>
      </c>
      <c r="AC74" s="9"/>
      <c r="AD74" s="116"/>
      <c r="AE74" s="116"/>
      <c r="AF74" s="9"/>
      <c r="AG74" s="9"/>
      <c r="AH74" s="9"/>
      <c r="AI74" s="9"/>
      <c r="AJ74" s="9"/>
      <c r="AK74" s="116"/>
      <c r="AL74" s="114"/>
    </row>
    <row r="75" spans="1:38" ht="18" customHeight="1" x14ac:dyDescent="0.35">
      <c r="A75" s="221"/>
      <c r="B75" s="308"/>
      <c r="C75" s="33" t="s">
        <v>5</v>
      </c>
      <c r="D75" s="7">
        <v>4</v>
      </c>
      <c r="E75" s="8">
        <f t="shared" si="6"/>
        <v>4</v>
      </c>
      <c r="F75" s="8">
        <f t="shared" si="7"/>
        <v>0</v>
      </c>
      <c r="G75" s="69"/>
      <c r="H75" s="69"/>
      <c r="I75" s="69"/>
      <c r="J75" s="69"/>
      <c r="K75" s="9"/>
      <c r="L75" s="9"/>
      <c r="M75" s="9"/>
      <c r="N75" s="9"/>
      <c r="O75" s="9"/>
      <c r="P75" s="69"/>
      <c r="Q75" s="69"/>
      <c r="R75" s="9"/>
      <c r="S75" s="9"/>
      <c r="T75" s="9"/>
      <c r="U75" s="9"/>
      <c r="V75" s="9"/>
      <c r="W75" s="116"/>
      <c r="X75" s="116"/>
      <c r="Y75" s="9"/>
      <c r="Z75" s="9"/>
      <c r="AA75" s="9"/>
      <c r="AB75" s="9">
        <v>4</v>
      </c>
      <c r="AC75" s="9"/>
      <c r="AD75" s="116"/>
      <c r="AE75" s="116"/>
      <c r="AF75" s="9"/>
      <c r="AG75" s="9"/>
      <c r="AH75" s="9"/>
      <c r="AI75" s="9"/>
      <c r="AJ75" s="9"/>
      <c r="AK75" s="116"/>
      <c r="AL75" s="114"/>
    </row>
    <row r="76" spans="1:38" ht="18" customHeight="1" x14ac:dyDescent="0.35">
      <c r="A76" s="222"/>
      <c r="B76" s="308"/>
      <c r="C76" s="35" t="s">
        <v>6</v>
      </c>
      <c r="D76" s="16">
        <v>4</v>
      </c>
      <c r="E76" s="18">
        <f t="shared" si="6"/>
        <v>4</v>
      </c>
      <c r="F76" s="18">
        <f t="shared" si="7"/>
        <v>0</v>
      </c>
      <c r="G76" s="72"/>
      <c r="H76" s="72"/>
      <c r="I76" s="72"/>
      <c r="J76" s="72"/>
      <c r="K76" s="19"/>
      <c r="L76" s="19"/>
      <c r="M76" s="19"/>
      <c r="N76" s="19"/>
      <c r="O76" s="19"/>
      <c r="P76" s="72"/>
      <c r="Q76" s="72"/>
      <c r="R76" s="19"/>
      <c r="S76" s="19"/>
      <c r="T76" s="19"/>
      <c r="U76" s="19"/>
      <c r="V76" s="19"/>
      <c r="W76" s="119"/>
      <c r="X76" s="119"/>
      <c r="Y76" s="19"/>
      <c r="Z76" s="19"/>
      <c r="AA76" s="19"/>
      <c r="AB76" s="19">
        <v>4</v>
      </c>
      <c r="AC76" s="19"/>
      <c r="AD76" s="119"/>
      <c r="AE76" s="119"/>
      <c r="AF76" s="19"/>
      <c r="AG76" s="19"/>
      <c r="AH76" s="19"/>
      <c r="AI76" s="19"/>
      <c r="AJ76" s="19"/>
      <c r="AK76" s="119"/>
      <c r="AL76" s="114"/>
    </row>
    <row r="77" spans="1:38" ht="18" customHeight="1" x14ac:dyDescent="0.35">
      <c r="A77" s="263" t="s">
        <v>175</v>
      </c>
      <c r="B77" s="226" t="s">
        <v>89</v>
      </c>
      <c r="C77" s="227"/>
      <c r="D77" s="218">
        <v>64</v>
      </c>
      <c r="E77" s="218">
        <f>SUM(G77:AK77)</f>
        <v>64</v>
      </c>
      <c r="F77" s="218">
        <f t="shared" si="1"/>
        <v>0</v>
      </c>
      <c r="G77" s="306"/>
      <c r="H77" s="306"/>
      <c r="I77" s="306"/>
      <c r="J77" s="306"/>
      <c r="K77" s="259"/>
      <c r="L77" s="259"/>
      <c r="M77" s="259"/>
      <c r="N77" s="259"/>
      <c r="O77" s="259"/>
      <c r="P77" s="306"/>
      <c r="Q77" s="306"/>
      <c r="R77" s="259"/>
      <c r="S77" s="259"/>
      <c r="T77" s="259"/>
      <c r="U77" s="259"/>
      <c r="V77" s="259"/>
      <c r="W77" s="330"/>
      <c r="X77" s="330"/>
      <c r="Y77" s="259">
        <v>38</v>
      </c>
      <c r="Z77" s="259">
        <v>20</v>
      </c>
      <c r="AA77" s="259">
        <v>6</v>
      </c>
      <c r="AB77" s="259"/>
      <c r="AC77" s="39"/>
      <c r="AD77" s="120"/>
      <c r="AE77" s="120"/>
      <c r="AF77" s="259"/>
      <c r="AG77" s="259"/>
      <c r="AH77" s="259"/>
      <c r="AI77" s="259"/>
      <c r="AJ77" s="259"/>
      <c r="AK77" s="330"/>
      <c r="AL77" s="204"/>
    </row>
    <row r="78" spans="1:38" ht="18" customHeight="1" x14ac:dyDescent="0.35">
      <c r="A78" s="199"/>
      <c r="B78" s="228"/>
      <c r="C78" s="229"/>
      <c r="D78" s="219"/>
      <c r="E78" s="219"/>
      <c r="F78" s="219"/>
      <c r="G78" s="307"/>
      <c r="H78" s="307"/>
      <c r="I78" s="307"/>
      <c r="J78" s="307"/>
      <c r="K78" s="213"/>
      <c r="L78" s="213"/>
      <c r="M78" s="213"/>
      <c r="N78" s="213"/>
      <c r="O78" s="213"/>
      <c r="P78" s="307"/>
      <c r="Q78" s="307"/>
      <c r="R78" s="213"/>
      <c r="S78" s="213"/>
      <c r="T78" s="213"/>
      <c r="U78" s="213"/>
      <c r="V78" s="213"/>
      <c r="W78" s="214"/>
      <c r="X78" s="214"/>
      <c r="Y78" s="213"/>
      <c r="Z78" s="213"/>
      <c r="AA78" s="213"/>
      <c r="AB78" s="213"/>
      <c r="AC78" s="40"/>
      <c r="AD78" s="121"/>
      <c r="AE78" s="121"/>
      <c r="AF78" s="213"/>
      <c r="AG78" s="213"/>
      <c r="AH78" s="213"/>
      <c r="AI78" s="213"/>
      <c r="AJ78" s="213"/>
      <c r="AK78" s="214"/>
      <c r="AL78" s="205"/>
    </row>
    <row r="79" spans="1:38" ht="18" customHeight="1" x14ac:dyDescent="0.35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8" ht="18" customHeight="1" x14ac:dyDescent="0.35">
      <c r="A80" s="23" t="s">
        <v>54</v>
      </c>
      <c r="D80" s="2">
        <f>SUBTOTAL(9,D83:D100)</f>
        <v>0</v>
      </c>
      <c r="E80" s="2">
        <f>SUBTOTAL(9,E83:E100)</f>
        <v>0</v>
      </c>
      <c r="F80" s="63">
        <f>SUBTOTAL(9,F83:F100)</f>
        <v>0</v>
      </c>
    </row>
    <row r="81" spans="1:40" ht="18" customHeight="1" x14ac:dyDescent="0.35">
      <c r="A81" s="206" t="s">
        <v>0</v>
      </c>
      <c r="B81" s="206" t="s">
        <v>25</v>
      </c>
      <c r="C81" s="206" t="s">
        <v>47</v>
      </c>
      <c r="D81" s="207" t="s">
        <v>48</v>
      </c>
      <c r="E81" s="207" t="s">
        <v>49</v>
      </c>
      <c r="F81" s="207" t="s">
        <v>50</v>
      </c>
      <c r="G81" s="304" t="s">
        <v>151</v>
      </c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  <c r="AK81" s="305"/>
      <c r="AL81" s="263" t="s">
        <v>52</v>
      </c>
    </row>
    <row r="82" spans="1:40" ht="18" customHeight="1" x14ac:dyDescent="0.35">
      <c r="A82" s="206"/>
      <c r="B82" s="206"/>
      <c r="C82" s="206"/>
      <c r="D82" s="207"/>
      <c r="E82" s="207"/>
      <c r="F82" s="207"/>
      <c r="G82" s="115">
        <v>1</v>
      </c>
      <c r="H82" s="115">
        <v>2</v>
      </c>
      <c r="I82" s="115">
        <v>3</v>
      </c>
      <c r="J82" s="115">
        <v>4</v>
      </c>
      <c r="K82" s="37">
        <v>5</v>
      </c>
      <c r="L82" s="37">
        <v>6</v>
      </c>
      <c r="M82" s="37">
        <v>7</v>
      </c>
      <c r="N82" s="37">
        <v>8</v>
      </c>
      <c r="O82" s="37">
        <v>9</v>
      </c>
      <c r="P82" s="115">
        <v>10</v>
      </c>
      <c r="Q82" s="115">
        <v>11</v>
      </c>
      <c r="R82" s="37">
        <v>12</v>
      </c>
      <c r="S82" s="37">
        <v>13</v>
      </c>
      <c r="T82" s="37">
        <v>14</v>
      </c>
      <c r="U82" s="37">
        <v>15</v>
      </c>
      <c r="V82" s="37">
        <v>16</v>
      </c>
      <c r="W82" s="37">
        <v>17</v>
      </c>
      <c r="X82" s="37">
        <v>18</v>
      </c>
      <c r="Y82" s="37">
        <v>19</v>
      </c>
      <c r="Z82" s="37">
        <v>20</v>
      </c>
      <c r="AA82" s="37">
        <v>21</v>
      </c>
      <c r="AB82" s="37">
        <v>22</v>
      </c>
      <c r="AC82" s="37">
        <v>23</v>
      </c>
      <c r="AD82" s="37">
        <v>24</v>
      </c>
      <c r="AE82" s="37">
        <v>25</v>
      </c>
      <c r="AF82" s="37">
        <v>26</v>
      </c>
      <c r="AG82" s="37">
        <v>27</v>
      </c>
      <c r="AH82" s="37">
        <v>28</v>
      </c>
      <c r="AI82" s="37">
        <v>29</v>
      </c>
      <c r="AJ82" s="37">
        <v>30</v>
      </c>
      <c r="AK82" s="115">
        <v>31</v>
      </c>
      <c r="AL82" s="263"/>
    </row>
    <row r="83" spans="1:40" ht="18" customHeight="1" x14ac:dyDescent="0.35">
      <c r="A83" s="264"/>
      <c r="B83" s="320"/>
      <c r="C83" s="201" t="s">
        <v>54</v>
      </c>
      <c r="D83" s="201"/>
      <c r="E83" s="201">
        <f>SUM(G83:AK84)</f>
        <v>0</v>
      </c>
      <c r="F83" s="201">
        <f>E83-D83</f>
        <v>0</v>
      </c>
      <c r="G83" s="331"/>
      <c r="H83" s="331"/>
      <c r="I83" s="331"/>
      <c r="J83" s="331"/>
      <c r="K83" s="265"/>
      <c r="L83" s="265"/>
      <c r="M83" s="265"/>
      <c r="N83" s="265"/>
      <c r="O83" s="265"/>
      <c r="P83" s="331"/>
      <c r="Q83" s="331"/>
      <c r="R83" s="265"/>
      <c r="S83" s="265"/>
      <c r="T83" s="265"/>
      <c r="U83" s="265"/>
      <c r="V83" s="265"/>
      <c r="W83" s="331"/>
      <c r="X83" s="331"/>
      <c r="Y83" s="265"/>
      <c r="Z83" s="265"/>
      <c r="AA83" s="265"/>
      <c r="AB83" s="265"/>
      <c r="AC83" s="265"/>
      <c r="AD83" s="331"/>
      <c r="AE83" s="331"/>
      <c r="AF83" s="265"/>
      <c r="AG83" s="265"/>
      <c r="AH83" s="265"/>
      <c r="AI83" s="265"/>
      <c r="AJ83" s="265"/>
      <c r="AK83" s="331"/>
      <c r="AL83" s="276"/>
    </row>
    <row r="84" spans="1:40" ht="18" customHeight="1" x14ac:dyDescent="0.35">
      <c r="A84" s="303"/>
      <c r="B84" s="321"/>
      <c r="C84" s="201"/>
      <c r="D84" s="201"/>
      <c r="E84" s="201"/>
      <c r="F84" s="201"/>
      <c r="G84" s="331"/>
      <c r="H84" s="331"/>
      <c r="I84" s="331"/>
      <c r="J84" s="331"/>
      <c r="K84" s="265"/>
      <c r="L84" s="265"/>
      <c r="M84" s="265"/>
      <c r="N84" s="265"/>
      <c r="O84" s="265"/>
      <c r="P84" s="331"/>
      <c r="Q84" s="331"/>
      <c r="R84" s="265"/>
      <c r="S84" s="265"/>
      <c r="T84" s="265"/>
      <c r="U84" s="265"/>
      <c r="V84" s="265"/>
      <c r="W84" s="331"/>
      <c r="X84" s="331"/>
      <c r="Y84" s="265"/>
      <c r="Z84" s="265"/>
      <c r="AA84" s="265"/>
      <c r="AB84" s="265"/>
      <c r="AC84" s="265"/>
      <c r="AD84" s="331"/>
      <c r="AE84" s="331"/>
      <c r="AF84" s="265"/>
      <c r="AG84" s="265"/>
      <c r="AH84" s="265"/>
      <c r="AI84" s="265"/>
      <c r="AJ84" s="265"/>
      <c r="AK84" s="331"/>
      <c r="AL84" s="276"/>
    </row>
    <row r="85" spans="1:40" ht="18" customHeight="1" x14ac:dyDescent="0.35">
      <c r="A85" s="264"/>
      <c r="B85" s="280"/>
      <c r="C85" s="201" t="s">
        <v>54</v>
      </c>
      <c r="D85" s="201"/>
      <c r="E85" s="201">
        <f>SUM(G85:AK86)</f>
        <v>0</v>
      </c>
      <c r="F85" s="201">
        <f t="shared" ref="F85" si="8">E85-D85</f>
        <v>0</v>
      </c>
      <c r="G85" s="331"/>
      <c r="H85" s="331"/>
      <c r="I85" s="331"/>
      <c r="J85" s="331"/>
      <c r="K85" s="265"/>
      <c r="L85" s="265"/>
      <c r="M85" s="265"/>
      <c r="N85" s="265"/>
      <c r="O85" s="265"/>
      <c r="P85" s="331"/>
      <c r="Q85" s="331"/>
      <c r="R85" s="265"/>
      <c r="S85" s="265"/>
      <c r="T85" s="265"/>
      <c r="U85" s="265"/>
      <c r="V85" s="265"/>
      <c r="W85" s="331"/>
      <c r="X85" s="331"/>
      <c r="Y85" s="265"/>
      <c r="Z85" s="265"/>
      <c r="AA85" s="265"/>
      <c r="AB85" s="265"/>
      <c r="AC85" s="265"/>
      <c r="AD85" s="331"/>
      <c r="AE85" s="331"/>
      <c r="AF85" s="265"/>
      <c r="AG85" s="265"/>
      <c r="AH85" s="265"/>
      <c r="AI85" s="265"/>
      <c r="AJ85" s="265"/>
      <c r="AK85" s="331"/>
      <c r="AL85" s="276"/>
    </row>
    <row r="86" spans="1:40" ht="18" customHeight="1" x14ac:dyDescent="0.35">
      <c r="A86" s="303"/>
      <c r="B86" s="280"/>
      <c r="C86" s="201"/>
      <c r="D86" s="201"/>
      <c r="E86" s="201"/>
      <c r="F86" s="201"/>
      <c r="G86" s="331"/>
      <c r="H86" s="331"/>
      <c r="I86" s="331"/>
      <c r="J86" s="331"/>
      <c r="K86" s="265"/>
      <c r="L86" s="265"/>
      <c r="M86" s="265"/>
      <c r="N86" s="265"/>
      <c r="O86" s="265"/>
      <c r="P86" s="331"/>
      <c r="Q86" s="331"/>
      <c r="R86" s="265"/>
      <c r="S86" s="265"/>
      <c r="T86" s="265"/>
      <c r="U86" s="265"/>
      <c r="V86" s="265"/>
      <c r="W86" s="331"/>
      <c r="X86" s="331"/>
      <c r="Y86" s="265"/>
      <c r="Z86" s="265"/>
      <c r="AA86" s="265"/>
      <c r="AB86" s="265"/>
      <c r="AC86" s="265"/>
      <c r="AD86" s="331"/>
      <c r="AE86" s="331"/>
      <c r="AF86" s="265"/>
      <c r="AG86" s="265"/>
      <c r="AH86" s="265"/>
      <c r="AI86" s="265"/>
      <c r="AJ86" s="265"/>
      <c r="AK86" s="331"/>
      <c r="AL86" s="276"/>
    </row>
    <row r="87" spans="1:40" ht="18" customHeight="1" x14ac:dyDescent="0.35">
      <c r="A87" s="264"/>
      <c r="B87" s="202"/>
      <c r="C87" s="201" t="s">
        <v>54</v>
      </c>
      <c r="D87" s="201"/>
      <c r="E87" s="201">
        <f>SUM(G87:AK88)</f>
        <v>0</v>
      </c>
      <c r="F87" s="201">
        <f t="shared" ref="F87" si="9">E87-D87</f>
        <v>0</v>
      </c>
      <c r="G87" s="331"/>
      <c r="H87" s="331"/>
      <c r="I87" s="331"/>
      <c r="J87" s="331"/>
      <c r="K87" s="265"/>
      <c r="L87" s="265"/>
      <c r="M87" s="265"/>
      <c r="N87" s="265"/>
      <c r="O87" s="265"/>
      <c r="P87" s="331"/>
      <c r="Q87" s="331"/>
      <c r="R87" s="265"/>
      <c r="S87" s="265"/>
      <c r="T87" s="265"/>
      <c r="U87" s="265"/>
      <c r="V87" s="265"/>
      <c r="W87" s="331"/>
      <c r="X87" s="331"/>
      <c r="Y87" s="265"/>
      <c r="Z87" s="265"/>
      <c r="AA87" s="265"/>
      <c r="AB87" s="265"/>
      <c r="AC87" s="265"/>
      <c r="AD87" s="331"/>
      <c r="AE87" s="331"/>
      <c r="AF87" s="265"/>
      <c r="AG87" s="265"/>
      <c r="AH87" s="265"/>
      <c r="AI87" s="265"/>
      <c r="AJ87" s="265"/>
      <c r="AK87" s="331"/>
      <c r="AL87" s="276"/>
    </row>
    <row r="88" spans="1:40" s="2" customFormat="1" ht="18" customHeight="1" x14ac:dyDescent="0.35">
      <c r="A88" s="303"/>
      <c r="B88" s="203"/>
      <c r="C88" s="201"/>
      <c r="D88" s="201"/>
      <c r="E88" s="201"/>
      <c r="F88" s="201"/>
      <c r="G88" s="331"/>
      <c r="H88" s="331"/>
      <c r="I88" s="331"/>
      <c r="J88" s="331"/>
      <c r="K88" s="265"/>
      <c r="L88" s="265"/>
      <c r="M88" s="265"/>
      <c r="N88" s="265"/>
      <c r="O88" s="265"/>
      <c r="P88" s="331"/>
      <c r="Q88" s="331"/>
      <c r="R88" s="265"/>
      <c r="S88" s="265"/>
      <c r="T88" s="265"/>
      <c r="U88" s="265"/>
      <c r="V88" s="265"/>
      <c r="W88" s="331"/>
      <c r="X88" s="331"/>
      <c r="Y88" s="265"/>
      <c r="Z88" s="265"/>
      <c r="AA88" s="265"/>
      <c r="AB88" s="265"/>
      <c r="AC88" s="265"/>
      <c r="AD88" s="331"/>
      <c r="AE88" s="331"/>
      <c r="AF88" s="265"/>
      <c r="AG88" s="265"/>
      <c r="AH88" s="265"/>
      <c r="AI88" s="265"/>
      <c r="AJ88" s="265"/>
      <c r="AK88" s="331"/>
      <c r="AL88" s="276"/>
      <c r="AM88"/>
      <c r="AN88"/>
    </row>
    <row r="89" spans="1:40" s="2" customFormat="1" ht="18" customHeight="1" x14ac:dyDescent="0.35">
      <c r="A89" s="264"/>
      <c r="B89" s="202"/>
      <c r="C89" s="201" t="s">
        <v>54</v>
      </c>
      <c r="D89" s="201"/>
      <c r="E89" s="201">
        <f>SUM(G89:AK90)</f>
        <v>0</v>
      </c>
      <c r="F89" s="201">
        <f t="shared" ref="F89" si="10">E89-D89</f>
        <v>0</v>
      </c>
      <c r="G89" s="331"/>
      <c r="H89" s="331"/>
      <c r="I89" s="331"/>
      <c r="J89" s="331"/>
      <c r="K89" s="265"/>
      <c r="L89" s="265"/>
      <c r="M89" s="265"/>
      <c r="N89" s="265"/>
      <c r="O89" s="265"/>
      <c r="P89" s="331"/>
      <c r="Q89" s="331"/>
      <c r="R89" s="265"/>
      <c r="S89" s="265"/>
      <c r="T89" s="265"/>
      <c r="U89" s="265"/>
      <c r="V89" s="265"/>
      <c r="W89" s="331"/>
      <c r="X89" s="331"/>
      <c r="Y89" s="265"/>
      <c r="Z89" s="265"/>
      <c r="AA89" s="265"/>
      <c r="AB89" s="265"/>
      <c r="AC89" s="265"/>
      <c r="AD89" s="331"/>
      <c r="AE89" s="331"/>
      <c r="AF89" s="265"/>
      <c r="AG89" s="265"/>
      <c r="AH89" s="265"/>
      <c r="AI89" s="265"/>
      <c r="AJ89" s="265"/>
      <c r="AK89" s="331"/>
      <c r="AL89" s="276"/>
      <c r="AM89"/>
      <c r="AN89"/>
    </row>
    <row r="90" spans="1:40" s="2" customFormat="1" ht="18" customHeight="1" x14ac:dyDescent="0.35">
      <c r="A90" s="303"/>
      <c r="B90" s="203"/>
      <c r="C90" s="201"/>
      <c r="D90" s="201"/>
      <c r="E90" s="201"/>
      <c r="F90" s="201"/>
      <c r="G90" s="331"/>
      <c r="H90" s="331"/>
      <c r="I90" s="331"/>
      <c r="J90" s="331"/>
      <c r="K90" s="265"/>
      <c r="L90" s="265"/>
      <c r="M90" s="265"/>
      <c r="N90" s="265"/>
      <c r="O90" s="265"/>
      <c r="P90" s="331"/>
      <c r="Q90" s="331"/>
      <c r="R90" s="265"/>
      <c r="S90" s="265"/>
      <c r="T90" s="265"/>
      <c r="U90" s="265"/>
      <c r="V90" s="265"/>
      <c r="W90" s="331"/>
      <c r="X90" s="331"/>
      <c r="Y90" s="265"/>
      <c r="Z90" s="265"/>
      <c r="AA90" s="265"/>
      <c r="AB90" s="265"/>
      <c r="AC90" s="265"/>
      <c r="AD90" s="331"/>
      <c r="AE90" s="331"/>
      <c r="AF90" s="265"/>
      <c r="AG90" s="265"/>
      <c r="AH90" s="265"/>
      <c r="AI90" s="265"/>
      <c r="AJ90" s="265"/>
      <c r="AK90" s="331"/>
      <c r="AL90" s="276"/>
      <c r="AM90"/>
      <c r="AN90"/>
    </row>
    <row r="91" spans="1:40" s="2" customFormat="1" ht="18" customHeight="1" x14ac:dyDescent="0.35">
      <c r="A91" s="264"/>
      <c r="B91" s="202"/>
      <c r="C91" s="201" t="s">
        <v>54</v>
      </c>
      <c r="D91" s="201"/>
      <c r="E91" s="201">
        <f>SUM(G91:AK92)</f>
        <v>0</v>
      </c>
      <c r="F91" s="201">
        <f t="shared" ref="F91" si="11">E91-D91</f>
        <v>0</v>
      </c>
      <c r="G91" s="331"/>
      <c r="H91" s="331"/>
      <c r="I91" s="331"/>
      <c r="J91" s="331"/>
      <c r="K91" s="265"/>
      <c r="L91" s="265"/>
      <c r="M91" s="265"/>
      <c r="N91" s="265"/>
      <c r="O91" s="265"/>
      <c r="P91" s="331"/>
      <c r="Q91" s="331"/>
      <c r="R91" s="265"/>
      <c r="S91" s="265"/>
      <c r="T91" s="265"/>
      <c r="U91" s="265"/>
      <c r="V91" s="265"/>
      <c r="W91" s="331"/>
      <c r="X91" s="331"/>
      <c r="Y91" s="265"/>
      <c r="Z91" s="265"/>
      <c r="AA91" s="265"/>
      <c r="AB91" s="265"/>
      <c r="AC91" s="265"/>
      <c r="AD91" s="331"/>
      <c r="AE91" s="331"/>
      <c r="AF91" s="265"/>
      <c r="AG91" s="265"/>
      <c r="AH91" s="265"/>
      <c r="AI91" s="265"/>
      <c r="AJ91" s="265"/>
      <c r="AK91" s="331"/>
      <c r="AL91" s="276"/>
      <c r="AM91"/>
      <c r="AN91"/>
    </row>
    <row r="92" spans="1:40" s="2" customFormat="1" ht="18" customHeight="1" x14ac:dyDescent="0.35">
      <c r="A92" s="303"/>
      <c r="B92" s="203"/>
      <c r="C92" s="201"/>
      <c r="D92" s="201"/>
      <c r="E92" s="201"/>
      <c r="F92" s="201"/>
      <c r="G92" s="331"/>
      <c r="H92" s="331"/>
      <c r="I92" s="331"/>
      <c r="J92" s="331"/>
      <c r="K92" s="265"/>
      <c r="L92" s="265"/>
      <c r="M92" s="265"/>
      <c r="N92" s="265"/>
      <c r="O92" s="265"/>
      <c r="P92" s="331"/>
      <c r="Q92" s="331"/>
      <c r="R92" s="265"/>
      <c r="S92" s="265"/>
      <c r="T92" s="265"/>
      <c r="U92" s="265"/>
      <c r="V92" s="265"/>
      <c r="W92" s="331"/>
      <c r="X92" s="331"/>
      <c r="Y92" s="265"/>
      <c r="Z92" s="265"/>
      <c r="AA92" s="265"/>
      <c r="AB92" s="265"/>
      <c r="AC92" s="265"/>
      <c r="AD92" s="331"/>
      <c r="AE92" s="331"/>
      <c r="AF92" s="265"/>
      <c r="AG92" s="265"/>
      <c r="AH92" s="265"/>
      <c r="AI92" s="265"/>
      <c r="AJ92" s="265"/>
      <c r="AK92" s="331"/>
      <c r="AL92" s="276"/>
      <c r="AM92"/>
      <c r="AN92"/>
    </row>
    <row r="93" spans="1:40" s="2" customFormat="1" ht="18" customHeight="1" x14ac:dyDescent="0.35">
      <c r="A93" s="264"/>
      <c r="B93" s="202"/>
      <c r="C93" s="201" t="s">
        <v>54</v>
      </c>
      <c r="D93" s="201"/>
      <c r="E93" s="201">
        <f>SUM(G93:AK94)</f>
        <v>0</v>
      </c>
      <c r="F93" s="201">
        <f t="shared" ref="F93" si="12">E93-D93</f>
        <v>0</v>
      </c>
      <c r="G93" s="331"/>
      <c r="H93" s="331"/>
      <c r="I93" s="331"/>
      <c r="J93" s="331"/>
      <c r="K93" s="265"/>
      <c r="L93" s="265"/>
      <c r="M93" s="265"/>
      <c r="N93" s="265"/>
      <c r="O93" s="265"/>
      <c r="P93" s="331"/>
      <c r="Q93" s="331"/>
      <c r="R93" s="265"/>
      <c r="S93" s="265"/>
      <c r="T93" s="265"/>
      <c r="U93" s="265"/>
      <c r="V93" s="265"/>
      <c r="W93" s="331"/>
      <c r="X93" s="331"/>
      <c r="Y93" s="265"/>
      <c r="Z93" s="265"/>
      <c r="AA93" s="265"/>
      <c r="AB93" s="265"/>
      <c r="AC93" s="265"/>
      <c r="AD93" s="331"/>
      <c r="AE93" s="331"/>
      <c r="AF93" s="265"/>
      <c r="AG93" s="265"/>
      <c r="AH93" s="265"/>
      <c r="AI93" s="265"/>
      <c r="AJ93" s="265"/>
      <c r="AK93" s="331"/>
      <c r="AL93" s="276"/>
      <c r="AM93"/>
      <c r="AN93"/>
    </row>
    <row r="94" spans="1:40" s="2" customFormat="1" ht="18" customHeight="1" x14ac:dyDescent="0.35">
      <c r="A94" s="303"/>
      <c r="B94" s="203"/>
      <c r="C94" s="201"/>
      <c r="D94" s="201"/>
      <c r="E94" s="201"/>
      <c r="F94" s="201"/>
      <c r="G94" s="331"/>
      <c r="H94" s="331"/>
      <c r="I94" s="331"/>
      <c r="J94" s="331"/>
      <c r="K94" s="265"/>
      <c r="L94" s="265"/>
      <c r="M94" s="265"/>
      <c r="N94" s="265"/>
      <c r="O94" s="265"/>
      <c r="P94" s="331"/>
      <c r="Q94" s="331"/>
      <c r="R94" s="265"/>
      <c r="S94" s="265"/>
      <c r="T94" s="265"/>
      <c r="U94" s="265"/>
      <c r="V94" s="265"/>
      <c r="W94" s="331"/>
      <c r="X94" s="331"/>
      <c r="Y94" s="265"/>
      <c r="Z94" s="265"/>
      <c r="AA94" s="265"/>
      <c r="AB94" s="265"/>
      <c r="AC94" s="265"/>
      <c r="AD94" s="331"/>
      <c r="AE94" s="331"/>
      <c r="AF94" s="265"/>
      <c r="AG94" s="265"/>
      <c r="AH94" s="265"/>
      <c r="AI94" s="265"/>
      <c r="AJ94" s="265"/>
      <c r="AK94" s="331"/>
      <c r="AL94" s="276"/>
      <c r="AM94"/>
      <c r="AN94"/>
    </row>
    <row r="95" spans="1:40" s="2" customFormat="1" ht="18" customHeight="1" x14ac:dyDescent="0.35">
      <c r="A95" s="264"/>
      <c r="B95" s="279"/>
      <c r="C95" s="201" t="s">
        <v>54</v>
      </c>
      <c r="D95" s="201"/>
      <c r="E95" s="201">
        <f>SUM(G95:AK96)</f>
        <v>0</v>
      </c>
      <c r="F95" s="201">
        <f t="shared" ref="F95" si="13">E95-D95</f>
        <v>0</v>
      </c>
      <c r="G95" s="331"/>
      <c r="H95" s="331"/>
      <c r="I95" s="331"/>
      <c r="J95" s="331"/>
      <c r="K95" s="265"/>
      <c r="L95" s="265"/>
      <c r="M95" s="265"/>
      <c r="N95" s="265"/>
      <c r="O95" s="265"/>
      <c r="P95" s="331"/>
      <c r="Q95" s="331"/>
      <c r="R95" s="265"/>
      <c r="S95" s="265"/>
      <c r="T95" s="265"/>
      <c r="U95" s="265"/>
      <c r="V95" s="265"/>
      <c r="W95" s="331"/>
      <c r="X95" s="331"/>
      <c r="Y95" s="265"/>
      <c r="Z95" s="265"/>
      <c r="AA95" s="265"/>
      <c r="AB95" s="265"/>
      <c r="AC95" s="265"/>
      <c r="AD95" s="331"/>
      <c r="AE95" s="331"/>
      <c r="AF95" s="265"/>
      <c r="AG95" s="265"/>
      <c r="AH95" s="265"/>
      <c r="AI95" s="265"/>
      <c r="AJ95" s="265"/>
      <c r="AK95" s="331"/>
      <c r="AL95" s="276"/>
      <c r="AM95"/>
      <c r="AN95"/>
    </row>
    <row r="96" spans="1:40" s="2" customFormat="1" ht="18" customHeight="1" x14ac:dyDescent="0.35">
      <c r="A96" s="303"/>
      <c r="B96" s="279"/>
      <c r="C96" s="201"/>
      <c r="D96" s="201"/>
      <c r="E96" s="201"/>
      <c r="F96" s="201"/>
      <c r="G96" s="331"/>
      <c r="H96" s="331"/>
      <c r="I96" s="331"/>
      <c r="J96" s="331"/>
      <c r="K96" s="265"/>
      <c r="L96" s="265"/>
      <c r="M96" s="265"/>
      <c r="N96" s="265"/>
      <c r="O96" s="265"/>
      <c r="P96" s="331"/>
      <c r="Q96" s="331"/>
      <c r="R96" s="265"/>
      <c r="S96" s="265"/>
      <c r="T96" s="265"/>
      <c r="U96" s="265"/>
      <c r="V96" s="265"/>
      <c r="W96" s="331"/>
      <c r="X96" s="331"/>
      <c r="Y96" s="265"/>
      <c r="Z96" s="265"/>
      <c r="AA96" s="265"/>
      <c r="AB96" s="265"/>
      <c r="AC96" s="265"/>
      <c r="AD96" s="331"/>
      <c r="AE96" s="331"/>
      <c r="AF96" s="265"/>
      <c r="AG96" s="265"/>
      <c r="AH96" s="265"/>
      <c r="AI96" s="265"/>
      <c r="AJ96" s="265"/>
      <c r="AK96" s="331"/>
      <c r="AL96" s="276"/>
      <c r="AM96"/>
      <c r="AN96"/>
    </row>
    <row r="97" spans="1:40" s="2" customFormat="1" ht="18" customHeight="1" x14ac:dyDescent="0.35">
      <c r="A97" s="264"/>
      <c r="B97" s="280"/>
      <c r="C97" s="201" t="s">
        <v>54</v>
      </c>
      <c r="D97" s="201"/>
      <c r="E97" s="201">
        <f>SUM(G97:AK98)</f>
        <v>0</v>
      </c>
      <c r="F97" s="201">
        <f t="shared" ref="F97" si="14">E97-D97</f>
        <v>0</v>
      </c>
      <c r="G97" s="331"/>
      <c r="H97" s="331"/>
      <c r="I97" s="331"/>
      <c r="J97" s="331"/>
      <c r="K97" s="265"/>
      <c r="L97" s="265"/>
      <c r="M97" s="265"/>
      <c r="N97" s="265"/>
      <c r="O97" s="265"/>
      <c r="P97" s="331"/>
      <c r="Q97" s="331"/>
      <c r="R97" s="265"/>
      <c r="S97" s="265"/>
      <c r="T97" s="265"/>
      <c r="U97" s="265"/>
      <c r="V97" s="265"/>
      <c r="W97" s="331"/>
      <c r="X97" s="331"/>
      <c r="Y97" s="265"/>
      <c r="Z97" s="265"/>
      <c r="AA97" s="265"/>
      <c r="AB97" s="265"/>
      <c r="AC97" s="265"/>
      <c r="AD97" s="331"/>
      <c r="AE97" s="331"/>
      <c r="AF97" s="265"/>
      <c r="AG97" s="265"/>
      <c r="AH97" s="265"/>
      <c r="AI97" s="265"/>
      <c r="AJ97" s="265"/>
      <c r="AK97" s="331"/>
      <c r="AL97" s="276"/>
      <c r="AM97"/>
      <c r="AN97"/>
    </row>
    <row r="98" spans="1:40" s="2" customFormat="1" ht="18" customHeight="1" x14ac:dyDescent="0.35">
      <c r="A98" s="303"/>
      <c r="B98" s="280"/>
      <c r="C98" s="201"/>
      <c r="D98" s="201"/>
      <c r="E98" s="201"/>
      <c r="F98" s="201"/>
      <c r="G98" s="331"/>
      <c r="H98" s="331"/>
      <c r="I98" s="331"/>
      <c r="J98" s="331"/>
      <c r="K98" s="265"/>
      <c r="L98" s="265"/>
      <c r="M98" s="265"/>
      <c r="N98" s="265"/>
      <c r="O98" s="265"/>
      <c r="P98" s="331"/>
      <c r="Q98" s="331"/>
      <c r="R98" s="265"/>
      <c r="S98" s="265"/>
      <c r="T98" s="265"/>
      <c r="U98" s="265"/>
      <c r="V98" s="265"/>
      <c r="W98" s="331"/>
      <c r="X98" s="331"/>
      <c r="Y98" s="265"/>
      <c r="Z98" s="265"/>
      <c r="AA98" s="265"/>
      <c r="AB98" s="265"/>
      <c r="AC98" s="265"/>
      <c r="AD98" s="331"/>
      <c r="AE98" s="331"/>
      <c r="AF98" s="265"/>
      <c r="AG98" s="265"/>
      <c r="AH98" s="265"/>
      <c r="AI98" s="265"/>
      <c r="AJ98" s="265"/>
      <c r="AK98" s="331"/>
      <c r="AL98" s="276"/>
      <c r="AM98"/>
      <c r="AN98"/>
    </row>
    <row r="99" spans="1:40" s="2" customFormat="1" ht="18" customHeight="1" x14ac:dyDescent="0.35">
      <c r="A99" s="264"/>
      <c r="B99" s="280"/>
      <c r="C99" s="201" t="s">
        <v>54</v>
      </c>
      <c r="D99" s="201"/>
      <c r="E99" s="201">
        <f>SUM(G99:AK100)</f>
        <v>0</v>
      </c>
      <c r="F99" s="201">
        <f t="shared" ref="F99" si="15">E99-D99</f>
        <v>0</v>
      </c>
      <c r="G99" s="331"/>
      <c r="H99" s="331"/>
      <c r="I99" s="331"/>
      <c r="J99" s="331"/>
      <c r="K99" s="265"/>
      <c r="L99" s="265"/>
      <c r="M99" s="265"/>
      <c r="N99" s="265"/>
      <c r="O99" s="265"/>
      <c r="P99" s="331"/>
      <c r="Q99" s="331"/>
      <c r="R99" s="265"/>
      <c r="S99" s="265"/>
      <c r="T99" s="265"/>
      <c r="U99" s="265"/>
      <c r="V99" s="265"/>
      <c r="W99" s="331"/>
      <c r="X99" s="331"/>
      <c r="Y99" s="265"/>
      <c r="Z99" s="265"/>
      <c r="AA99" s="265"/>
      <c r="AB99" s="265"/>
      <c r="AC99" s="265"/>
      <c r="AD99" s="331"/>
      <c r="AE99" s="331"/>
      <c r="AF99" s="265"/>
      <c r="AG99" s="265"/>
      <c r="AH99" s="265"/>
      <c r="AI99" s="265"/>
      <c r="AJ99" s="265"/>
      <c r="AK99" s="331"/>
      <c r="AL99" s="276"/>
      <c r="AM99"/>
      <c r="AN99"/>
    </row>
    <row r="100" spans="1:40" s="2" customFormat="1" ht="18" customHeight="1" x14ac:dyDescent="0.35">
      <c r="A100" s="303"/>
      <c r="B100" s="280"/>
      <c r="C100" s="201"/>
      <c r="D100" s="201"/>
      <c r="E100" s="201"/>
      <c r="F100" s="201"/>
      <c r="G100" s="331"/>
      <c r="H100" s="331"/>
      <c r="I100" s="331"/>
      <c r="J100" s="331"/>
      <c r="K100" s="265"/>
      <c r="L100" s="265"/>
      <c r="M100" s="265"/>
      <c r="N100" s="265"/>
      <c r="O100" s="265"/>
      <c r="P100" s="331"/>
      <c r="Q100" s="331"/>
      <c r="R100" s="265"/>
      <c r="S100" s="265"/>
      <c r="T100" s="265"/>
      <c r="U100" s="265"/>
      <c r="V100" s="265"/>
      <c r="W100" s="331"/>
      <c r="X100" s="331"/>
      <c r="Y100" s="265"/>
      <c r="Z100" s="265"/>
      <c r="AA100" s="265"/>
      <c r="AB100" s="265"/>
      <c r="AC100" s="265"/>
      <c r="AD100" s="331"/>
      <c r="AE100" s="331"/>
      <c r="AF100" s="265"/>
      <c r="AG100" s="265"/>
      <c r="AH100" s="265"/>
      <c r="AI100" s="265"/>
      <c r="AJ100" s="265"/>
      <c r="AK100" s="331"/>
      <c r="AL100" s="276"/>
      <c r="AM100"/>
      <c r="AN100"/>
    </row>
    <row r="101" spans="1:40" s="2" customFormat="1" ht="15" customHeight="1" x14ac:dyDescent="0.35">
      <c r="A101"/>
      <c r="B101"/>
      <c r="C10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22"/>
      <c r="AM101"/>
      <c r="AN101"/>
    </row>
    <row r="102" spans="1:40" s="2" customFormat="1" ht="15" customHeight="1" x14ac:dyDescent="0.35">
      <c r="A102"/>
      <c r="B102"/>
      <c r="C10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22"/>
      <c r="AM102"/>
      <c r="AN102"/>
    </row>
    <row r="103" spans="1:40" s="2" customFormat="1" ht="15" customHeight="1" x14ac:dyDescent="0.35">
      <c r="A103"/>
      <c r="B103"/>
      <c r="C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2"/>
      <c r="AM103"/>
      <c r="AN103"/>
    </row>
    <row r="104" spans="1:40" s="2" customFormat="1" ht="15" customHeight="1" x14ac:dyDescent="0.35">
      <c r="A104"/>
      <c r="B104" s="21"/>
      <c r="C104"/>
      <c r="D104"/>
      <c r="E104"/>
      <c r="F10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2"/>
      <c r="AM104"/>
      <c r="AN104"/>
    </row>
    <row r="105" spans="1:40" s="2" customFormat="1" ht="15" customHeight="1" x14ac:dyDescent="0.35">
      <c r="A105"/>
      <c r="B105" s="21"/>
      <c r="C105"/>
      <c r="D105"/>
      <c r="E105"/>
      <c r="F10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2"/>
      <c r="AM105"/>
      <c r="AN105"/>
    </row>
    <row r="106" spans="1:40" s="2" customFormat="1" ht="15" customHeight="1" x14ac:dyDescent="0.35">
      <c r="A106"/>
      <c r="B106" s="21"/>
      <c r="C106"/>
      <c r="D106"/>
      <c r="E106"/>
      <c r="F10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M106"/>
      <c r="AN106"/>
    </row>
    <row r="107" spans="1:40" s="2" customFormat="1" ht="15" customHeight="1" x14ac:dyDescent="0.35">
      <c r="A107"/>
      <c r="B107" s="21"/>
      <c r="C107"/>
      <c r="D107"/>
      <c r="E107"/>
      <c r="F10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M107"/>
      <c r="AN107"/>
    </row>
    <row r="108" spans="1:40" s="2" customFormat="1" ht="15" customHeight="1" x14ac:dyDescent="0.35">
      <c r="A108"/>
      <c r="B108" s="21"/>
      <c r="C108"/>
      <c r="D108"/>
      <c r="E108"/>
      <c r="F10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M108"/>
      <c r="AN108"/>
    </row>
    <row r="109" spans="1:40" s="1" customFormat="1" ht="15" customHeight="1" x14ac:dyDescent="0.35">
      <c r="A109"/>
      <c r="B109" s="21"/>
      <c r="C109"/>
      <c r="D109"/>
      <c r="E109"/>
      <c r="F109"/>
      <c r="AL109" s="2"/>
      <c r="AM109"/>
      <c r="AN109"/>
    </row>
    <row r="110" spans="1:40" s="1" customFormat="1" ht="15" customHeight="1" x14ac:dyDescent="0.35">
      <c r="A110"/>
      <c r="B110" s="21"/>
      <c r="C110"/>
      <c r="D110"/>
      <c r="E110"/>
      <c r="F110"/>
      <c r="AL110" s="2"/>
      <c r="AM110"/>
      <c r="AN110"/>
    </row>
    <row r="111" spans="1:40" s="1" customFormat="1" ht="15" customHeight="1" x14ac:dyDescent="0.35">
      <c r="A111"/>
      <c r="B111" s="21"/>
      <c r="C111"/>
      <c r="D111"/>
      <c r="E111"/>
      <c r="F111"/>
      <c r="AL111" s="2"/>
      <c r="AM111"/>
      <c r="AN111"/>
    </row>
    <row r="112" spans="1:40" s="1" customFormat="1" ht="15" customHeight="1" x14ac:dyDescent="0.35">
      <c r="A112"/>
      <c r="B112" s="21"/>
      <c r="C112"/>
      <c r="D112"/>
      <c r="E112"/>
      <c r="F112"/>
      <c r="AL112" s="2"/>
      <c r="AM112"/>
      <c r="AN112"/>
    </row>
    <row r="113" spans="1:40" s="1" customFormat="1" ht="15" customHeight="1" x14ac:dyDescent="0.35">
      <c r="A113"/>
      <c r="B113" s="21"/>
      <c r="C113"/>
      <c r="D113"/>
      <c r="E113"/>
      <c r="F113"/>
      <c r="AL113" s="2"/>
      <c r="AM113"/>
      <c r="AN113"/>
    </row>
    <row r="114" spans="1:40" s="1" customFormat="1" ht="15" customHeight="1" x14ac:dyDescent="0.35">
      <c r="A114"/>
      <c r="B114" s="21"/>
      <c r="C114"/>
      <c r="D114"/>
      <c r="E114"/>
      <c r="F114"/>
      <c r="AL114" s="2"/>
      <c r="AM114"/>
      <c r="AN114"/>
    </row>
    <row r="115" spans="1:40" s="1" customFormat="1" ht="15" customHeight="1" x14ac:dyDescent="0.35">
      <c r="A115"/>
      <c r="B115" s="21"/>
      <c r="C115"/>
      <c r="D115"/>
      <c r="E115"/>
      <c r="F115"/>
      <c r="AL115" s="2"/>
      <c r="AM115"/>
      <c r="AN115"/>
    </row>
    <row r="116" spans="1:40" s="1" customFormat="1" ht="15" customHeight="1" x14ac:dyDescent="0.35">
      <c r="A116"/>
      <c r="B116" s="21"/>
      <c r="C116"/>
      <c r="D116"/>
      <c r="E116"/>
      <c r="F116"/>
      <c r="AL116" s="2"/>
      <c r="AM116"/>
      <c r="AN116"/>
    </row>
    <row r="117" spans="1:40" s="1" customFormat="1" ht="15" customHeight="1" x14ac:dyDescent="0.35">
      <c r="A117"/>
      <c r="B117" s="21"/>
      <c r="C117"/>
      <c r="D117"/>
      <c r="E117"/>
      <c r="F117"/>
      <c r="AL117" s="2"/>
      <c r="AM117"/>
      <c r="AN117"/>
    </row>
    <row r="118" spans="1:40" s="1" customFormat="1" ht="15" customHeight="1" x14ac:dyDescent="0.35">
      <c r="A118"/>
      <c r="B118" s="21"/>
      <c r="C118"/>
      <c r="D118"/>
      <c r="E118"/>
      <c r="F118"/>
      <c r="AL118" s="2"/>
      <c r="AM118"/>
      <c r="AN118"/>
    </row>
  </sheetData>
  <mergeCells count="417">
    <mergeCell ref="AG99:AG100"/>
    <mergeCell ref="AH99:AH100"/>
    <mergeCell ref="AI99:AI100"/>
    <mergeCell ref="AJ99:AJ100"/>
    <mergeCell ref="AK99:AK100"/>
    <mergeCell ref="AL99:AL100"/>
    <mergeCell ref="AA99:AA100"/>
    <mergeCell ref="AB99:AB100"/>
    <mergeCell ref="AC99:AC100"/>
    <mergeCell ref="AD99:AD100"/>
    <mergeCell ref="AE99:AE100"/>
    <mergeCell ref="AF99:AF100"/>
    <mergeCell ref="U99:U100"/>
    <mergeCell ref="V99:V100"/>
    <mergeCell ref="W99:W100"/>
    <mergeCell ref="X99:X100"/>
    <mergeCell ref="Y99:Y100"/>
    <mergeCell ref="Z99:Z100"/>
    <mergeCell ref="O99:O100"/>
    <mergeCell ref="P99:P100"/>
    <mergeCell ref="Q99:Q100"/>
    <mergeCell ref="R99:R100"/>
    <mergeCell ref="S99:S100"/>
    <mergeCell ref="T99:T100"/>
    <mergeCell ref="I99:I100"/>
    <mergeCell ref="J99:J100"/>
    <mergeCell ref="K99:K100"/>
    <mergeCell ref="L99:L100"/>
    <mergeCell ref="M99:M100"/>
    <mergeCell ref="N99:N100"/>
    <mergeCell ref="AK97:AK98"/>
    <mergeCell ref="AL97:AL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AE97:AE98"/>
    <mergeCell ref="AF97:AF98"/>
    <mergeCell ref="AG97:AG98"/>
    <mergeCell ref="AH97:AH98"/>
    <mergeCell ref="AI97:AI98"/>
    <mergeCell ref="AJ97:AJ98"/>
    <mergeCell ref="Y97:Y98"/>
    <mergeCell ref="Z97:Z98"/>
    <mergeCell ref="AA97:AA98"/>
    <mergeCell ref="AB97:AB98"/>
    <mergeCell ref="AC97:AC98"/>
    <mergeCell ref="AD97:AD98"/>
    <mergeCell ref="S97:S98"/>
    <mergeCell ref="T97:T98"/>
    <mergeCell ref="U97:U98"/>
    <mergeCell ref="V97:V98"/>
    <mergeCell ref="W97:W98"/>
    <mergeCell ref="X97:X98"/>
    <mergeCell ref="M97:M98"/>
    <mergeCell ref="N97:N98"/>
    <mergeCell ref="O97:O98"/>
    <mergeCell ref="P97:P98"/>
    <mergeCell ref="Q97:Q98"/>
    <mergeCell ref="R97:R98"/>
    <mergeCell ref="G97:G98"/>
    <mergeCell ref="H97:H98"/>
    <mergeCell ref="I97:I98"/>
    <mergeCell ref="J97:J98"/>
    <mergeCell ref="K97:K98"/>
    <mergeCell ref="L97:L98"/>
    <mergeCell ref="A97:A98"/>
    <mergeCell ref="B97:B98"/>
    <mergeCell ref="C97:C98"/>
    <mergeCell ref="D97:D98"/>
    <mergeCell ref="E97:E98"/>
    <mergeCell ref="F97:F98"/>
    <mergeCell ref="AG95:AG96"/>
    <mergeCell ref="AH95:AH96"/>
    <mergeCell ref="AI95:AI96"/>
    <mergeCell ref="U95:U96"/>
    <mergeCell ref="V95:V96"/>
    <mergeCell ref="W95:W96"/>
    <mergeCell ref="X95:X96"/>
    <mergeCell ref="Y95:Y96"/>
    <mergeCell ref="Z95:Z96"/>
    <mergeCell ref="O95:O96"/>
    <mergeCell ref="P95:P96"/>
    <mergeCell ref="Q95:Q96"/>
    <mergeCell ref="R95:R96"/>
    <mergeCell ref="S95:S96"/>
    <mergeCell ref="T95:T96"/>
    <mergeCell ref="I95:I96"/>
    <mergeCell ref="J95:J96"/>
    <mergeCell ref="K95:K96"/>
    <mergeCell ref="AJ95:AJ96"/>
    <mergeCell ref="AK95:AK96"/>
    <mergeCell ref="AL95:AL96"/>
    <mergeCell ref="AA95:AA96"/>
    <mergeCell ref="AB95:AB96"/>
    <mergeCell ref="AC95:AC96"/>
    <mergeCell ref="AD95:AD96"/>
    <mergeCell ref="AE95:AE96"/>
    <mergeCell ref="AF95:AF96"/>
    <mergeCell ref="L95:L96"/>
    <mergeCell ref="M95:M96"/>
    <mergeCell ref="N95:N96"/>
    <mergeCell ref="AK93:AK94"/>
    <mergeCell ref="AL93:AL94"/>
    <mergeCell ref="A95:A96"/>
    <mergeCell ref="B95:B96"/>
    <mergeCell ref="C95:C96"/>
    <mergeCell ref="D95:D96"/>
    <mergeCell ref="E95:E96"/>
    <mergeCell ref="F95:F96"/>
    <mergeCell ref="G95:G96"/>
    <mergeCell ref="H95:H96"/>
    <mergeCell ref="AE93:AE94"/>
    <mergeCell ref="AF93:AF94"/>
    <mergeCell ref="AG93:AG94"/>
    <mergeCell ref="AH93:AH94"/>
    <mergeCell ref="AI93:AI94"/>
    <mergeCell ref="AJ93:AJ94"/>
    <mergeCell ref="Y93:Y94"/>
    <mergeCell ref="Z93:Z94"/>
    <mergeCell ref="AA93:AA94"/>
    <mergeCell ref="AB93:AB94"/>
    <mergeCell ref="AC93:AC94"/>
    <mergeCell ref="AD93:AD94"/>
    <mergeCell ref="S93:S94"/>
    <mergeCell ref="T93:T94"/>
    <mergeCell ref="U93:U94"/>
    <mergeCell ref="V93:V94"/>
    <mergeCell ref="W93:W94"/>
    <mergeCell ref="X93:X94"/>
    <mergeCell ref="M93:M94"/>
    <mergeCell ref="N93:N94"/>
    <mergeCell ref="O93:O94"/>
    <mergeCell ref="P93:P94"/>
    <mergeCell ref="Q93:Q94"/>
    <mergeCell ref="R93:R94"/>
    <mergeCell ref="G93:G94"/>
    <mergeCell ref="H93:H94"/>
    <mergeCell ref="I93:I94"/>
    <mergeCell ref="J93:J94"/>
    <mergeCell ref="K93:K94"/>
    <mergeCell ref="L93:L94"/>
    <mergeCell ref="A93:A94"/>
    <mergeCell ref="B93:B94"/>
    <mergeCell ref="C93:C94"/>
    <mergeCell ref="D93:D94"/>
    <mergeCell ref="E93:E94"/>
    <mergeCell ref="F93:F94"/>
    <mergeCell ref="AG91:AG92"/>
    <mergeCell ref="AH91:AH92"/>
    <mergeCell ref="AI91:AI92"/>
    <mergeCell ref="AJ91:AJ92"/>
    <mergeCell ref="AK91:AK92"/>
    <mergeCell ref="AL91:AL92"/>
    <mergeCell ref="AA91:AA92"/>
    <mergeCell ref="AB91:AB92"/>
    <mergeCell ref="AC91:AC92"/>
    <mergeCell ref="AD91:AD92"/>
    <mergeCell ref="AE91:AE92"/>
    <mergeCell ref="AF91:AF92"/>
    <mergeCell ref="U91:U92"/>
    <mergeCell ref="V91:V92"/>
    <mergeCell ref="W91:W92"/>
    <mergeCell ref="X91:X92"/>
    <mergeCell ref="Y91:Y92"/>
    <mergeCell ref="Z91:Z92"/>
    <mergeCell ref="O91:O92"/>
    <mergeCell ref="P91:P92"/>
    <mergeCell ref="Q91:Q92"/>
    <mergeCell ref="R91:R92"/>
    <mergeCell ref="S91:S92"/>
    <mergeCell ref="T91:T92"/>
    <mergeCell ref="I91:I92"/>
    <mergeCell ref="J91:J92"/>
    <mergeCell ref="K91:K92"/>
    <mergeCell ref="L91:L92"/>
    <mergeCell ref="M91:M92"/>
    <mergeCell ref="N91:N92"/>
    <mergeCell ref="AK89:AK90"/>
    <mergeCell ref="AL89:AL90"/>
    <mergeCell ref="A91:A92"/>
    <mergeCell ref="B91:B92"/>
    <mergeCell ref="C91:C92"/>
    <mergeCell ref="D91:D92"/>
    <mergeCell ref="E91:E92"/>
    <mergeCell ref="F91:F92"/>
    <mergeCell ref="G91:G92"/>
    <mergeCell ref="H91:H92"/>
    <mergeCell ref="AE89:AE90"/>
    <mergeCell ref="AF89:AF90"/>
    <mergeCell ref="AG89:AG90"/>
    <mergeCell ref="AH89:AH90"/>
    <mergeCell ref="AI89:AI90"/>
    <mergeCell ref="AJ89:AJ90"/>
    <mergeCell ref="Y89:Y90"/>
    <mergeCell ref="Z89:Z90"/>
    <mergeCell ref="AA89:AA90"/>
    <mergeCell ref="AB89:AB90"/>
    <mergeCell ref="AC89:AC90"/>
    <mergeCell ref="AD89:AD90"/>
    <mergeCell ref="S89:S90"/>
    <mergeCell ref="T89:T90"/>
    <mergeCell ref="U89:U90"/>
    <mergeCell ref="V89:V90"/>
    <mergeCell ref="W89:W90"/>
    <mergeCell ref="X89:X90"/>
    <mergeCell ref="M89:M90"/>
    <mergeCell ref="N89:N90"/>
    <mergeCell ref="O89:O90"/>
    <mergeCell ref="P89:P90"/>
    <mergeCell ref="Q89:Q90"/>
    <mergeCell ref="R89:R90"/>
    <mergeCell ref="G89:G90"/>
    <mergeCell ref="H89:H90"/>
    <mergeCell ref="I89:I90"/>
    <mergeCell ref="J89:J90"/>
    <mergeCell ref="K89:K90"/>
    <mergeCell ref="L89:L90"/>
    <mergeCell ref="A89:A90"/>
    <mergeCell ref="B89:B90"/>
    <mergeCell ref="C89:C90"/>
    <mergeCell ref="D89:D90"/>
    <mergeCell ref="E89:E90"/>
    <mergeCell ref="F89:F90"/>
    <mergeCell ref="AG87:AG88"/>
    <mergeCell ref="AH87:AH88"/>
    <mergeCell ref="AI87:AI88"/>
    <mergeCell ref="U87:U88"/>
    <mergeCell ref="V87:V88"/>
    <mergeCell ref="W87:W88"/>
    <mergeCell ref="X87:X88"/>
    <mergeCell ref="Y87:Y88"/>
    <mergeCell ref="Z87:Z88"/>
    <mergeCell ref="O87:O88"/>
    <mergeCell ref="P87:P88"/>
    <mergeCell ref="Q87:Q88"/>
    <mergeCell ref="R87:R88"/>
    <mergeCell ref="S87:S88"/>
    <mergeCell ref="T87:T88"/>
    <mergeCell ref="I87:I88"/>
    <mergeCell ref="J87:J88"/>
    <mergeCell ref="K87:K88"/>
    <mergeCell ref="AJ87:AJ88"/>
    <mergeCell ref="AK87:AK88"/>
    <mergeCell ref="AL87:AL88"/>
    <mergeCell ref="AA87:AA88"/>
    <mergeCell ref="AB87:AB88"/>
    <mergeCell ref="AC87:AC88"/>
    <mergeCell ref="AD87:AD88"/>
    <mergeCell ref="AE87:AE88"/>
    <mergeCell ref="AF87:AF88"/>
    <mergeCell ref="L87:L88"/>
    <mergeCell ref="M87:M88"/>
    <mergeCell ref="N87:N88"/>
    <mergeCell ref="AK85:AK86"/>
    <mergeCell ref="AL85:AL86"/>
    <mergeCell ref="A87:A88"/>
    <mergeCell ref="B87:B88"/>
    <mergeCell ref="C87:C88"/>
    <mergeCell ref="D87:D88"/>
    <mergeCell ref="E87:E88"/>
    <mergeCell ref="F87:F88"/>
    <mergeCell ref="G87:G88"/>
    <mergeCell ref="H87:H88"/>
    <mergeCell ref="AE85:AE86"/>
    <mergeCell ref="AF85:AF86"/>
    <mergeCell ref="AG85:AG86"/>
    <mergeCell ref="AH85:AH86"/>
    <mergeCell ref="AI85:AI86"/>
    <mergeCell ref="AJ85:AJ86"/>
    <mergeCell ref="Y85:Y86"/>
    <mergeCell ref="Z85:Z86"/>
    <mergeCell ref="AA85:AA86"/>
    <mergeCell ref="AB85:AB86"/>
    <mergeCell ref="AC85:AC86"/>
    <mergeCell ref="AD85:AD86"/>
    <mergeCell ref="S85:S86"/>
    <mergeCell ref="T85:T86"/>
    <mergeCell ref="U85:U86"/>
    <mergeCell ref="V85:V86"/>
    <mergeCell ref="W85:W86"/>
    <mergeCell ref="X85:X86"/>
    <mergeCell ref="M85:M86"/>
    <mergeCell ref="N85:N86"/>
    <mergeCell ref="O85:O86"/>
    <mergeCell ref="P85:P86"/>
    <mergeCell ref="Q85:Q86"/>
    <mergeCell ref="R85:R86"/>
    <mergeCell ref="G85:G86"/>
    <mergeCell ref="H85:H86"/>
    <mergeCell ref="I85:I86"/>
    <mergeCell ref="J85:J86"/>
    <mergeCell ref="K85:K86"/>
    <mergeCell ref="L85:L86"/>
    <mergeCell ref="A85:A86"/>
    <mergeCell ref="B85:B86"/>
    <mergeCell ref="C85:C86"/>
    <mergeCell ref="D85:D86"/>
    <mergeCell ref="E85:E86"/>
    <mergeCell ref="F85:F86"/>
    <mergeCell ref="AG83:AG84"/>
    <mergeCell ref="AH83:AH84"/>
    <mergeCell ref="AI83:AI84"/>
    <mergeCell ref="AJ83:AJ84"/>
    <mergeCell ref="AK83:AK84"/>
    <mergeCell ref="AL83:AL84"/>
    <mergeCell ref="AA83:AA84"/>
    <mergeCell ref="AB83:AB84"/>
    <mergeCell ref="AC83:AC84"/>
    <mergeCell ref="AD83:AD84"/>
    <mergeCell ref="AE83:AE84"/>
    <mergeCell ref="AF83:AF84"/>
    <mergeCell ref="W83:W84"/>
    <mergeCell ref="X83:X84"/>
    <mergeCell ref="Y83:Y84"/>
    <mergeCell ref="Z83:Z84"/>
    <mergeCell ref="O83:O84"/>
    <mergeCell ref="P83:P84"/>
    <mergeCell ref="Q83:Q84"/>
    <mergeCell ref="R83:R84"/>
    <mergeCell ref="S83:S84"/>
    <mergeCell ref="T83:T84"/>
    <mergeCell ref="I83:I84"/>
    <mergeCell ref="J83:J84"/>
    <mergeCell ref="K83:K84"/>
    <mergeCell ref="L83:L84"/>
    <mergeCell ref="M83:M84"/>
    <mergeCell ref="N83:N84"/>
    <mergeCell ref="G81:AK81"/>
    <mergeCell ref="AL81:AL82"/>
    <mergeCell ref="A83:A84"/>
    <mergeCell ref="B83:B84"/>
    <mergeCell ref="C83:C84"/>
    <mergeCell ref="D83:D84"/>
    <mergeCell ref="E83:E84"/>
    <mergeCell ref="F83:F84"/>
    <mergeCell ref="G83:G84"/>
    <mergeCell ref="H83:H84"/>
    <mergeCell ref="A81:A82"/>
    <mergeCell ref="B81:B82"/>
    <mergeCell ref="C81:C82"/>
    <mergeCell ref="D81:D82"/>
    <mergeCell ref="E81:E82"/>
    <mergeCell ref="F81:F82"/>
    <mergeCell ref="U83:U84"/>
    <mergeCell ref="V83:V84"/>
    <mergeCell ref="AG77:AG78"/>
    <mergeCell ref="AH77:AH78"/>
    <mergeCell ref="AI77:AI78"/>
    <mergeCell ref="AJ77:AJ78"/>
    <mergeCell ref="AK77:AK78"/>
    <mergeCell ref="AL77:AL78"/>
    <mergeCell ref="X77:X78"/>
    <mergeCell ref="Y77:Y78"/>
    <mergeCell ref="Z77:Z78"/>
    <mergeCell ref="AA77:AA78"/>
    <mergeCell ref="AB77:AB78"/>
    <mergeCell ref="AF77:AF78"/>
    <mergeCell ref="R77:R78"/>
    <mergeCell ref="S77:S78"/>
    <mergeCell ref="T77:T78"/>
    <mergeCell ref="U77:U78"/>
    <mergeCell ref="V77:V78"/>
    <mergeCell ref="W77:W78"/>
    <mergeCell ref="L77:L78"/>
    <mergeCell ref="M77:M78"/>
    <mergeCell ref="N77:N78"/>
    <mergeCell ref="O77:O78"/>
    <mergeCell ref="P77:P78"/>
    <mergeCell ref="Q77:Q78"/>
    <mergeCell ref="F77:F78"/>
    <mergeCell ref="G77:G78"/>
    <mergeCell ref="H77:H78"/>
    <mergeCell ref="I77:I78"/>
    <mergeCell ref="J77:J78"/>
    <mergeCell ref="K77:K78"/>
    <mergeCell ref="A53:A58"/>
    <mergeCell ref="B53:B58"/>
    <mergeCell ref="A77:A78"/>
    <mergeCell ref="B77:C78"/>
    <mergeCell ref="D77:D78"/>
    <mergeCell ref="E77:E78"/>
    <mergeCell ref="A59:A64"/>
    <mergeCell ref="B59:B64"/>
    <mergeCell ref="A65:A70"/>
    <mergeCell ref="B65:B70"/>
    <mergeCell ref="A71:A76"/>
    <mergeCell ref="B71:B76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</mergeCells>
  <conditionalFormatting sqref="E5:F77">
    <cfRule type="cellIs" dxfId="274" priority="7" operator="lessThan">
      <formula>0</formula>
    </cfRule>
  </conditionalFormatting>
  <conditionalFormatting sqref="F5:F77">
    <cfRule type="cellIs" dxfId="273" priority="6" operator="equal">
      <formula>0</formula>
    </cfRule>
  </conditionalFormatting>
  <conditionalFormatting sqref="F83:F100">
    <cfRule type="cellIs" dxfId="272" priority="4" operator="equal">
      <formula>0</formula>
    </cfRule>
    <cfRule type="cellIs" dxfId="271" priority="5" operator="lessThan">
      <formula>0</formula>
    </cfRule>
  </conditionalFormatting>
  <conditionalFormatting sqref="G5:AK78 G83:AK100">
    <cfRule type="cellIs" dxfId="270" priority="3" operator="greaterThan">
      <formula>0</formula>
    </cfRule>
  </conditionalFormatting>
  <conditionalFormatting sqref="AL5:AL77 AL83 AL85 AL87 AL89 AL91 AL93 AL95 AL97 AL99">
    <cfRule type="containsText" dxfId="269" priority="8" operator="containsText" text="Done">
      <formula>NOT(ISERROR(SEARCH("Done",AL5)))</formula>
    </cfRule>
  </conditionalFormatting>
  <conditionalFormatting sqref="AL5:AL78">
    <cfRule type="containsText" dxfId="268" priority="2" operator="containsText" text="Done">
      <formula>NOT(ISERROR(SEARCH("Done",AL5)))</formula>
    </cfRule>
  </conditionalFormatting>
  <conditionalFormatting sqref="AL83:AL100">
    <cfRule type="containsText" dxfId="267" priority="1" operator="containsText" text="Done">
      <formula>NOT(ISERROR(SEARCH("Done",AL83)))</formula>
    </cfRule>
  </conditionalFormatting>
  <dataValidations count="1">
    <dataValidation allowBlank="1" showInputMessage="1" showErrorMessage="1" sqref="AN5" xr:uid="{F902C224-A377-4F19-A75A-48126D5AF211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60A7-26B7-4C81-BEAC-8E27F14A5BFC}">
  <sheetPr>
    <tabColor rgb="FF0000FF"/>
    <pageSetUpPr fitToPage="1"/>
  </sheetPr>
  <dimension ref="A1:AN64"/>
  <sheetViews>
    <sheetView showGridLines="0" zoomScale="60" zoomScaleNormal="60" workbookViewId="0">
      <pane xSplit="6" ySplit="4" topLeftCell="AO15" activePane="bottomRight" state="frozen"/>
      <selection pane="topRight" activeCell="G51" sqref="G51:AH52"/>
      <selection pane="bottomLeft" activeCell="G51" sqref="G51:AH52"/>
      <selection pane="bottomRight" activeCell="AO15" sqref="AO15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35.179687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x14ac:dyDescent="0.35">
      <c r="A1" s="27" t="s">
        <v>45</v>
      </c>
      <c r="D1" s="230" t="s">
        <v>138</v>
      </c>
      <c r="E1" s="231"/>
      <c r="F1" s="232"/>
    </row>
    <row r="2" spans="1:38" ht="25" customHeight="1" x14ac:dyDescent="0.35">
      <c r="A2" s="23" t="s">
        <v>46</v>
      </c>
      <c r="C2" s="123">
        <f>D2/6</f>
        <v>70</v>
      </c>
      <c r="D2" s="2">
        <f>SUBTOTAL(9,D5:D22)</f>
        <v>420</v>
      </c>
      <c r="E2" s="2">
        <f>SUBTOTAL(9,E5:E22)</f>
        <v>420</v>
      </c>
      <c r="F2" s="63">
        <f>SUBTOTAL(9,F5:F22)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63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68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15">
        <v>17</v>
      </c>
      <c r="X4" s="115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15">
        <v>24</v>
      </c>
      <c r="AE4" s="115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15">
        <v>31</v>
      </c>
      <c r="AL4" s="263"/>
    </row>
    <row r="5" spans="1:38" ht="18" customHeight="1" x14ac:dyDescent="0.35">
      <c r="A5" s="220" t="s">
        <v>183</v>
      </c>
      <c r="B5" s="223" t="s">
        <v>184</v>
      </c>
      <c r="C5" s="31" t="s">
        <v>1</v>
      </c>
      <c r="D5" s="14">
        <v>42</v>
      </c>
      <c r="E5" s="75">
        <f t="shared" ref="E5:E22" si="0">SUM(G5:AK5)</f>
        <v>42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69"/>
      <c r="Q5" s="69"/>
      <c r="R5" s="9"/>
      <c r="S5" s="9"/>
      <c r="T5" s="9"/>
      <c r="U5" s="9"/>
      <c r="V5" s="9"/>
      <c r="W5" s="116"/>
      <c r="X5" s="116"/>
      <c r="Y5" s="9"/>
      <c r="Z5" s="9"/>
      <c r="AA5" s="9"/>
      <c r="AB5" s="9"/>
      <c r="AC5" s="9">
        <v>40</v>
      </c>
      <c r="AD5" s="116"/>
      <c r="AE5" s="116"/>
      <c r="AF5" s="9"/>
      <c r="AG5" s="9">
        <v>2</v>
      </c>
      <c r="AH5" s="9"/>
      <c r="AI5" s="9"/>
      <c r="AJ5" s="9"/>
      <c r="AK5" s="116"/>
      <c r="AL5" s="41"/>
    </row>
    <row r="6" spans="1:38" ht="18" customHeight="1" x14ac:dyDescent="0.35">
      <c r="A6" s="221"/>
      <c r="B6" s="224"/>
      <c r="C6" s="32" t="s">
        <v>2</v>
      </c>
      <c r="D6" s="124">
        <v>42</v>
      </c>
      <c r="E6" s="10">
        <f t="shared" si="0"/>
        <v>42</v>
      </c>
      <c r="F6" s="8">
        <f t="shared" ref="F6:F23" si="1">E6-D6</f>
        <v>0</v>
      </c>
      <c r="G6" s="69"/>
      <c r="H6" s="69"/>
      <c r="I6" s="69"/>
      <c r="J6" s="69"/>
      <c r="K6" s="9"/>
      <c r="L6" s="9"/>
      <c r="M6" s="9"/>
      <c r="N6" s="9"/>
      <c r="O6" s="9"/>
      <c r="P6" s="69"/>
      <c r="Q6" s="69"/>
      <c r="R6" s="9"/>
      <c r="S6" s="9"/>
      <c r="T6" s="9"/>
      <c r="U6" s="9"/>
      <c r="V6" s="9"/>
      <c r="W6" s="116"/>
      <c r="X6" s="116"/>
      <c r="Y6" s="9"/>
      <c r="Z6" s="9"/>
      <c r="AA6" s="9"/>
      <c r="AB6" s="9"/>
      <c r="AC6" s="9">
        <v>30</v>
      </c>
      <c r="AD6" s="116">
        <v>12</v>
      </c>
      <c r="AE6" s="116"/>
      <c r="AF6" s="9"/>
      <c r="AG6" s="9"/>
      <c r="AH6" s="9"/>
      <c r="AI6" s="9"/>
      <c r="AJ6" s="9"/>
      <c r="AK6" s="116"/>
      <c r="AL6" s="42"/>
    </row>
    <row r="7" spans="1:38" ht="18" customHeight="1" x14ac:dyDescent="0.35">
      <c r="A7" s="221"/>
      <c r="B7" s="224"/>
      <c r="C7" s="32" t="s">
        <v>3</v>
      </c>
      <c r="D7" s="124">
        <v>42</v>
      </c>
      <c r="E7" s="10">
        <f t="shared" si="0"/>
        <v>42</v>
      </c>
      <c r="F7" s="8">
        <f t="shared" si="1"/>
        <v>0</v>
      </c>
      <c r="G7" s="69"/>
      <c r="H7" s="69"/>
      <c r="I7" s="69"/>
      <c r="J7" s="69"/>
      <c r="K7" s="9"/>
      <c r="L7" s="9"/>
      <c r="M7" s="9"/>
      <c r="N7" s="9"/>
      <c r="O7" s="9"/>
      <c r="P7" s="69"/>
      <c r="Q7" s="69"/>
      <c r="R7" s="9"/>
      <c r="S7" s="9"/>
      <c r="T7" s="9"/>
      <c r="U7" s="9"/>
      <c r="V7" s="9"/>
      <c r="W7" s="116"/>
      <c r="X7" s="116"/>
      <c r="Y7" s="9"/>
      <c r="Z7" s="9"/>
      <c r="AA7" s="9"/>
      <c r="AB7" s="9"/>
      <c r="AC7" s="9"/>
      <c r="AD7" s="116">
        <v>4</v>
      </c>
      <c r="AE7" s="116">
        <v>19</v>
      </c>
      <c r="AF7" s="9">
        <v>8</v>
      </c>
      <c r="AG7" s="9">
        <v>11</v>
      </c>
      <c r="AH7" s="9"/>
      <c r="AI7" s="9"/>
      <c r="AJ7" s="9"/>
      <c r="AK7" s="116"/>
      <c r="AL7" s="42"/>
    </row>
    <row r="8" spans="1:38" ht="18" customHeight="1" x14ac:dyDescent="0.35">
      <c r="A8" s="221"/>
      <c r="B8" s="224"/>
      <c r="C8" s="33" t="s">
        <v>4</v>
      </c>
      <c r="D8" s="124">
        <v>42</v>
      </c>
      <c r="E8" s="10">
        <f t="shared" si="0"/>
        <v>42</v>
      </c>
      <c r="F8" s="8">
        <f t="shared" si="1"/>
        <v>0</v>
      </c>
      <c r="G8" s="69"/>
      <c r="H8" s="69"/>
      <c r="I8" s="69"/>
      <c r="J8" s="69"/>
      <c r="K8" s="9"/>
      <c r="L8" s="9"/>
      <c r="M8" s="9"/>
      <c r="N8" s="9"/>
      <c r="O8" s="9"/>
      <c r="P8" s="69"/>
      <c r="Q8" s="69"/>
      <c r="R8" s="9"/>
      <c r="S8" s="9"/>
      <c r="T8" s="9"/>
      <c r="U8" s="9"/>
      <c r="V8" s="9"/>
      <c r="W8" s="116"/>
      <c r="X8" s="116"/>
      <c r="Y8" s="9"/>
      <c r="Z8" s="9"/>
      <c r="AA8" s="9"/>
      <c r="AB8" s="9"/>
      <c r="AC8" s="9"/>
      <c r="AD8" s="116">
        <v>9</v>
      </c>
      <c r="AE8" s="116"/>
      <c r="AF8" s="9">
        <v>7</v>
      </c>
      <c r="AG8" s="9">
        <v>16</v>
      </c>
      <c r="AH8" s="9">
        <v>4</v>
      </c>
      <c r="AI8" s="9">
        <v>4</v>
      </c>
      <c r="AJ8" s="9">
        <v>2</v>
      </c>
      <c r="AK8" s="116"/>
      <c r="AL8" s="42"/>
    </row>
    <row r="9" spans="1:38" ht="18" customHeight="1" x14ac:dyDescent="0.35">
      <c r="A9" s="221"/>
      <c r="B9" s="224"/>
      <c r="C9" s="33" t="s">
        <v>5</v>
      </c>
      <c r="D9" s="124">
        <v>42</v>
      </c>
      <c r="E9" s="10">
        <f t="shared" si="0"/>
        <v>42</v>
      </c>
      <c r="F9" s="8">
        <f t="shared" si="1"/>
        <v>0</v>
      </c>
      <c r="G9" s="69"/>
      <c r="H9" s="69"/>
      <c r="I9" s="69"/>
      <c r="J9" s="69"/>
      <c r="K9" s="9"/>
      <c r="L9" s="9"/>
      <c r="M9" s="9"/>
      <c r="N9" s="9"/>
      <c r="O9" s="9"/>
      <c r="P9" s="69"/>
      <c r="Q9" s="69"/>
      <c r="R9" s="9"/>
      <c r="S9" s="9"/>
      <c r="T9" s="9"/>
      <c r="U9" s="9"/>
      <c r="V9" s="9"/>
      <c r="W9" s="116"/>
      <c r="X9" s="116"/>
      <c r="Y9" s="9"/>
      <c r="Z9" s="9"/>
      <c r="AA9" s="9"/>
      <c r="AB9" s="9"/>
      <c r="AC9" s="9"/>
      <c r="AD9" s="116">
        <v>9</v>
      </c>
      <c r="AE9" s="116"/>
      <c r="AF9" s="9">
        <v>5</v>
      </c>
      <c r="AG9" s="9">
        <v>14</v>
      </c>
      <c r="AH9" s="9">
        <v>14</v>
      </c>
      <c r="AI9" s="9"/>
      <c r="AJ9" s="9"/>
      <c r="AK9" s="116"/>
      <c r="AL9" s="42"/>
    </row>
    <row r="10" spans="1:38" ht="18" customHeight="1" x14ac:dyDescent="0.35">
      <c r="A10" s="222"/>
      <c r="B10" s="225"/>
      <c r="C10" s="34" t="s">
        <v>6</v>
      </c>
      <c r="D10" s="16">
        <v>42</v>
      </c>
      <c r="E10" s="125">
        <f t="shared" si="0"/>
        <v>42</v>
      </c>
      <c r="F10" s="10">
        <f t="shared" si="1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70"/>
      <c r="Q10" s="70"/>
      <c r="R10" s="13"/>
      <c r="S10" s="13"/>
      <c r="T10" s="13"/>
      <c r="U10" s="13"/>
      <c r="V10" s="13"/>
      <c r="W10" s="117"/>
      <c r="X10" s="117"/>
      <c r="Y10" s="13"/>
      <c r="Z10" s="13"/>
      <c r="AA10" s="13"/>
      <c r="AB10" s="13"/>
      <c r="AC10" s="13"/>
      <c r="AD10" s="117">
        <v>4</v>
      </c>
      <c r="AE10" s="117"/>
      <c r="AF10" s="13">
        <v>30</v>
      </c>
      <c r="AG10" s="13">
        <v>8</v>
      </c>
      <c r="AH10" s="13"/>
      <c r="AI10" s="13"/>
      <c r="AJ10" s="13"/>
      <c r="AK10" s="117"/>
      <c r="AL10" s="43"/>
    </row>
    <row r="11" spans="1:38" ht="18" customHeight="1" x14ac:dyDescent="0.35">
      <c r="A11" s="220" t="s">
        <v>183</v>
      </c>
      <c r="B11" s="223" t="s">
        <v>185</v>
      </c>
      <c r="C11" s="31" t="s">
        <v>1</v>
      </c>
      <c r="D11" s="3">
        <v>14</v>
      </c>
      <c r="E11" s="4">
        <f t="shared" si="0"/>
        <v>14</v>
      </c>
      <c r="F11" s="4">
        <f t="shared" si="1"/>
        <v>0</v>
      </c>
      <c r="G11" s="71"/>
      <c r="H11" s="71"/>
      <c r="I11" s="71"/>
      <c r="J11" s="71"/>
      <c r="K11" s="5"/>
      <c r="L11" s="5"/>
      <c r="M11" s="5"/>
      <c r="N11" s="5"/>
      <c r="O11" s="5"/>
      <c r="P11" s="71"/>
      <c r="Q11" s="71"/>
      <c r="R11" s="5"/>
      <c r="S11" s="5"/>
      <c r="T11" s="5"/>
      <c r="U11" s="5"/>
      <c r="V11" s="5"/>
      <c r="W11" s="118"/>
      <c r="X11" s="118"/>
      <c r="Y11" s="5"/>
      <c r="Z11" s="5"/>
      <c r="AA11" s="5"/>
      <c r="AB11" s="5"/>
      <c r="AC11" s="5">
        <v>14</v>
      </c>
      <c r="AD11" s="118"/>
      <c r="AE11" s="118"/>
      <c r="AF11" s="5"/>
      <c r="AG11" s="5"/>
      <c r="AH11" s="5"/>
      <c r="AI11" s="5"/>
      <c r="AJ11" s="5"/>
      <c r="AK11" s="118"/>
      <c r="AL11" s="41"/>
    </row>
    <row r="12" spans="1:38" ht="18" customHeight="1" x14ac:dyDescent="0.35">
      <c r="A12" s="221"/>
      <c r="B12" s="224"/>
      <c r="C12" s="32" t="s">
        <v>2</v>
      </c>
      <c r="D12" s="124">
        <v>14</v>
      </c>
      <c r="E12" s="10">
        <f t="shared" si="0"/>
        <v>14</v>
      </c>
      <c r="F12" s="8">
        <f t="shared" si="1"/>
        <v>0</v>
      </c>
      <c r="G12" s="69"/>
      <c r="H12" s="69"/>
      <c r="I12" s="69"/>
      <c r="J12" s="69"/>
      <c r="K12" s="9"/>
      <c r="L12" s="9"/>
      <c r="M12" s="9"/>
      <c r="N12" s="9"/>
      <c r="O12" s="9"/>
      <c r="P12" s="69"/>
      <c r="Q12" s="69"/>
      <c r="R12" s="9"/>
      <c r="S12" s="9"/>
      <c r="T12" s="9"/>
      <c r="U12" s="9"/>
      <c r="V12" s="9"/>
      <c r="W12" s="116"/>
      <c r="X12" s="116"/>
      <c r="Y12" s="9"/>
      <c r="Z12" s="9"/>
      <c r="AA12" s="9"/>
      <c r="AB12" s="9"/>
      <c r="AC12" s="9"/>
      <c r="AD12" s="116">
        <v>14</v>
      </c>
      <c r="AE12" s="116"/>
      <c r="AF12" s="9"/>
      <c r="AG12" s="9"/>
      <c r="AH12" s="9"/>
      <c r="AI12" s="9"/>
      <c r="AJ12" s="9"/>
      <c r="AK12" s="116"/>
      <c r="AL12" s="42"/>
    </row>
    <row r="13" spans="1:38" ht="18" customHeight="1" x14ac:dyDescent="0.35">
      <c r="A13" s="221"/>
      <c r="B13" s="224"/>
      <c r="C13" s="32" t="s">
        <v>3</v>
      </c>
      <c r="D13" s="124">
        <v>14</v>
      </c>
      <c r="E13" s="10">
        <f t="shared" si="0"/>
        <v>14</v>
      </c>
      <c r="F13" s="8">
        <f t="shared" si="1"/>
        <v>0</v>
      </c>
      <c r="G13" s="69"/>
      <c r="H13" s="69"/>
      <c r="I13" s="69"/>
      <c r="J13" s="69"/>
      <c r="K13" s="9"/>
      <c r="L13" s="9"/>
      <c r="M13" s="9"/>
      <c r="N13" s="9"/>
      <c r="O13" s="9"/>
      <c r="P13" s="69"/>
      <c r="Q13" s="69"/>
      <c r="R13" s="9"/>
      <c r="S13" s="9"/>
      <c r="T13" s="9"/>
      <c r="U13" s="9"/>
      <c r="V13" s="9"/>
      <c r="W13" s="116"/>
      <c r="X13" s="116"/>
      <c r="Y13" s="9"/>
      <c r="Z13" s="9"/>
      <c r="AA13" s="9"/>
      <c r="AB13" s="9"/>
      <c r="AC13" s="9"/>
      <c r="AD13" s="116"/>
      <c r="AE13" s="116"/>
      <c r="AF13" s="9"/>
      <c r="AG13" s="9">
        <v>2</v>
      </c>
      <c r="AH13" s="9">
        <v>12</v>
      </c>
      <c r="AI13" s="9"/>
      <c r="AJ13" s="9"/>
      <c r="AK13" s="116"/>
      <c r="AL13" s="42"/>
    </row>
    <row r="14" spans="1:38" ht="18" customHeight="1" x14ac:dyDescent="0.35">
      <c r="A14" s="221"/>
      <c r="B14" s="224"/>
      <c r="C14" s="33" t="s">
        <v>4</v>
      </c>
      <c r="D14" s="124">
        <v>14</v>
      </c>
      <c r="E14" s="10">
        <f t="shared" si="0"/>
        <v>14</v>
      </c>
      <c r="F14" s="8">
        <f t="shared" si="1"/>
        <v>0</v>
      </c>
      <c r="G14" s="69"/>
      <c r="H14" s="69"/>
      <c r="I14" s="69"/>
      <c r="J14" s="69"/>
      <c r="K14" s="9"/>
      <c r="L14" s="9"/>
      <c r="M14" s="9"/>
      <c r="N14" s="9"/>
      <c r="O14" s="9"/>
      <c r="P14" s="69"/>
      <c r="Q14" s="69"/>
      <c r="R14" s="9"/>
      <c r="S14" s="9"/>
      <c r="T14" s="9"/>
      <c r="U14" s="9"/>
      <c r="V14" s="9"/>
      <c r="W14" s="116"/>
      <c r="X14" s="116"/>
      <c r="Y14" s="9"/>
      <c r="Z14" s="9"/>
      <c r="AA14" s="9"/>
      <c r="AB14" s="9"/>
      <c r="AC14" s="9"/>
      <c r="AD14" s="116">
        <v>1</v>
      </c>
      <c r="AE14" s="116"/>
      <c r="AF14" s="9"/>
      <c r="AG14" s="9">
        <v>13</v>
      </c>
      <c r="AH14" s="9"/>
      <c r="AI14" s="9"/>
      <c r="AJ14" s="9"/>
      <c r="AK14" s="116"/>
      <c r="AL14" s="42"/>
    </row>
    <row r="15" spans="1:38" ht="18" customHeight="1" x14ac:dyDescent="0.35">
      <c r="A15" s="221"/>
      <c r="B15" s="224"/>
      <c r="C15" s="33" t="s">
        <v>5</v>
      </c>
      <c r="D15" s="124">
        <v>14</v>
      </c>
      <c r="E15" s="10">
        <f t="shared" si="0"/>
        <v>14</v>
      </c>
      <c r="F15" s="8">
        <f t="shared" si="1"/>
        <v>0</v>
      </c>
      <c r="G15" s="69"/>
      <c r="H15" s="69"/>
      <c r="I15" s="69"/>
      <c r="J15" s="69"/>
      <c r="K15" s="9"/>
      <c r="L15" s="9"/>
      <c r="M15" s="9"/>
      <c r="N15" s="9"/>
      <c r="O15" s="9"/>
      <c r="P15" s="69"/>
      <c r="Q15" s="69"/>
      <c r="R15" s="9"/>
      <c r="S15" s="9"/>
      <c r="T15" s="9"/>
      <c r="U15" s="9"/>
      <c r="V15" s="9"/>
      <c r="W15" s="116"/>
      <c r="X15" s="116"/>
      <c r="Y15" s="9"/>
      <c r="Z15" s="9"/>
      <c r="AA15" s="9"/>
      <c r="AB15" s="9"/>
      <c r="AC15" s="9"/>
      <c r="AD15" s="116">
        <v>8</v>
      </c>
      <c r="AE15" s="116"/>
      <c r="AF15" s="9"/>
      <c r="AG15" s="9">
        <v>6</v>
      </c>
      <c r="AH15" s="9"/>
      <c r="AI15" s="9"/>
      <c r="AJ15" s="9"/>
      <c r="AK15" s="116"/>
      <c r="AL15" s="42"/>
    </row>
    <row r="16" spans="1:38" ht="18" customHeight="1" x14ac:dyDescent="0.35">
      <c r="A16" s="222"/>
      <c r="B16" s="225"/>
      <c r="C16" s="34" t="s">
        <v>6</v>
      </c>
      <c r="D16" s="16">
        <v>14</v>
      </c>
      <c r="E16" s="125">
        <f t="shared" si="0"/>
        <v>14</v>
      </c>
      <c r="F16" s="10">
        <f t="shared" si="1"/>
        <v>0</v>
      </c>
      <c r="G16" s="70"/>
      <c r="H16" s="70"/>
      <c r="I16" s="70"/>
      <c r="J16" s="70"/>
      <c r="K16" s="13"/>
      <c r="L16" s="13"/>
      <c r="M16" s="13"/>
      <c r="N16" s="13"/>
      <c r="O16" s="13"/>
      <c r="P16" s="70"/>
      <c r="Q16" s="70"/>
      <c r="R16" s="13"/>
      <c r="S16" s="13"/>
      <c r="T16" s="13"/>
      <c r="U16" s="13"/>
      <c r="V16" s="13"/>
      <c r="W16" s="117"/>
      <c r="X16" s="117"/>
      <c r="Y16" s="13"/>
      <c r="Z16" s="13"/>
      <c r="AA16" s="13"/>
      <c r="AB16" s="13"/>
      <c r="AC16" s="13"/>
      <c r="AD16" s="117"/>
      <c r="AE16" s="117"/>
      <c r="AF16" s="13"/>
      <c r="AG16" s="13">
        <v>14</v>
      </c>
      <c r="AH16" s="13"/>
      <c r="AI16" s="13"/>
      <c r="AJ16" s="13"/>
      <c r="AK16" s="117"/>
      <c r="AL16" s="43"/>
    </row>
    <row r="17" spans="1:38" ht="18" customHeight="1" x14ac:dyDescent="0.35">
      <c r="A17" s="220" t="s">
        <v>183</v>
      </c>
      <c r="B17" s="308" t="s">
        <v>186</v>
      </c>
      <c r="C17" s="31" t="s">
        <v>1</v>
      </c>
      <c r="D17" s="3">
        <v>14</v>
      </c>
      <c r="E17" s="4">
        <f t="shared" si="0"/>
        <v>14</v>
      </c>
      <c r="F17" s="4">
        <f t="shared" si="1"/>
        <v>0</v>
      </c>
      <c r="G17" s="71"/>
      <c r="H17" s="71"/>
      <c r="I17" s="71"/>
      <c r="J17" s="71"/>
      <c r="K17" s="5"/>
      <c r="L17" s="5"/>
      <c r="M17" s="5"/>
      <c r="N17" s="5"/>
      <c r="O17" s="5"/>
      <c r="P17" s="71"/>
      <c r="Q17" s="71"/>
      <c r="R17" s="5"/>
      <c r="S17" s="5"/>
      <c r="T17" s="5"/>
      <c r="U17" s="5"/>
      <c r="V17" s="5"/>
      <c r="W17" s="118"/>
      <c r="X17" s="118"/>
      <c r="Y17" s="5"/>
      <c r="Z17" s="5"/>
      <c r="AA17" s="5"/>
      <c r="AB17" s="5"/>
      <c r="AC17" s="5">
        <v>14</v>
      </c>
      <c r="AD17" s="118"/>
      <c r="AE17" s="118"/>
      <c r="AF17" s="5"/>
      <c r="AG17" s="5"/>
      <c r="AH17" s="5"/>
      <c r="AI17" s="5"/>
      <c r="AJ17" s="5"/>
      <c r="AK17" s="118"/>
      <c r="AL17" s="41"/>
    </row>
    <row r="18" spans="1:38" ht="18" customHeight="1" x14ac:dyDescent="0.35">
      <c r="A18" s="221"/>
      <c r="B18" s="308"/>
      <c r="C18" s="32" t="s">
        <v>2</v>
      </c>
      <c r="D18" s="124">
        <v>14</v>
      </c>
      <c r="E18" s="10">
        <f t="shared" si="0"/>
        <v>14</v>
      </c>
      <c r="F18" s="8">
        <f t="shared" si="1"/>
        <v>0</v>
      </c>
      <c r="G18" s="69"/>
      <c r="H18" s="69"/>
      <c r="I18" s="69"/>
      <c r="J18" s="69"/>
      <c r="K18" s="9"/>
      <c r="L18" s="9"/>
      <c r="M18" s="9"/>
      <c r="N18" s="9"/>
      <c r="O18" s="9"/>
      <c r="P18" s="69"/>
      <c r="Q18" s="69"/>
      <c r="R18" s="9"/>
      <c r="S18" s="9"/>
      <c r="T18" s="9"/>
      <c r="U18" s="9"/>
      <c r="V18" s="9"/>
      <c r="W18" s="116"/>
      <c r="X18" s="116"/>
      <c r="Y18" s="9"/>
      <c r="Z18" s="9"/>
      <c r="AA18" s="9"/>
      <c r="AB18" s="9"/>
      <c r="AC18" s="9"/>
      <c r="AD18" s="116">
        <v>14</v>
      </c>
      <c r="AE18" s="116"/>
      <c r="AF18" s="9"/>
      <c r="AG18" s="9"/>
      <c r="AH18" s="9"/>
      <c r="AI18" s="9"/>
      <c r="AJ18" s="9"/>
      <c r="AK18" s="116"/>
      <c r="AL18" s="42"/>
    </row>
    <row r="19" spans="1:38" ht="18" customHeight="1" x14ac:dyDescent="0.35">
      <c r="A19" s="221"/>
      <c r="B19" s="308"/>
      <c r="C19" s="32" t="s">
        <v>3</v>
      </c>
      <c r="D19" s="124">
        <v>14</v>
      </c>
      <c r="E19" s="10">
        <f t="shared" si="0"/>
        <v>14</v>
      </c>
      <c r="F19" s="8">
        <f t="shared" si="1"/>
        <v>0</v>
      </c>
      <c r="G19" s="69"/>
      <c r="H19" s="69"/>
      <c r="I19" s="69"/>
      <c r="J19" s="69"/>
      <c r="K19" s="9"/>
      <c r="L19" s="9"/>
      <c r="M19" s="9"/>
      <c r="N19" s="9"/>
      <c r="O19" s="9"/>
      <c r="P19" s="69"/>
      <c r="Q19" s="69"/>
      <c r="R19" s="9"/>
      <c r="S19" s="9"/>
      <c r="T19" s="9"/>
      <c r="U19" s="9"/>
      <c r="V19" s="9"/>
      <c r="W19" s="116"/>
      <c r="X19" s="116"/>
      <c r="Y19" s="9"/>
      <c r="Z19" s="9"/>
      <c r="AA19" s="9"/>
      <c r="AB19" s="9"/>
      <c r="AC19" s="9"/>
      <c r="AD19" s="116"/>
      <c r="AE19" s="116"/>
      <c r="AF19" s="9"/>
      <c r="AG19" s="9">
        <v>14</v>
      </c>
      <c r="AH19" s="9"/>
      <c r="AI19" s="9"/>
      <c r="AJ19" s="9"/>
      <c r="AK19" s="116"/>
      <c r="AL19" s="42"/>
    </row>
    <row r="20" spans="1:38" ht="18" customHeight="1" x14ac:dyDescent="0.35">
      <c r="A20" s="221"/>
      <c r="B20" s="308"/>
      <c r="C20" s="33" t="s">
        <v>4</v>
      </c>
      <c r="D20" s="124">
        <v>14</v>
      </c>
      <c r="E20" s="10">
        <f t="shared" si="0"/>
        <v>14</v>
      </c>
      <c r="F20" s="8">
        <f t="shared" si="1"/>
        <v>0</v>
      </c>
      <c r="G20" s="69"/>
      <c r="H20" s="69"/>
      <c r="I20" s="69"/>
      <c r="J20" s="69"/>
      <c r="K20" s="9"/>
      <c r="L20" s="9"/>
      <c r="M20" s="9"/>
      <c r="N20" s="9"/>
      <c r="O20" s="9"/>
      <c r="P20" s="69"/>
      <c r="Q20" s="69"/>
      <c r="R20" s="9"/>
      <c r="S20" s="9"/>
      <c r="T20" s="9"/>
      <c r="U20" s="9"/>
      <c r="V20" s="9"/>
      <c r="W20" s="116"/>
      <c r="X20" s="116"/>
      <c r="Y20" s="9"/>
      <c r="Z20" s="9"/>
      <c r="AA20" s="9"/>
      <c r="AB20" s="9"/>
      <c r="AC20" s="9"/>
      <c r="AD20" s="116"/>
      <c r="AE20" s="116"/>
      <c r="AF20" s="9">
        <v>13</v>
      </c>
      <c r="AG20" s="9"/>
      <c r="AH20" s="9">
        <v>1</v>
      </c>
      <c r="AI20" s="9"/>
      <c r="AJ20" s="9"/>
      <c r="AK20" s="116"/>
      <c r="AL20" s="42"/>
    </row>
    <row r="21" spans="1:38" ht="18" customHeight="1" x14ac:dyDescent="0.35">
      <c r="A21" s="221"/>
      <c r="B21" s="308"/>
      <c r="C21" s="33" t="s">
        <v>5</v>
      </c>
      <c r="D21" s="124">
        <v>14</v>
      </c>
      <c r="E21" s="10">
        <f t="shared" si="0"/>
        <v>14</v>
      </c>
      <c r="F21" s="8">
        <f t="shared" si="1"/>
        <v>0</v>
      </c>
      <c r="G21" s="69"/>
      <c r="H21" s="69"/>
      <c r="I21" s="69"/>
      <c r="J21" s="69"/>
      <c r="K21" s="9"/>
      <c r="L21" s="9"/>
      <c r="M21" s="9"/>
      <c r="N21" s="9"/>
      <c r="O21" s="9"/>
      <c r="P21" s="69"/>
      <c r="Q21" s="69"/>
      <c r="R21" s="9"/>
      <c r="S21" s="9"/>
      <c r="T21" s="9"/>
      <c r="U21" s="9"/>
      <c r="V21" s="9"/>
      <c r="W21" s="116"/>
      <c r="X21" s="116"/>
      <c r="Y21" s="9"/>
      <c r="Z21" s="9"/>
      <c r="AA21" s="9"/>
      <c r="AB21" s="9"/>
      <c r="AC21" s="9"/>
      <c r="AD21" s="116"/>
      <c r="AE21" s="116"/>
      <c r="AF21" s="9">
        <v>14</v>
      </c>
      <c r="AG21" s="9"/>
      <c r="AH21" s="9"/>
      <c r="AI21" s="9"/>
      <c r="AJ21" s="9"/>
      <c r="AK21" s="116"/>
      <c r="AL21" s="42"/>
    </row>
    <row r="22" spans="1:38" ht="18" customHeight="1" x14ac:dyDescent="0.35">
      <c r="A22" s="222"/>
      <c r="B22" s="308"/>
      <c r="C22" s="35" t="s">
        <v>6</v>
      </c>
      <c r="D22" s="16">
        <v>14</v>
      </c>
      <c r="E22" s="125">
        <f t="shared" si="0"/>
        <v>14</v>
      </c>
      <c r="F22" s="10">
        <f t="shared" si="1"/>
        <v>0</v>
      </c>
      <c r="G22" s="70"/>
      <c r="H22" s="70"/>
      <c r="I22" s="70"/>
      <c r="J22" s="70"/>
      <c r="K22" s="13"/>
      <c r="L22" s="13"/>
      <c r="M22" s="13"/>
      <c r="N22" s="13"/>
      <c r="O22" s="13"/>
      <c r="P22" s="70"/>
      <c r="Q22" s="70"/>
      <c r="R22" s="13"/>
      <c r="S22" s="13"/>
      <c r="T22" s="13"/>
      <c r="U22" s="13"/>
      <c r="V22" s="13"/>
      <c r="W22" s="117"/>
      <c r="X22" s="117"/>
      <c r="Y22" s="13"/>
      <c r="Z22" s="13"/>
      <c r="AA22" s="13"/>
      <c r="AB22" s="13"/>
      <c r="AC22" s="13"/>
      <c r="AD22" s="117"/>
      <c r="AE22" s="117"/>
      <c r="AF22" s="13">
        <v>13</v>
      </c>
      <c r="AG22" s="13"/>
      <c r="AH22" s="13"/>
      <c r="AI22" s="13"/>
      <c r="AJ22" s="13">
        <v>1</v>
      </c>
      <c r="AK22" s="117"/>
      <c r="AL22" s="43"/>
    </row>
    <row r="23" spans="1:38" ht="18" customHeight="1" x14ac:dyDescent="0.35">
      <c r="A23" s="332" t="s">
        <v>183</v>
      </c>
      <c r="B23" s="226" t="s">
        <v>89</v>
      </c>
      <c r="C23" s="227"/>
      <c r="D23" s="218">
        <f>D5+D11+D17</f>
        <v>70</v>
      </c>
      <c r="E23" s="218">
        <f>SUM(G23:AK23)</f>
        <v>70</v>
      </c>
      <c r="F23" s="218">
        <f t="shared" si="1"/>
        <v>0</v>
      </c>
      <c r="G23" s="306"/>
      <c r="H23" s="306"/>
      <c r="I23" s="306"/>
      <c r="J23" s="306"/>
      <c r="K23" s="259"/>
      <c r="L23" s="259"/>
      <c r="M23" s="259"/>
      <c r="N23" s="259"/>
      <c r="O23" s="259"/>
      <c r="P23" s="306"/>
      <c r="Q23" s="306"/>
      <c r="R23" s="259"/>
      <c r="S23" s="259"/>
      <c r="T23" s="259"/>
      <c r="U23" s="259"/>
      <c r="V23" s="259"/>
      <c r="W23" s="330"/>
      <c r="X23" s="330"/>
      <c r="Y23" s="259"/>
      <c r="Z23" s="259"/>
      <c r="AA23" s="259"/>
      <c r="AB23" s="259"/>
      <c r="AC23" s="39"/>
      <c r="AD23" s="120"/>
      <c r="AE23" s="259">
        <v>31</v>
      </c>
      <c r="AF23" s="259">
        <v>39</v>
      </c>
      <c r="AG23" s="259"/>
      <c r="AH23" s="259"/>
      <c r="AI23" s="259"/>
      <c r="AJ23" s="259"/>
      <c r="AK23" s="330"/>
      <c r="AL23" s="204"/>
    </row>
    <row r="24" spans="1:38" ht="18" customHeight="1" x14ac:dyDescent="0.35">
      <c r="A24" s="199"/>
      <c r="B24" s="228"/>
      <c r="C24" s="229"/>
      <c r="D24" s="219"/>
      <c r="E24" s="219"/>
      <c r="F24" s="219"/>
      <c r="G24" s="307"/>
      <c r="H24" s="307"/>
      <c r="I24" s="307"/>
      <c r="J24" s="307"/>
      <c r="K24" s="213"/>
      <c r="L24" s="213"/>
      <c r="M24" s="213"/>
      <c r="N24" s="213"/>
      <c r="O24" s="213"/>
      <c r="P24" s="307"/>
      <c r="Q24" s="307"/>
      <c r="R24" s="213"/>
      <c r="S24" s="213"/>
      <c r="T24" s="213"/>
      <c r="U24" s="213"/>
      <c r="V24" s="213"/>
      <c r="W24" s="214"/>
      <c r="X24" s="214"/>
      <c r="Y24" s="213"/>
      <c r="Z24" s="213"/>
      <c r="AA24" s="213"/>
      <c r="AB24" s="213"/>
      <c r="AC24" s="40"/>
      <c r="AD24" s="121"/>
      <c r="AE24" s="213"/>
      <c r="AF24" s="213"/>
      <c r="AG24" s="213"/>
      <c r="AH24" s="213"/>
      <c r="AI24" s="213"/>
      <c r="AJ24" s="213"/>
      <c r="AK24" s="214"/>
      <c r="AL24" s="205"/>
    </row>
    <row r="25" spans="1:38" ht="18" customHeight="1" x14ac:dyDescent="0.35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8" ht="18" customHeight="1" x14ac:dyDescent="0.35">
      <c r="A26" s="23" t="s">
        <v>54</v>
      </c>
      <c r="D26" s="2">
        <f>SUBTOTAL(9,D29:D46)</f>
        <v>0</v>
      </c>
      <c r="E26" s="2">
        <f>SUBTOTAL(9,E29:E46)</f>
        <v>0</v>
      </c>
      <c r="F26" s="63">
        <f>SUBTOTAL(9,F29:F46)</f>
        <v>0</v>
      </c>
    </row>
    <row r="27" spans="1:38" ht="18" customHeight="1" x14ac:dyDescent="0.35">
      <c r="A27" s="206" t="s">
        <v>0</v>
      </c>
      <c r="B27" s="206" t="s">
        <v>25</v>
      </c>
      <c r="C27" s="206" t="s">
        <v>47</v>
      </c>
      <c r="D27" s="207" t="s">
        <v>48</v>
      </c>
      <c r="E27" s="207" t="s">
        <v>49</v>
      </c>
      <c r="F27" s="207" t="s">
        <v>50</v>
      </c>
      <c r="G27" s="304" t="s">
        <v>151</v>
      </c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305"/>
      <c r="AK27" s="305"/>
      <c r="AL27" s="263" t="s">
        <v>52</v>
      </c>
    </row>
    <row r="28" spans="1:38" ht="18" customHeight="1" x14ac:dyDescent="0.35">
      <c r="A28" s="206"/>
      <c r="B28" s="206"/>
      <c r="C28" s="206"/>
      <c r="D28" s="207"/>
      <c r="E28" s="207"/>
      <c r="F28" s="207"/>
      <c r="G28" s="115">
        <v>1</v>
      </c>
      <c r="H28" s="115">
        <v>2</v>
      </c>
      <c r="I28" s="115">
        <v>3</v>
      </c>
      <c r="J28" s="115">
        <v>4</v>
      </c>
      <c r="K28" s="37">
        <v>5</v>
      </c>
      <c r="L28" s="37">
        <v>6</v>
      </c>
      <c r="M28" s="37">
        <v>7</v>
      </c>
      <c r="N28" s="37">
        <v>8</v>
      </c>
      <c r="O28" s="37">
        <v>9</v>
      </c>
      <c r="P28" s="115">
        <v>10</v>
      </c>
      <c r="Q28" s="115">
        <v>11</v>
      </c>
      <c r="R28" s="37">
        <v>12</v>
      </c>
      <c r="S28" s="37">
        <v>13</v>
      </c>
      <c r="T28" s="37">
        <v>14</v>
      </c>
      <c r="U28" s="37">
        <v>15</v>
      </c>
      <c r="V28" s="37">
        <v>16</v>
      </c>
      <c r="W28" s="37">
        <v>17</v>
      </c>
      <c r="X28" s="37">
        <v>18</v>
      </c>
      <c r="Y28" s="37">
        <v>19</v>
      </c>
      <c r="Z28" s="37">
        <v>20</v>
      </c>
      <c r="AA28" s="37">
        <v>21</v>
      </c>
      <c r="AB28" s="37">
        <v>22</v>
      </c>
      <c r="AC28" s="37">
        <v>23</v>
      </c>
      <c r="AD28" s="37">
        <v>24</v>
      </c>
      <c r="AE28" s="37">
        <v>25</v>
      </c>
      <c r="AF28" s="37">
        <v>26</v>
      </c>
      <c r="AG28" s="37">
        <v>27</v>
      </c>
      <c r="AH28" s="37">
        <v>28</v>
      </c>
      <c r="AI28" s="37">
        <v>29</v>
      </c>
      <c r="AJ28" s="37">
        <v>30</v>
      </c>
      <c r="AK28" s="115">
        <v>31</v>
      </c>
      <c r="AL28" s="263"/>
    </row>
    <row r="29" spans="1:38" ht="18" customHeight="1" x14ac:dyDescent="0.35">
      <c r="A29" s="264"/>
      <c r="B29" s="320"/>
      <c r="C29" s="201" t="s">
        <v>54</v>
      </c>
      <c r="D29" s="201"/>
      <c r="E29" s="201">
        <f>SUM(G29:AK30)</f>
        <v>0</v>
      </c>
      <c r="F29" s="201">
        <f>E29-D29</f>
        <v>0</v>
      </c>
      <c r="G29" s="331"/>
      <c r="H29" s="331"/>
      <c r="I29" s="331"/>
      <c r="J29" s="331"/>
      <c r="K29" s="265"/>
      <c r="L29" s="265"/>
      <c r="M29" s="265"/>
      <c r="N29" s="265"/>
      <c r="O29" s="265"/>
      <c r="P29" s="331"/>
      <c r="Q29" s="331"/>
      <c r="R29" s="265"/>
      <c r="S29" s="265"/>
      <c r="T29" s="265"/>
      <c r="U29" s="265"/>
      <c r="V29" s="265"/>
      <c r="W29" s="331"/>
      <c r="X29" s="331"/>
      <c r="Y29" s="265"/>
      <c r="Z29" s="265"/>
      <c r="AA29" s="265"/>
      <c r="AB29" s="265"/>
      <c r="AC29" s="265"/>
      <c r="AD29" s="331"/>
      <c r="AE29" s="331"/>
      <c r="AF29" s="265"/>
      <c r="AG29" s="265"/>
      <c r="AH29" s="265"/>
      <c r="AI29" s="265"/>
      <c r="AJ29" s="265"/>
      <c r="AK29" s="331"/>
      <c r="AL29" s="276"/>
    </row>
    <row r="30" spans="1:38" ht="18" customHeight="1" x14ac:dyDescent="0.35">
      <c r="A30" s="303"/>
      <c r="B30" s="321"/>
      <c r="C30" s="201"/>
      <c r="D30" s="201"/>
      <c r="E30" s="201"/>
      <c r="F30" s="201"/>
      <c r="G30" s="331"/>
      <c r="H30" s="331"/>
      <c r="I30" s="331"/>
      <c r="J30" s="331"/>
      <c r="K30" s="265"/>
      <c r="L30" s="265"/>
      <c r="M30" s="265"/>
      <c r="N30" s="265"/>
      <c r="O30" s="265"/>
      <c r="P30" s="331"/>
      <c r="Q30" s="331"/>
      <c r="R30" s="265"/>
      <c r="S30" s="265"/>
      <c r="T30" s="265"/>
      <c r="U30" s="265"/>
      <c r="V30" s="265"/>
      <c r="W30" s="331"/>
      <c r="X30" s="331"/>
      <c r="Y30" s="265"/>
      <c r="Z30" s="265"/>
      <c r="AA30" s="265"/>
      <c r="AB30" s="265"/>
      <c r="AC30" s="265"/>
      <c r="AD30" s="331"/>
      <c r="AE30" s="331"/>
      <c r="AF30" s="265"/>
      <c r="AG30" s="265"/>
      <c r="AH30" s="265"/>
      <c r="AI30" s="265"/>
      <c r="AJ30" s="265"/>
      <c r="AK30" s="331"/>
      <c r="AL30" s="276"/>
    </row>
    <row r="31" spans="1:38" ht="18" customHeight="1" x14ac:dyDescent="0.35">
      <c r="A31" s="264"/>
      <c r="B31" s="280"/>
      <c r="C31" s="201" t="s">
        <v>54</v>
      </c>
      <c r="D31" s="201"/>
      <c r="E31" s="201">
        <f>SUM(G31:AK32)</f>
        <v>0</v>
      </c>
      <c r="F31" s="201">
        <f t="shared" ref="F31" si="2">E31-D31</f>
        <v>0</v>
      </c>
      <c r="G31" s="331"/>
      <c r="H31" s="331"/>
      <c r="I31" s="331"/>
      <c r="J31" s="331"/>
      <c r="K31" s="265"/>
      <c r="L31" s="265"/>
      <c r="M31" s="265"/>
      <c r="N31" s="265"/>
      <c r="O31" s="265"/>
      <c r="P31" s="331"/>
      <c r="Q31" s="331"/>
      <c r="R31" s="265"/>
      <c r="S31" s="265"/>
      <c r="T31" s="265"/>
      <c r="U31" s="265"/>
      <c r="V31" s="265"/>
      <c r="W31" s="331"/>
      <c r="X31" s="331"/>
      <c r="Y31" s="265"/>
      <c r="Z31" s="265"/>
      <c r="AA31" s="265"/>
      <c r="AB31" s="265"/>
      <c r="AC31" s="265"/>
      <c r="AD31" s="331"/>
      <c r="AE31" s="331"/>
      <c r="AF31" s="265"/>
      <c r="AG31" s="265"/>
      <c r="AH31" s="265"/>
      <c r="AI31" s="265"/>
      <c r="AJ31" s="265"/>
      <c r="AK31" s="331"/>
      <c r="AL31" s="276"/>
    </row>
    <row r="32" spans="1:38" ht="18" customHeight="1" x14ac:dyDescent="0.35">
      <c r="A32" s="303"/>
      <c r="B32" s="280"/>
      <c r="C32" s="201"/>
      <c r="D32" s="201"/>
      <c r="E32" s="201"/>
      <c r="F32" s="201"/>
      <c r="G32" s="331"/>
      <c r="H32" s="331"/>
      <c r="I32" s="331"/>
      <c r="J32" s="331"/>
      <c r="K32" s="265"/>
      <c r="L32" s="265"/>
      <c r="M32" s="265"/>
      <c r="N32" s="265"/>
      <c r="O32" s="265"/>
      <c r="P32" s="331"/>
      <c r="Q32" s="331"/>
      <c r="R32" s="265"/>
      <c r="S32" s="265"/>
      <c r="T32" s="265"/>
      <c r="U32" s="265"/>
      <c r="V32" s="265"/>
      <c r="W32" s="331"/>
      <c r="X32" s="331"/>
      <c r="Y32" s="265"/>
      <c r="Z32" s="265"/>
      <c r="AA32" s="265"/>
      <c r="AB32" s="265"/>
      <c r="AC32" s="265"/>
      <c r="AD32" s="331"/>
      <c r="AE32" s="331"/>
      <c r="AF32" s="265"/>
      <c r="AG32" s="265"/>
      <c r="AH32" s="265"/>
      <c r="AI32" s="265"/>
      <c r="AJ32" s="265"/>
      <c r="AK32" s="331"/>
      <c r="AL32" s="276"/>
    </row>
    <row r="33" spans="1:40" ht="18" customHeight="1" x14ac:dyDescent="0.35">
      <c r="A33" s="264"/>
      <c r="B33" s="202"/>
      <c r="C33" s="201" t="s">
        <v>54</v>
      </c>
      <c r="D33" s="201"/>
      <c r="E33" s="201">
        <f>SUM(G33:AK34)</f>
        <v>0</v>
      </c>
      <c r="F33" s="201">
        <f t="shared" ref="F33" si="3">E33-D33</f>
        <v>0</v>
      </c>
      <c r="G33" s="331"/>
      <c r="H33" s="331"/>
      <c r="I33" s="331"/>
      <c r="J33" s="331"/>
      <c r="K33" s="265"/>
      <c r="L33" s="265"/>
      <c r="M33" s="265"/>
      <c r="N33" s="265"/>
      <c r="O33" s="265"/>
      <c r="P33" s="331"/>
      <c r="Q33" s="331"/>
      <c r="R33" s="265"/>
      <c r="S33" s="265"/>
      <c r="T33" s="265"/>
      <c r="U33" s="265"/>
      <c r="V33" s="265"/>
      <c r="W33" s="331"/>
      <c r="X33" s="331"/>
      <c r="Y33" s="265"/>
      <c r="Z33" s="265"/>
      <c r="AA33" s="265"/>
      <c r="AB33" s="265"/>
      <c r="AC33" s="265"/>
      <c r="AD33" s="331"/>
      <c r="AE33" s="331"/>
      <c r="AF33" s="265"/>
      <c r="AG33" s="265"/>
      <c r="AH33" s="265"/>
      <c r="AI33" s="265"/>
      <c r="AJ33" s="265"/>
      <c r="AK33" s="331"/>
      <c r="AL33" s="276"/>
    </row>
    <row r="34" spans="1:40" s="2" customFormat="1" ht="18" customHeight="1" x14ac:dyDescent="0.35">
      <c r="A34" s="303"/>
      <c r="B34" s="203"/>
      <c r="C34" s="201"/>
      <c r="D34" s="201"/>
      <c r="E34" s="201"/>
      <c r="F34" s="201"/>
      <c r="G34" s="331"/>
      <c r="H34" s="331"/>
      <c r="I34" s="331"/>
      <c r="J34" s="331"/>
      <c r="K34" s="265"/>
      <c r="L34" s="265"/>
      <c r="M34" s="265"/>
      <c r="N34" s="265"/>
      <c r="O34" s="265"/>
      <c r="P34" s="331"/>
      <c r="Q34" s="331"/>
      <c r="R34" s="265"/>
      <c r="S34" s="265"/>
      <c r="T34" s="265"/>
      <c r="U34" s="265"/>
      <c r="V34" s="265"/>
      <c r="W34" s="331"/>
      <c r="X34" s="331"/>
      <c r="Y34" s="265"/>
      <c r="Z34" s="265"/>
      <c r="AA34" s="265"/>
      <c r="AB34" s="265"/>
      <c r="AC34" s="265"/>
      <c r="AD34" s="331"/>
      <c r="AE34" s="331"/>
      <c r="AF34" s="265"/>
      <c r="AG34" s="265"/>
      <c r="AH34" s="265"/>
      <c r="AI34" s="265"/>
      <c r="AJ34" s="265"/>
      <c r="AK34" s="331"/>
      <c r="AL34" s="276"/>
      <c r="AM34"/>
      <c r="AN34"/>
    </row>
    <row r="35" spans="1:40" s="2" customFormat="1" ht="18" customHeight="1" x14ac:dyDescent="0.35">
      <c r="A35" s="264"/>
      <c r="B35" s="202"/>
      <c r="C35" s="201" t="s">
        <v>54</v>
      </c>
      <c r="D35" s="201"/>
      <c r="E35" s="201">
        <f>SUM(G35:AK36)</f>
        <v>0</v>
      </c>
      <c r="F35" s="201">
        <f t="shared" ref="F35" si="4">E35-D35</f>
        <v>0</v>
      </c>
      <c r="G35" s="331"/>
      <c r="H35" s="331"/>
      <c r="I35" s="331"/>
      <c r="J35" s="331"/>
      <c r="K35" s="265"/>
      <c r="L35" s="265"/>
      <c r="M35" s="265"/>
      <c r="N35" s="265"/>
      <c r="O35" s="265"/>
      <c r="P35" s="331"/>
      <c r="Q35" s="331"/>
      <c r="R35" s="265"/>
      <c r="S35" s="265"/>
      <c r="T35" s="265"/>
      <c r="U35" s="265"/>
      <c r="V35" s="265"/>
      <c r="W35" s="331"/>
      <c r="X35" s="331"/>
      <c r="Y35" s="265"/>
      <c r="Z35" s="265"/>
      <c r="AA35" s="265"/>
      <c r="AB35" s="265"/>
      <c r="AC35" s="265"/>
      <c r="AD35" s="331"/>
      <c r="AE35" s="331"/>
      <c r="AF35" s="265"/>
      <c r="AG35" s="265"/>
      <c r="AH35" s="265"/>
      <c r="AI35" s="265"/>
      <c r="AJ35" s="265"/>
      <c r="AK35" s="331"/>
      <c r="AL35" s="276"/>
      <c r="AM35"/>
      <c r="AN35"/>
    </row>
    <row r="36" spans="1:40" s="2" customFormat="1" ht="18" customHeight="1" x14ac:dyDescent="0.35">
      <c r="A36" s="303"/>
      <c r="B36" s="203"/>
      <c r="C36" s="201"/>
      <c r="D36" s="201"/>
      <c r="E36" s="201"/>
      <c r="F36" s="201"/>
      <c r="G36" s="331"/>
      <c r="H36" s="331"/>
      <c r="I36" s="331"/>
      <c r="J36" s="331"/>
      <c r="K36" s="265"/>
      <c r="L36" s="265"/>
      <c r="M36" s="265"/>
      <c r="N36" s="265"/>
      <c r="O36" s="265"/>
      <c r="P36" s="331"/>
      <c r="Q36" s="331"/>
      <c r="R36" s="265"/>
      <c r="S36" s="265"/>
      <c r="T36" s="265"/>
      <c r="U36" s="265"/>
      <c r="V36" s="265"/>
      <c r="W36" s="331"/>
      <c r="X36" s="331"/>
      <c r="Y36" s="265"/>
      <c r="Z36" s="265"/>
      <c r="AA36" s="265"/>
      <c r="AB36" s="265"/>
      <c r="AC36" s="265"/>
      <c r="AD36" s="331"/>
      <c r="AE36" s="331"/>
      <c r="AF36" s="265"/>
      <c r="AG36" s="265"/>
      <c r="AH36" s="265"/>
      <c r="AI36" s="265"/>
      <c r="AJ36" s="265"/>
      <c r="AK36" s="331"/>
      <c r="AL36" s="276"/>
      <c r="AM36"/>
      <c r="AN36"/>
    </row>
    <row r="37" spans="1:40" s="2" customFormat="1" ht="18" customHeight="1" x14ac:dyDescent="0.35">
      <c r="A37" s="264"/>
      <c r="B37" s="202"/>
      <c r="C37" s="201" t="s">
        <v>54</v>
      </c>
      <c r="D37" s="201"/>
      <c r="E37" s="201">
        <f>SUM(G37:AK38)</f>
        <v>0</v>
      </c>
      <c r="F37" s="201">
        <f t="shared" ref="F37" si="5">E37-D37</f>
        <v>0</v>
      </c>
      <c r="G37" s="331"/>
      <c r="H37" s="331"/>
      <c r="I37" s="331"/>
      <c r="J37" s="331"/>
      <c r="K37" s="265"/>
      <c r="L37" s="265"/>
      <c r="M37" s="265"/>
      <c r="N37" s="265"/>
      <c r="O37" s="265"/>
      <c r="P37" s="331"/>
      <c r="Q37" s="331"/>
      <c r="R37" s="265"/>
      <c r="S37" s="265"/>
      <c r="T37" s="265"/>
      <c r="U37" s="265"/>
      <c r="V37" s="265"/>
      <c r="W37" s="331"/>
      <c r="X37" s="331"/>
      <c r="Y37" s="265"/>
      <c r="Z37" s="265"/>
      <c r="AA37" s="265"/>
      <c r="AB37" s="265"/>
      <c r="AC37" s="265"/>
      <c r="AD37" s="331"/>
      <c r="AE37" s="331"/>
      <c r="AF37" s="265"/>
      <c r="AG37" s="265"/>
      <c r="AH37" s="265"/>
      <c r="AI37" s="265"/>
      <c r="AJ37" s="265"/>
      <c r="AK37" s="331"/>
      <c r="AL37" s="276"/>
      <c r="AM37"/>
      <c r="AN37"/>
    </row>
    <row r="38" spans="1:40" s="2" customFormat="1" ht="18" customHeight="1" x14ac:dyDescent="0.35">
      <c r="A38" s="303"/>
      <c r="B38" s="203"/>
      <c r="C38" s="201"/>
      <c r="D38" s="201"/>
      <c r="E38" s="201"/>
      <c r="F38" s="201"/>
      <c r="G38" s="331"/>
      <c r="H38" s="331"/>
      <c r="I38" s="331"/>
      <c r="J38" s="331"/>
      <c r="K38" s="265"/>
      <c r="L38" s="265"/>
      <c r="M38" s="265"/>
      <c r="N38" s="265"/>
      <c r="O38" s="265"/>
      <c r="P38" s="331"/>
      <c r="Q38" s="331"/>
      <c r="R38" s="265"/>
      <c r="S38" s="265"/>
      <c r="T38" s="265"/>
      <c r="U38" s="265"/>
      <c r="V38" s="265"/>
      <c r="W38" s="331"/>
      <c r="X38" s="331"/>
      <c r="Y38" s="265"/>
      <c r="Z38" s="265"/>
      <c r="AA38" s="265"/>
      <c r="AB38" s="265"/>
      <c r="AC38" s="265"/>
      <c r="AD38" s="331"/>
      <c r="AE38" s="331"/>
      <c r="AF38" s="265"/>
      <c r="AG38" s="265"/>
      <c r="AH38" s="265"/>
      <c r="AI38" s="265"/>
      <c r="AJ38" s="265"/>
      <c r="AK38" s="331"/>
      <c r="AL38" s="276"/>
      <c r="AM38"/>
      <c r="AN38"/>
    </row>
    <row r="39" spans="1:40" s="2" customFormat="1" ht="18" customHeight="1" x14ac:dyDescent="0.35">
      <c r="A39" s="264"/>
      <c r="B39" s="202"/>
      <c r="C39" s="201" t="s">
        <v>54</v>
      </c>
      <c r="D39" s="201"/>
      <c r="E39" s="201">
        <f>SUM(G39:AK40)</f>
        <v>0</v>
      </c>
      <c r="F39" s="201">
        <f t="shared" ref="F39" si="6">E39-D39</f>
        <v>0</v>
      </c>
      <c r="G39" s="331"/>
      <c r="H39" s="331"/>
      <c r="I39" s="331"/>
      <c r="J39" s="331"/>
      <c r="K39" s="265"/>
      <c r="L39" s="265"/>
      <c r="M39" s="265"/>
      <c r="N39" s="265"/>
      <c r="O39" s="265"/>
      <c r="P39" s="331"/>
      <c r="Q39" s="331"/>
      <c r="R39" s="265"/>
      <c r="S39" s="265"/>
      <c r="T39" s="265"/>
      <c r="U39" s="265"/>
      <c r="V39" s="265"/>
      <c r="W39" s="331"/>
      <c r="X39" s="331"/>
      <c r="Y39" s="265"/>
      <c r="Z39" s="265"/>
      <c r="AA39" s="265"/>
      <c r="AB39" s="265"/>
      <c r="AC39" s="265"/>
      <c r="AD39" s="331"/>
      <c r="AE39" s="331"/>
      <c r="AF39" s="265"/>
      <c r="AG39" s="265"/>
      <c r="AH39" s="265"/>
      <c r="AI39" s="265"/>
      <c r="AJ39" s="265"/>
      <c r="AK39" s="331"/>
      <c r="AL39" s="276"/>
      <c r="AM39"/>
      <c r="AN39"/>
    </row>
    <row r="40" spans="1:40" s="2" customFormat="1" ht="18" customHeight="1" x14ac:dyDescent="0.35">
      <c r="A40" s="303"/>
      <c r="B40" s="203"/>
      <c r="C40" s="201"/>
      <c r="D40" s="201"/>
      <c r="E40" s="201"/>
      <c r="F40" s="201"/>
      <c r="G40" s="331"/>
      <c r="H40" s="331"/>
      <c r="I40" s="331"/>
      <c r="J40" s="331"/>
      <c r="K40" s="265"/>
      <c r="L40" s="265"/>
      <c r="M40" s="265"/>
      <c r="N40" s="265"/>
      <c r="O40" s="265"/>
      <c r="P40" s="331"/>
      <c r="Q40" s="331"/>
      <c r="R40" s="265"/>
      <c r="S40" s="265"/>
      <c r="T40" s="265"/>
      <c r="U40" s="265"/>
      <c r="V40" s="265"/>
      <c r="W40" s="331"/>
      <c r="X40" s="331"/>
      <c r="Y40" s="265"/>
      <c r="Z40" s="265"/>
      <c r="AA40" s="265"/>
      <c r="AB40" s="265"/>
      <c r="AC40" s="265"/>
      <c r="AD40" s="331"/>
      <c r="AE40" s="331"/>
      <c r="AF40" s="265"/>
      <c r="AG40" s="265"/>
      <c r="AH40" s="265"/>
      <c r="AI40" s="265"/>
      <c r="AJ40" s="265"/>
      <c r="AK40" s="331"/>
      <c r="AL40" s="276"/>
      <c r="AM40"/>
      <c r="AN40"/>
    </row>
    <row r="41" spans="1:40" s="2" customFormat="1" ht="18" customHeight="1" x14ac:dyDescent="0.35">
      <c r="A41" s="264"/>
      <c r="B41" s="279"/>
      <c r="C41" s="201" t="s">
        <v>54</v>
      </c>
      <c r="D41" s="201"/>
      <c r="E41" s="201">
        <f>SUM(G41:AK42)</f>
        <v>0</v>
      </c>
      <c r="F41" s="201">
        <f t="shared" ref="F41" si="7">E41-D41</f>
        <v>0</v>
      </c>
      <c r="G41" s="331"/>
      <c r="H41" s="331"/>
      <c r="I41" s="331"/>
      <c r="J41" s="331"/>
      <c r="K41" s="265"/>
      <c r="L41" s="265"/>
      <c r="M41" s="265"/>
      <c r="N41" s="265"/>
      <c r="O41" s="265"/>
      <c r="P41" s="331"/>
      <c r="Q41" s="331"/>
      <c r="R41" s="265"/>
      <c r="S41" s="265"/>
      <c r="T41" s="265"/>
      <c r="U41" s="265"/>
      <c r="V41" s="265"/>
      <c r="W41" s="331"/>
      <c r="X41" s="331"/>
      <c r="Y41" s="265"/>
      <c r="Z41" s="265"/>
      <c r="AA41" s="265"/>
      <c r="AB41" s="265"/>
      <c r="AC41" s="265"/>
      <c r="AD41" s="331"/>
      <c r="AE41" s="331"/>
      <c r="AF41" s="265"/>
      <c r="AG41" s="265"/>
      <c r="AH41" s="265"/>
      <c r="AI41" s="265"/>
      <c r="AJ41" s="265"/>
      <c r="AK41" s="331"/>
      <c r="AL41" s="276"/>
      <c r="AM41"/>
      <c r="AN41"/>
    </row>
    <row r="42" spans="1:40" s="2" customFormat="1" ht="18" customHeight="1" x14ac:dyDescent="0.35">
      <c r="A42" s="303"/>
      <c r="B42" s="279"/>
      <c r="C42" s="201"/>
      <c r="D42" s="201"/>
      <c r="E42" s="201"/>
      <c r="F42" s="201"/>
      <c r="G42" s="331"/>
      <c r="H42" s="331"/>
      <c r="I42" s="331"/>
      <c r="J42" s="331"/>
      <c r="K42" s="265"/>
      <c r="L42" s="265"/>
      <c r="M42" s="265"/>
      <c r="N42" s="265"/>
      <c r="O42" s="265"/>
      <c r="P42" s="331"/>
      <c r="Q42" s="331"/>
      <c r="R42" s="265"/>
      <c r="S42" s="265"/>
      <c r="T42" s="265"/>
      <c r="U42" s="265"/>
      <c r="V42" s="265"/>
      <c r="W42" s="331"/>
      <c r="X42" s="331"/>
      <c r="Y42" s="265"/>
      <c r="Z42" s="265"/>
      <c r="AA42" s="265"/>
      <c r="AB42" s="265"/>
      <c r="AC42" s="265"/>
      <c r="AD42" s="331"/>
      <c r="AE42" s="331"/>
      <c r="AF42" s="265"/>
      <c r="AG42" s="265"/>
      <c r="AH42" s="265"/>
      <c r="AI42" s="265"/>
      <c r="AJ42" s="265"/>
      <c r="AK42" s="331"/>
      <c r="AL42" s="276"/>
      <c r="AM42"/>
      <c r="AN42"/>
    </row>
    <row r="43" spans="1:40" s="2" customFormat="1" ht="18" customHeight="1" x14ac:dyDescent="0.35">
      <c r="A43" s="264"/>
      <c r="B43" s="280"/>
      <c r="C43" s="201" t="s">
        <v>54</v>
      </c>
      <c r="D43" s="201"/>
      <c r="E43" s="201">
        <f>SUM(G43:AK44)</f>
        <v>0</v>
      </c>
      <c r="F43" s="201">
        <f t="shared" ref="F43" si="8">E43-D43</f>
        <v>0</v>
      </c>
      <c r="G43" s="331"/>
      <c r="H43" s="331"/>
      <c r="I43" s="331"/>
      <c r="J43" s="331"/>
      <c r="K43" s="265"/>
      <c r="L43" s="265"/>
      <c r="M43" s="265"/>
      <c r="N43" s="265"/>
      <c r="O43" s="265"/>
      <c r="P43" s="331"/>
      <c r="Q43" s="331"/>
      <c r="R43" s="265"/>
      <c r="S43" s="265"/>
      <c r="T43" s="265"/>
      <c r="U43" s="265"/>
      <c r="V43" s="265"/>
      <c r="W43" s="331"/>
      <c r="X43" s="331"/>
      <c r="Y43" s="265"/>
      <c r="Z43" s="265"/>
      <c r="AA43" s="265"/>
      <c r="AB43" s="265"/>
      <c r="AC43" s="265"/>
      <c r="AD43" s="331"/>
      <c r="AE43" s="331"/>
      <c r="AF43" s="265"/>
      <c r="AG43" s="265"/>
      <c r="AH43" s="265"/>
      <c r="AI43" s="265"/>
      <c r="AJ43" s="265"/>
      <c r="AK43" s="331"/>
      <c r="AL43" s="276"/>
      <c r="AM43"/>
      <c r="AN43"/>
    </row>
    <row r="44" spans="1:40" s="2" customFormat="1" ht="18" customHeight="1" x14ac:dyDescent="0.35">
      <c r="A44" s="303"/>
      <c r="B44" s="280"/>
      <c r="C44" s="201"/>
      <c r="D44" s="201"/>
      <c r="E44" s="201"/>
      <c r="F44" s="201"/>
      <c r="G44" s="331"/>
      <c r="H44" s="331"/>
      <c r="I44" s="331"/>
      <c r="J44" s="331"/>
      <c r="K44" s="265"/>
      <c r="L44" s="265"/>
      <c r="M44" s="265"/>
      <c r="N44" s="265"/>
      <c r="O44" s="265"/>
      <c r="P44" s="331"/>
      <c r="Q44" s="331"/>
      <c r="R44" s="265"/>
      <c r="S44" s="265"/>
      <c r="T44" s="265"/>
      <c r="U44" s="265"/>
      <c r="V44" s="265"/>
      <c r="W44" s="331"/>
      <c r="X44" s="331"/>
      <c r="Y44" s="265"/>
      <c r="Z44" s="265"/>
      <c r="AA44" s="265"/>
      <c r="AB44" s="265"/>
      <c r="AC44" s="265"/>
      <c r="AD44" s="331"/>
      <c r="AE44" s="331"/>
      <c r="AF44" s="265"/>
      <c r="AG44" s="265"/>
      <c r="AH44" s="265"/>
      <c r="AI44" s="265"/>
      <c r="AJ44" s="265"/>
      <c r="AK44" s="331"/>
      <c r="AL44" s="276"/>
      <c r="AM44"/>
      <c r="AN44"/>
    </row>
    <row r="45" spans="1:40" s="2" customFormat="1" ht="18" customHeight="1" x14ac:dyDescent="0.35">
      <c r="A45" s="264"/>
      <c r="B45" s="280"/>
      <c r="C45" s="201" t="s">
        <v>54</v>
      </c>
      <c r="D45" s="201"/>
      <c r="E45" s="201">
        <f>SUM(G45:AK46)</f>
        <v>0</v>
      </c>
      <c r="F45" s="201">
        <f t="shared" ref="F45" si="9">E45-D45</f>
        <v>0</v>
      </c>
      <c r="G45" s="331"/>
      <c r="H45" s="331"/>
      <c r="I45" s="331"/>
      <c r="J45" s="331"/>
      <c r="K45" s="265"/>
      <c r="L45" s="265"/>
      <c r="M45" s="265"/>
      <c r="N45" s="265"/>
      <c r="O45" s="265"/>
      <c r="P45" s="331"/>
      <c r="Q45" s="331"/>
      <c r="R45" s="265"/>
      <c r="S45" s="265"/>
      <c r="T45" s="265"/>
      <c r="U45" s="265"/>
      <c r="V45" s="265"/>
      <c r="W45" s="331"/>
      <c r="X45" s="331"/>
      <c r="Y45" s="265"/>
      <c r="Z45" s="265"/>
      <c r="AA45" s="265"/>
      <c r="AB45" s="265"/>
      <c r="AC45" s="265"/>
      <c r="AD45" s="331"/>
      <c r="AE45" s="331"/>
      <c r="AF45" s="265"/>
      <c r="AG45" s="265"/>
      <c r="AH45" s="265"/>
      <c r="AI45" s="265"/>
      <c r="AJ45" s="265"/>
      <c r="AK45" s="331"/>
      <c r="AL45" s="276"/>
      <c r="AM45"/>
      <c r="AN45"/>
    </row>
    <row r="46" spans="1:40" s="2" customFormat="1" ht="18" customHeight="1" x14ac:dyDescent="0.35">
      <c r="A46" s="303"/>
      <c r="B46" s="280"/>
      <c r="C46" s="201"/>
      <c r="D46" s="201"/>
      <c r="E46" s="201"/>
      <c r="F46" s="201"/>
      <c r="G46" s="331"/>
      <c r="H46" s="331"/>
      <c r="I46" s="331"/>
      <c r="J46" s="331"/>
      <c r="K46" s="265"/>
      <c r="L46" s="265"/>
      <c r="M46" s="265"/>
      <c r="N46" s="265"/>
      <c r="O46" s="265"/>
      <c r="P46" s="331"/>
      <c r="Q46" s="331"/>
      <c r="R46" s="265"/>
      <c r="S46" s="265"/>
      <c r="T46" s="265"/>
      <c r="U46" s="265"/>
      <c r="V46" s="265"/>
      <c r="W46" s="331"/>
      <c r="X46" s="331"/>
      <c r="Y46" s="265"/>
      <c r="Z46" s="265"/>
      <c r="AA46" s="265"/>
      <c r="AB46" s="265"/>
      <c r="AC46" s="265"/>
      <c r="AD46" s="331"/>
      <c r="AE46" s="331"/>
      <c r="AF46" s="265"/>
      <c r="AG46" s="265"/>
      <c r="AH46" s="265"/>
      <c r="AI46" s="265"/>
      <c r="AJ46" s="265"/>
      <c r="AK46" s="331"/>
      <c r="AL46" s="276"/>
      <c r="AM46"/>
      <c r="AN46"/>
    </row>
    <row r="47" spans="1:40" s="2" customFormat="1" ht="15" customHeight="1" x14ac:dyDescent="0.35">
      <c r="A47"/>
      <c r="B47"/>
      <c r="C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2"/>
      <c r="AM47"/>
      <c r="AN47"/>
    </row>
    <row r="48" spans="1:40" s="2" customFormat="1" ht="15" customHeight="1" x14ac:dyDescent="0.35">
      <c r="A48"/>
      <c r="B48"/>
      <c r="C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22"/>
      <c r="AM48"/>
      <c r="AN48"/>
    </row>
    <row r="49" spans="1:40" s="2" customFormat="1" ht="15" customHeight="1" x14ac:dyDescent="0.35">
      <c r="A49"/>
      <c r="B49"/>
      <c r="C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2"/>
      <c r="AM49"/>
      <c r="AN49"/>
    </row>
    <row r="50" spans="1:40" s="2" customFormat="1" ht="15" customHeight="1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2"/>
      <c r="AM50"/>
      <c r="AN50"/>
    </row>
    <row r="51" spans="1:40" s="2" customFormat="1" ht="15" customHeight="1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2"/>
      <c r="AM51"/>
      <c r="AN51"/>
    </row>
    <row r="52" spans="1:40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M52"/>
      <c r="AN52"/>
    </row>
    <row r="53" spans="1:40" s="2" customFormat="1" ht="15" customHeight="1" x14ac:dyDescent="0.35">
      <c r="A53"/>
      <c r="B53" s="21"/>
      <c r="C53"/>
      <c r="D53"/>
      <c r="E53"/>
      <c r="F5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M53"/>
      <c r="AN53"/>
    </row>
    <row r="54" spans="1:40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M54"/>
      <c r="AN54"/>
    </row>
    <row r="55" spans="1:40" s="1" customFormat="1" ht="15" customHeight="1" x14ac:dyDescent="0.35">
      <c r="A55"/>
      <c r="B55" s="21"/>
      <c r="C55"/>
      <c r="D55"/>
      <c r="E55"/>
      <c r="F55"/>
      <c r="AL55" s="2"/>
      <c r="AM55"/>
      <c r="AN55"/>
    </row>
    <row r="56" spans="1:40" s="1" customFormat="1" ht="15" customHeight="1" x14ac:dyDescent="0.35">
      <c r="A56"/>
      <c r="B56" s="21"/>
      <c r="C56"/>
      <c r="D56"/>
      <c r="E56"/>
      <c r="F56"/>
      <c r="AL56" s="2"/>
      <c r="AM56"/>
      <c r="AN56"/>
    </row>
    <row r="57" spans="1:40" s="1" customFormat="1" ht="15" customHeight="1" x14ac:dyDescent="0.35">
      <c r="A57"/>
      <c r="B57" s="21"/>
      <c r="C57"/>
      <c r="D57"/>
      <c r="E57"/>
      <c r="F57"/>
      <c r="AL57" s="2"/>
      <c r="AM57"/>
      <c r="AN57"/>
    </row>
    <row r="58" spans="1:40" s="1" customFormat="1" ht="15" customHeight="1" x14ac:dyDescent="0.35">
      <c r="A58"/>
      <c r="B58" s="21"/>
      <c r="C58"/>
      <c r="D58"/>
      <c r="E58"/>
      <c r="F58"/>
      <c r="AL58" s="2"/>
      <c r="AM58"/>
      <c r="AN58"/>
    </row>
    <row r="59" spans="1:40" s="1" customFormat="1" ht="15" customHeight="1" x14ac:dyDescent="0.35">
      <c r="A59"/>
      <c r="B59" s="21"/>
      <c r="C59"/>
      <c r="D59"/>
      <c r="E59"/>
      <c r="F59"/>
      <c r="AL59" s="2"/>
      <c r="AM59"/>
      <c r="AN59"/>
    </row>
    <row r="60" spans="1:40" s="1" customFormat="1" ht="15" customHeight="1" x14ac:dyDescent="0.35">
      <c r="A60"/>
      <c r="B60" s="21"/>
      <c r="C60"/>
      <c r="D60"/>
      <c r="E60"/>
      <c r="F60"/>
      <c r="AL60" s="2"/>
      <c r="AM60"/>
      <c r="AN60"/>
    </row>
    <row r="61" spans="1:40" s="1" customFormat="1" ht="15" customHeight="1" x14ac:dyDescent="0.35">
      <c r="A61"/>
      <c r="B61" s="21"/>
      <c r="C61"/>
      <c r="D61"/>
      <c r="E61"/>
      <c r="F61"/>
      <c r="AL61" s="2"/>
      <c r="AM61"/>
      <c r="AN61"/>
    </row>
    <row r="62" spans="1:40" s="1" customFormat="1" ht="15" customHeight="1" x14ac:dyDescent="0.35">
      <c r="A62"/>
      <c r="B62" s="21"/>
      <c r="C62"/>
      <c r="D62"/>
      <c r="E62"/>
      <c r="F62"/>
      <c r="AL62" s="2"/>
      <c r="AM62"/>
      <c r="AN62"/>
    </row>
    <row r="63" spans="1:40" s="1" customFormat="1" ht="15" customHeight="1" x14ac:dyDescent="0.35">
      <c r="A63"/>
      <c r="B63" s="21"/>
      <c r="C63"/>
      <c r="D63"/>
      <c r="E63"/>
      <c r="F63"/>
      <c r="AL63" s="2"/>
      <c r="AM63"/>
      <c r="AN63"/>
    </row>
    <row r="64" spans="1:40" s="1" customFormat="1" ht="15" customHeight="1" x14ac:dyDescent="0.35">
      <c r="A64"/>
      <c r="B64" s="21"/>
      <c r="C64"/>
      <c r="D64"/>
      <c r="E64"/>
      <c r="F64"/>
      <c r="AL64" s="2"/>
      <c r="AM64"/>
      <c r="AN64"/>
    </row>
  </sheetData>
  <mergeCells count="400">
    <mergeCell ref="AG45:AG46"/>
    <mergeCell ref="AH45:AH46"/>
    <mergeCell ref="AI45:AI46"/>
    <mergeCell ref="AJ45:AJ46"/>
    <mergeCell ref="AK45:AK46"/>
    <mergeCell ref="AL45:AL46"/>
    <mergeCell ref="AA45:AA46"/>
    <mergeCell ref="AB45:AB46"/>
    <mergeCell ref="AC45:AC46"/>
    <mergeCell ref="AD45:AD46"/>
    <mergeCell ref="AE45:AE46"/>
    <mergeCell ref="AF45:AF46"/>
    <mergeCell ref="U45:U46"/>
    <mergeCell ref="V45:V46"/>
    <mergeCell ref="W45:W46"/>
    <mergeCell ref="X45:X46"/>
    <mergeCell ref="Y45:Y46"/>
    <mergeCell ref="Z45:Z46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AK43:AK44"/>
    <mergeCell ref="AL43:AL44"/>
    <mergeCell ref="A45:A46"/>
    <mergeCell ref="B45:B46"/>
    <mergeCell ref="C45:C46"/>
    <mergeCell ref="D45:D46"/>
    <mergeCell ref="E45:E46"/>
    <mergeCell ref="F45:F46"/>
    <mergeCell ref="G45:G46"/>
    <mergeCell ref="H45:H46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AG41:AG42"/>
    <mergeCell ref="AH41:AH42"/>
    <mergeCell ref="AI41:AI42"/>
    <mergeCell ref="U41:U42"/>
    <mergeCell ref="V41:V42"/>
    <mergeCell ref="W41:W42"/>
    <mergeCell ref="X41:X42"/>
    <mergeCell ref="Y41:Y42"/>
    <mergeCell ref="Z41:Z42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AJ41:AJ42"/>
    <mergeCell ref="AK41:AK42"/>
    <mergeCell ref="AL41:AL42"/>
    <mergeCell ref="AA41:AA42"/>
    <mergeCell ref="AB41:AB42"/>
    <mergeCell ref="AC41:AC42"/>
    <mergeCell ref="AD41:AD42"/>
    <mergeCell ref="AE41:AE42"/>
    <mergeCell ref="AF41:AF42"/>
    <mergeCell ref="L41:L42"/>
    <mergeCell ref="M41:M42"/>
    <mergeCell ref="N41:N42"/>
    <mergeCell ref="AK39:AK40"/>
    <mergeCell ref="AL39:AL40"/>
    <mergeCell ref="A41:A42"/>
    <mergeCell ref="B41:B42"/>
    <mergeCell ref="C41:C42"/>
    <mergeCell ref="D41:D42"/>
    <mergeCell ref="E41:E42"/>
    <mergeCell ref="F41:F42"/>
    <mergeCell ref="G41:G42"/>
    <mergeCell ref="H41:H42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AG37:AG38"/>
    <mergeCell ref="AH37:AH38"/>
    <mergeCell ref="AI37:AI38"/>
    <mergeCell ref="AJ37:AJ38"/>
    <mergeCell ref="AK37:AK38"/>
    <mergeCell ref="AL37:AL38"/>
    <mergeCell ref="AA37:AA38"/>
    <mergeCell ref="AB37:AB38"/>
    <mergeCell ref="AC37:AC38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K35:AK36"/>
    <mergeCell ref="AL35:AL36"/>
    <mergeCell ref="A37:A38"/>
    <mergeCell ref="B37:B38"/>
    <mergeCell ref="C37:C38"/>
    <mergeCell ref="D37:D38"/>
    <mergeCell ref="E37:E38"/>
    <mergeCell ref="F37:F38"/>
    <mergeCell ref="G37:G38"/>
    <mergeCell ref="H37:H38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G33:AG34"/>
    <mergeCell ref="AH33:AH34"/>
    <mergeCell ref="AI33:AI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L33:L34"/>
    <mergeCell ref="M33:M34"/>
    <mergeCell ref="N33:N34"/>
    <mergeCell ref="AK31:AK32"/>
    <mergeCell ref="AL31:AL32"/>
    <mergeCell ref="A33:A34"/>
    <mergeCell ref="B33:B34"/>
    <mergeCell ref="C33:C34"/>
    <mergeCell ref="D33:D34"/>
    <mergeCell ref="E33:E34"/>
    <mergeCell ref="F33:F34"/>
    <mergeCell ref="G33:G34"/>
    <mergeCell ref="H33:H34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R29:R30"/>
    <mergeCell ref="S29:S30"/>
    <mergeCell ref="T29:T30"/>
    <mergeCell ref="AG29:AG30"/>
    <mergeCell ref="AH29:AH30"/>
    <mergeCell ref="AI29:AI30"/>
    <mergeCell ref="AJ29:AJ30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A29:A30"/>
    <mergeCell ref="B29:B30"/>
    <mergeCell ref="C29:C30"/>
    <mergeCell ref="D29:D30"/>
    <mergeCell ref="E29:E30"/>
    <mergeCell ref="F29:F30"/>
    <mergeCell ref="G29:G30"/>
    <mergeCell ref="H29:H30"/>
    <mergeCell ref="A27:A28"/>
    <mergeCell ref="B27:B28"/>
    <mergeCell ref="C27:C28"/>
    <mergeCell ref="D27:D28"/>
    <mergeCell ref="E27:E28"/>
    <mergeCell ref="F27:F28"/>
    <mergeCell ref="AL23:AL24"/>
    <mergeCell ref="X23:X24"/>
    <mergeCell ref="Y23:Y24"/>
    <mergeCell ref="Z23:Z24"/>
    <mergeCell ref="AA23:AA24"/>
    <mergeCell ref="AB23:AB24"/>
    <mergeCell ref="AF23:AF24"/>
    <mergeCell ref="I29:I30"/>
    <mergeCell ref="J29:J30"/>
    <mergeCell ref="K29:K30"/>
    <mergeCell ref="L29:L30"/>
    <mergeCell ref="M29:M30"/>
    <mergeCell ref="N29:N30"/>
    <mergeCell ref="G27:AK27"/>
    <mergeCell ref="AL27:AL28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N23:N24"/>
    <mergeCell ref="O23:O24"/>
    <mergeCell ref="P23:P24"/>
    <mergeCell ref="Q23:Q24"/>
    <mergeCell ref="AG23:AG24"/>
    <mergeCell ref="AH23:AH24"/>
    <mergeCell ref="AI23:AI24"/>
    <mergeCell ref="AJ23:AJ24"/>
    <mergeCell ref="AK23:AK24"/>
    <mergeCell ref="AE23:AE24"/>
    <mergeCell ref="G3:AK3"/>
    <mergeCell ref="AL3:AL4"/>
    <mergeCell ref="A5:A10"/>
    <mergeCell ref="B5:B10"/>
    <mergeCell ref="A11:A16"/>
    <mergeCell ref="B11:B16"/>
    <mergeCell ref="F23:F24"/>
    <mergeCell ref="G23:G24"/>
    <mergeCell ref="H23:H24"/>
    <mergeCell ref="I23:I24"/>
    <mergeCell ref="J23:J24"/>
    <mergeCell ref="K23:K24"/>
    <mergeCell ref="A23:A24"/>
    <mergeCell ref="B23:C24"/>
    <mergeCell ref="D23:D24"/>
    <mergeCell ref="E23:E24"/>
    <mergeCell ref="R23:R24"/>
    <mergeCell ref="S23:S24"/>
    <mergeCell ref="T23:T24"/>
    <mergeCell ref="U23:U24"/>
    <mergeCell ref="V23:V24"/>
    <mergeCell ref="W23:W24"/>
    <mergeCell ref="L23:L24"/>
    <mergeCell ref="M23:M24"/>
    <mergeCell ref="D1:F1"/>
    <mergeCell ref="A3:A4"/>
    <mergeCell ref="B3:B4"/>
    <mergeCell ref="C3:C4"/>
    <mergeCell ref="D3:D4"/>
    <mergeCell ref="E3:E4"/>
    <mergeCell ref="F3:F4"/>
    <mergeCell ref="A17:A22"/>
    <mergeCell ref="B17:B22"/>
  </mergeCells>
  <conditionalFormatting sqref="E5:F23">
    <cfRule type="cellIs" dxfId="266" priority="7" operator="lessThan">
      <formula>0</formula>
    </cfRule>
  </conditionalFormatting>
  <conditionalFormatting sqref="F5:F23">
    <cfRule type="cellIs" dxfId="265" priority="6" operator="equal">
      <formula>0</formula>
    </cfRule>
  </conditionalFormatting>
  <conditionalFormatting sqref="F29:F46">
    <cfRule type="cellIs" dxfId="264" priority="4" operator="equal">
      <formula>0</formula>
    </cfRule>
    <cfRule type="cellIs" dxfId="263" priority="5" operator="lessThan">
      <formula>0</formula>
    </cfRule>
  </conditionalFormatting>
  <conditionalFormatting sqref="G5:AK24 G29:AK46">
    <cfRule type="cellIs" dxfId="262" priority="3" operator="greaterThan">
      <formula>0</formula>
    </cfRule>
  </conditionalFormatting>
  <conditionalFormatting sqref="AL5:AL23 AL29 AL31 AL33 AL35 AL37 AL39 AL41 AL43 AL45">
    <cfRule type="containsText" dxfId="261" priority="8" operator="containsText" text="Done">
      <formula>NOT(ISERROR(SEARCH("Done",AL5)))</formula>
    </cfRule>
  </conditionalFormatting>
  <conditionalFormatting sqref="AL5:AL24">
    <cfRule type="containsText" dxfId="260" priority="2" operator="containsText" text="Done">
      <formula>NOT(ISERROR(SEARCH("Done",AL5)))</formula>
    </cfRule>
  </conditionalFormatting>
  <conditionalFormatting sqref="AL29:AL46">
    <cfRule type="containsText" dxfId="259" priority="1" operator="containsText" text="Done">
      <formula>NOT(ISERROR(SEARCH("Done",AL29)))</formula>
    </cfRule>
  </conditionalFormatting>
  <dataValidations count="1">
    <dataValidation allowBlank="1" showInputMessage="1" showErrorMessage="1" sqref="AN5" xr:uid="{6ABF000E-66BE-43F6-BD74-89E9A7F9EE49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0F1C-E9A3-4B7C-B516-3BDE2721E6CF}">
  <sheetPr>
    <tabColor rgb="FFFFC000"/>
    <pageSetUpPr fitToPage="1"/>
  </sheetPr>
  <dimension ref="A1:BP106"/>
  <sheetViews>
    <sheetView showGridLines="0" topLeftCell="A50" zoomScale="60" zoomScaleNormal="60" workbookViewId="0">
      <pane xSplit="6" topLeftCell="G1" activePane="topRight" state="frozen"/>
      <selection activeCell="G51" sqref="G51:AH52"/>
      <selection pane="topRight" activeCell="AN43" sqref="AN43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35.17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168</v>
      </c>
      <c r="E1" s="231"/>
      <c r="F1" s="232"/>
    </row>
    <row r="2" spans="1:66" ht="25" customHeight="1" x14ac:dyDescent="0.35">
      <c r="A2" s="23" t="s">
        <v>46</v>
      </c>
      <c r="C2">
        <f>D2/6</f>
        <v>106.66666666666667</v>
      </c>
      <c r="D2" s="2">
        <f>SUBTOTAL(9,D5:D64)</f>
        <v>640</v>
      </c>
      <c r="E2" s="2">
        <f>SUBTOTAL(9,E5:E64)</f>
        <v>640</v>
      </c>
      <c r="F2" s="63">
        <f>SUBTOTAL(9,F5:F64)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08" t="s">
        <v>187</v>
      </c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263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106">
        <v>1</v>
      </c>
      <c r="H4" s="106">
        <v>2</v>
      </c>
      <c r="I4" s="106">
        <v>3</v>
      </c>
      <c r="J4" s="106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106">
        <v>10</v>
      </c>
      <c r="Q4" s="106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06">
        <v>17</v>
      </c>
      <c r="X4" s="106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06">
        <v>24</v>
      </c>
      <c r="AE4" s="106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06">
        <v>31</v>
      </c>
      <c r="AL4" s="106">
        <v>1</v>
      </c>
      <c r="AM4" s="37">
        <v>2</v>
      </c>
      <c r="AN4" s="37">
        <v>3</v>
      </c>
      <c r="AO4" s="37">
        <v>4</v>
      </c>
      <c r="AP4" s="37">
        <v>5</v>
      </c>
      <c r="AQ4" s="37">
        <v>6</v>
      </c>
      <c r="AR4" s="106">
        <v>7</v>
      </c>
      <c r="AS4" s="106">
        <v>8</v>
      </c>
      <c r="AT4" s="37">
        <v>9</v>
      </c>
      <c r="AU4" s="37">
        <v>10</v>
      </c>
      <c r="AV4" s="37">
        <v>11</v>
      </c>
      <c r="AW4" s="37">
        <v>12</v>
      </c>
      <c r="AX4" s="37">
        <v>13</v>
      </c>
      <c r="AY4" s="106">
        <v>14</v>
      </c>
      <c r="AZ4" s="106">
        <v>15</v>
      </c>
      <c r="BA4" s="37">
        <v>16</v>
      </c>
      <c r="BB4" s="37">
        <v>17</v>
      </c>
      <c r="BC4" s="37">
        <v>18</v>
      </c>
      <c r="BD4" s="37">
        <v>19</v>
      </c>
      <c r="BE4" s="37">
        <v>20</v>
      </c>
      <c r="BF4" s="106">
        <v>21</v>
      </c>
      <c r="BG4" s="106">
        <v>22</v>
      </c>
      <c r="BH4" s="37">
        <v>23</v>
      </c>
      <c r="BI4" s="37">
        <v>24</v>
      </c>
      <c r="BJ4" s="37">
        <v>25</v>
      </c>
      <c r="BK4" s="37">
        <v>26</v>
      </c>
      <c r="BL4" s="37">
        <v>27</v>
      </c>
      <c r="BM4" s="106">
        <v>28</v>
      </c>
      <c r="BN4" s="263"/>
    </row>
    <row r="5" spans="1:66" ht="18" customHeight="1" x14ac:dyDescent="0.35">
      <c r="A5" s="220" t="s">
        <v>188</v>
      </c>
      <c r="B5" s="223" t="s">
        <v>170</v>
      </c>
      <c r="C5" s="32" t="s">
        <v>1</v>
      </c>
      <c r="D5" s="7">
        <v>30</v>
      </c>
      <c r="E5" s="8">
        <f t="shared" ref="E5:E65" si="0">SUM(G5:AK5)</f>
        <v>30</v>
      </c>
      <c r="F5" s="8">
        <f>E5-D5</f>
        <v>0</v>
      </c>
      <c r="G5" s="107"/>
      <c r="H5" s="107"/>
      <c r="I5" s="107"/>
      <c r="J5" s="107"/>
      <c r="K5" s="9"/>
      <c r="L5" s="9"/>
      <c r="M5" s="9"/>
      <c r="N5" s="9"/>
      <c r="O5" s="9"/>
      <c r="P5" s="107"/>
      <c r="Q5" s="107"/>
      <c r="R5" s="9"/>
      <c r="S5" s="9"/>
      <c r="T5" s="9"/>
      <c r="U5" s="9"/>
      <c r="V5" s="9"/>
      <c r="W5" s="107"/>
      <c r="X5" s="107"/>
      <c r="Y5" s="9">
        <v>20</v>
      </c>
      <c r="Z5" s="9"/>
      <c r="AA5" s="9"/>
      <c r="AB5" s="9"/>
      <c r="AC5" s="9">
        <v>10</v>
      </c>
      <c r="AD5" s="107"/>
      <c r="AE5" s="107"/>
      <c r="AF5" s="9"/>
      <c r="AG5" s="9"/>
      <c r="AH5" s="9"/>
      <c r="AI5" s="9"/>
      <c r="AJ5" s="9"/>
      <c r="AK5" s="107"/>
      <c r="AL5" s="107"/>
      <c r="AM5" s="9"/>
      <c r="AN5" s="9"/>
      <c r="AO5" s="9"/>
      <c r="AP5" s="9"/>
      <c r="AQ5" s="9"/>
      <c r="AR5" s="107"/>
      <c r="AS5" s="107"/>
      <c r="AT5" s="9"/>
      <c r="AU5" s="9"/>
      <c r="AV5" s="9"/>
      <c r="AW5" s="9"/>
      <c r="AX5" s="9"/>
      <c r="AY5" s="107"/>
      <c r="AZ5" s="107"/>
      <c r="BA5" s="9"/>
      <c r="BB5" s="9"/>
      <c r="BC5" s="9"/>
      <c r="BD5" s="9"/>
      <c r="BE5" s="9"/>
      <c r="BF5" s="107"/>
      <c r="BG5" s="107"/>
      <c r="BH5" s="9"/>
      <c r="BI5" s="9"/>
      <c r="BJ5" s="9"/>
      <c r="BK5" s="9"/>
      <c r="BL5" s="9"/>
      <c r="BM5" s="107"/>
      <c r="BN5" s="9"/>
    </row>
    <row r="6" spans="1:66" ht="18" customHeight="1" x14ac:dyDescent="0.35">
      <c r="A6" s="221"/>
      <c r="B6" s="224"/>
      <c r="C6" s="32" t="s">
        <v>2</v>
      </c>
      <c r="D6" s="7">
        <v>30</v>
      </c>
      <c r="E6" s="8">
        <f t="shared" si="0"/>
        <v>30</v>
      </c>
      <c r="F6" s="8">
        <f t="shared" ref="F6:F65" si="1">E6-D6</f>
        <v>0</v>
      </c>
      <c r="G6" s="107"/>
      <c r="H6" s="107"/>
      <c r="I6" s="107"/>
      <c r="J6" s="107"/>
      <c r="K6" s="9"/>
      <c r="L6" s="9"/>
      <c r="M6" s="9"/>
      <c r="N6" s="9"/>
      <c r="O6" s="9"/>
      <c r="P6" s="107"/>
      <c r="Q6" s="107"/>
      <c r="R6" s="9"/>
      <c r="S6" s="9"/>
      <c r="T6" s="9"/>
      <c r="U6" s="9"/>
      <c r="V6" s="9"/>
      <c r="W6" s="107"/>
      <c r="X6" s="107"/>
      <c r="Y6" s="9">
        <v>30</v>
      </c>
      <c r="Z6" s="9"/>
      <c r="AA6" s="9"/>
      <c r="AB6" s="9"/>
      <c r="AC6" s="9"/>
      <c r="AD6" s="107"/>
      <c r="AE6" s="107"/>
      <c r="AF6" s="9"/>
      <c r="AG6" s="9"/>
      <c r="AH6" s="9"/>
      <c r="AI6" s="9"/>
      <c r="AJ6" s="9"/>
      <c r="AK6" s="107"/>
      <c r="AL6" s="107"/>
      <c r="AM6" s="9"/>
      <c r="AN6" s="9"/>
      <c r="AO6" s="9"/>
      <c r="AP6" s="9"/>
      <c r="AQ6" s="9"/>
      <c r="AR6" s="107"/>
      <c r="AS6" s="107"/>
      <c r="AT6" s="9"/>
      <c r="AU6" s="9"/>
      <c r="AV6" s="9"/>
      <c r="AW6" s="9"/>
      <c r="AX6" s="9"/>
      <c r="AY6" s="107"/>
      <c r="AZ6" s="107"/>
      <c r="BA6" s="9"/>
      <c r="BB6" s="9"/>
      <c r="BC6" s="9"/>
      <c r="BD6" s="9"/>
      <c r="BE6" s="9"/>
      <c r="BF6" s="107"/>
      <c r="BG6" s="107"/>
      <c r="BH6" s="9"/>
      <c r="BI6" s="9"/>
      <c r="BJ6" s="9"/>
      <c r="BK6" s="9"/>
      <c r="BL6" s="9"/>
      <c r="BM6" s="107"/>
      <c r="BN6" s="9"/>
    </row>
    <row r="7" spans="1:66" ht="18" customHeight="1" x14ac:dyDescent="0.35">
      <c r="A7" s="221"/>
      <c r="B7" s="224"/>
      <c r="C7" s="32" t="s">
        <v>3</v>
      </c>
      <c r="D7" s="7">
        <v>0</v>
      </c>
      <c r="E7" s="8">
        <f t="shared" si="0"/>
        <v>0</v>
      </c>
      <c r="F7" s="8">
        <f t="shared" si="1"/>
        <v>0</v>
      </c>
      <c r="G7" s="107"/>
      <c r="H7" s="107"/>
      <c r="I7" s="107"/>
      <c r="J7" s="107"/>
      <c r="K7" s="9"/>
      <c r="L7" s="9"/>
      <c r="M7" s="9"/>
      <c r="N7" s="9"/>
      <c r="O7" s="9"/>
      <c r="P7" s="107"/>
      <c r="Q7" s="107"/>
      <c r="R7" s="9"/>
      <c r="S7" s="9"/>
      <c r="T7" s="9"/>
      <c r="U7" s="9"/>
      <c r="V7" s="9"/>
      <c r="W7" s="107"/>
      <c r="X7" s="107"/>
      <c r="Y7" s="9"/>
      <c r="Z7" s="9"/>
      <c r="AA7" s="9"/>
      <c r="AB7" s="9"/>
      <c r="AC7" s="9"/>
      <c r="AD7" s="107"/>
      <c r="AE7" s="107"/>
      <c r="AF7" s="9"/>
      <c r="AG7" s="9"/>
      <c r="AH7" s="9"/>
      <c r="AI7" s="9"/>
      <c r="AJ7" s="9"/>
      <c r="AK7" s="107"/>
      <c r="AL7" s="107"/>
      <c r="AM7" s="9"/>
      <c r="AN7" s="9"/>
      <c r="AO7" s="9"/>
      <c r="AP7" s="9"/>
      <c r="AQ7" s="9"/>
      <c r="AR7" s="107"/>
      <c r="AS7" s="107"/>
      <c r="AT7" s="9"/>
      <c r="AU7" s="9"/>
      <c r="AV7" s="9"/>
      <c r="AW7" s="9"/>
      <c r="AX7" s="9"/>
      <c r="AY7" s="107"/>
      <c r="AZ7" s="107"/>
      <c r="BA7" s="9"/>
      <c r="BB7" s="9"/>
      <c r="BC7" s="9"/>
      <c r="BD7" s="9"/>
      <c r="BE7" s="9"/>
      <c r="BF7" s="107"/>
      <c r="BG7" s="107"/>
      <c r="BH7" s="9"/>
      <c r="BI7" s="9"/>
      <c r="BJ7" s="9"/>
      <c r="BK7" s="9"/>
      <c r="BL7" s="9"/>
      <c r="BM7" s="107"/>
      <c r="BN7" s="9"/>
    </row>
    <row r="8" spans="1:66" ht="18" customHeight="1" x14ac:dyDescent="0.35">
      <c r="A8" s="221"/>
      <c r="B8" s="224"/>
      <c r="C8" s="33" t="s">
        <v>4</v>
      </c>
      <c r="D8" s="7">
        <v>30</v>
      </c>
      <c r="E8" s="8">
        <f t="shared" si="0"/>
        <v>30</v>
      </c>
      <c r="F8" s="8">
        <f t="shared" si="1"/>
        <v>0</v>
      </c>
      <c r="G8" s="107"/>
      <c r="H8" s="107"/>
      <c r="I8" s="107"/>
      <c r="J8" s="107"/>
      <c r="K8" s="9"/>
      <c r="L8" s="9"/>
      <c r="M8" s="9"/>
      <c r="N8" s="9"/>
      <c r="O8" s="9"/>
      <c r="P8" s="107"/>
      <c r="Q8" s="107"/>
      <c r="R8" s="9"/>
      <c r="S8" s="9"/>
      <c r="T8" s="9"/>
      <c r="U8" s="9"/>
      <c r="V8" s="9"/>
      <c r="W8" s="107"/>
      <c r="X8" s="107"/>
      <c r="Y8" s="9"/>
      <c r="Z8" s="9"/>
      <c r="AA8" s="9"/>
      <c r="AB8" s="9"/>
      <c r="AC8" s="9">
        <v>13</v>
      </c>
      <c r="AD8" s="107"/>
      <c r="AE8" s="107">
        <f>4+9</f>
        <v>13</v>
      </c>
      <c r="AF8" s="9"/>
      <c r="AG8" s="9">
        <v>4</v>
      </c>
      <c r="AH8" s="9"/>
      <c r="AI8" s="9"/>
      <c r="AJ8" s="9"/>
      <c r="AK8" s="107"/>
      <c r="AL8" s="107"/>
      <c r="AM8" s="9"/>
      <c r="AN8" s="9"/>
      <c r="AO8" s="9"/>
      <c r="AP8" s="9"/>
      <c r="AQ8" s="9"/>
      <c r="AR8" s="107"/>
      <c r="AS8" s="107"/>
      <c r="AT8" s="9"/>
      <c r="AU8" s="9"/>
      <c r="AV8" s="9"/>
      <c r="AW8" s="9"/>
      <c r="AX8" s="9"/>
      <c r="AY8" s="107"/>
      <c r="AZ8" s="107"/>
      <c r="BA8" s="9"/>
      <c r="BB8" s="9"/>
      <c r="BC8" s="9"/>
      <c r="BD8" s="9"/>
      <c r="BE8" s="9"/>
      <c r="BF8" s="107"/>
      <c r="BG8" s="107"/>
      <c r="BH8" s="9"/>
      <c r="BI8" s="9"/>
      <c r="BJ8" s="9"/>
      <c r="BK8" s="9"/>
      <c r="BL8" s="9"/>
      <c r="BM8" s="107"/>
      <c r="BN8" s="9"/>
    </row>
    <row r="9" spans="1:66" ht="18" customHeight="1" x14ac:dyDescent="0.35">
      <c r="A9" s="221"/>
      <c r="B9" s="224"/>
      <c r="C9" s="33" t="s">
        <v>5</v>
      </c>
      <c r="D9" s="7">
        <v>30</v>
      </c>
      <c r="E9" s="8">
        <f t="shared" si="0"/>
        <v>30</v>
      </c>
      <c r="F9" s="8">
        <f t="shared" si="1"/>
        <v>0</v>
      </c>
      <c r="G9" s="107"/>
      <c r="H9" s="107"/>
      <c r="I9" s="107"/>
      <c r="J9" s="107"/>
      <c r="K9" s="9"/>
      <c r="L9" s="9"/>
      <c r="M9" s="9"/>
      <c r="N9" s="9"/>
      <c r="O9" s="9"/>
      <c r="P9" s="107"/>
      <c r="Q9" s="107"/>
      <c r="R9" s="9"/>
      <c r="S9" s="9"/>
      <c r="T9" s="9"/>
      <c r="U9" s="9"/>
      <c r="V9" s="9"/>
      <c r="W9" s="107"/>
      <c r="X9" s="107"/>
      <c r="Y9" s="9"/>
      <c r="Z9" s="9"/>
      <c r="AA9" s="9"/>
      <c r="AB9" s="9"/>
      <c r="AC9" s="9"/>
      <c r="AD9" s="107">
        <v>18</v>
      </c>
      <c r="AE9" s="107"/>
      <c r="AF9" s="9"/>
      <c r="AG9" s="9">
        <v>12</v>
      </c>
      <c r="AH9" s="9"/>
      <c r="AI9" s="9"/>
      <c r="AJ9" s="9"/>
      <c r="AK9" s="107"/>
      <c r="AL9" s="107"/>
      <c r="AM9" s="9"/>
      <c r="AN9" s="9"/>
      <c r="AO9" s="9"/>
      <c r="AP9" s="9"/>
      <c r="AQ9" s="9"/>
      <c r="AR9" s="107"/>
      <c r="AS9" s="107"/>
      <c r="AT9" s="9"/>
      <c r="AU9" s="9"/>
      <c r="AV9" s="9"/>
      <c r="AW9" s="9"/>
      <c r="AX9" s="9"/>
      <c r="AY9" s="107"/>
      <c r="AZ9" s="107"/>
      <c r="BA9" s="9"/>
      <c r="BB9" s="9"/>
      <c r="BC9" s="9"/>
      <c r="BD9" s="9"/>
      <c r="BE9" s="9"/>
      <c r="BF9" s="107"/>
      <c r="BG9" s="107"/>
      <c r="BH9" s="9"/>
      <c r="BI9" s="9"/>
      <c r="BJ9" s="9"/>
      <c r="BK9" s="9"/>
      <c r="BL9" s="9"/>
      <c r="BM9" s="107"/>
      <c r="BN9" s="9"/>
    </row>
    <row r="10" spans="1:66" ht="18" customHeight="1" x14ac:dyDescent="0.35">
      <c r="A10" s="222"/>
      <c r="B10" s="225"/>
      <c r="C10" s="34" t="s">
        <v>6</v>
      </c>
      <c r="D10" s="12">
        <v>0</v>
      </c>
      <c r="E10" s="10">
        <f t="shared" si="0"/>
        <v>0</v>
      </c>
      <c r="F10" s="10">
        <f t="shared" si="1"/>
        <v>0</v>
      </c>
      <c r="G10" s="108"/>
      <c r="H10" s="108"/>
      <c r="I10" s="108"/>
      <c r="J10" s="108"/>
      <c r="K10" s="13"/>
      <c r="L10" s="13"/>
      <c r="M10" s="13"/>
      <c r="N10" s="13"/>
      <c r="O10" s="13"/>
      <c r="P10" s="108"/>
      <c r="Q10" s="108"/>
      <c r="R10" s="13"/>
      <c r="S10" s="13"/>
      <c r="T10" s="13"/>
      <c r="U10" s="13"/>
      <c r="V10" s="13"/>
      <c r="W10" s="108"/>
      <c r="X10" s="108"/>
      <c r="Y10" s="13"/>
      <c r="Z10" s="13"/>
      <c r="AA10" s="13"/>
      <c r="AB10" s="13"/>
      <c r="AC10" s="13"/>
      <c r="AD10" s="108"/>
      <c r="AE10" s="108"/>
      <c r="AF10" s="13"/>
      <c r="AG10" s="13"/>
      <c r="AH10" s="13"/>
      <c r="AI10" s="13"/>
      <c r="AJ10" s="13"/>
      <c r="AK10" s="108"/>
      <c r="AL10" s="108"/>
      <c r="AM10" s="13"/>
      <c r="AN10" s="13"/>
      <c r="AO10" s="13"/>
      <c r="AP10" s="13"/>
      <c r="AQ10" s="13"/>
      <c r="AR10" s="108"/>
      <c r="AS10" s="108"/>
      <c r="AT10" s="13"/>
      <c r="AU10" s="13"/>
      <c r="AV10" s="13"/>
      <c r="AW10" s="13"/>
      <c r="AX10" s="13"/>
      <c r="AY10" s="108"/>
      <c r="AZ10" s="108"/>
      <c r="BA10" s="13"/>
      <c r="BB10" s="13"/>
      <c r="BC10" s="13"/>
      <c r="BD10" s="13"/>
      <c r="BE10" s="13"/>
      <c r="BF10" s="108"/>
      <c r="BG10" s="108"/>
      <c r="BH10" s="13"/>
      <c r="BI10" s="13"/>
      <c r="BJ10" s="13"/>
      <c r="BK10" s="13"/>
      <c r="BL10" s="13"/>
      <c r="BM10" s="108"/>
      <c r="BN10" s="13"/>
    </row>
    <row r="11" spans="1:66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109"/>
      <c r="H11" s="109"/>
      <c r="I11" s="109"/>
      <c r="J11" s="109"/>
      <c r="K11" s="5"/>
      <c r="L11" s="5"/>
      <c r="M11" s="5"/>
      <c r="N11" s="5"/>
      <c r="O11" s="5"/>
      <c r="P11" s="109"/>
      <c r="Q11" s="109"/>
      <c r="R11" s="5"/>
      <c r="S11" s="5"/>
      <c r="T11" s="5"/>
      <c r="U11" s="5"/>
      <c r="V11" s="5"/>
      <c r="W11" s="109"/>
      <c r="X11" s="109"/>
      <c r="Y11" s="5"/>
      <c r="Z11" s="5"/>
      <c r="AA11" s="5"/>
      <c r="AB11" s="5"/>
      <c r="AC11" s="5"/>
      <c r="AD11" s="109"/>
      <c r="AE11" s="109"/>
      <c r="AF11" s="5"/>
      <c r="AG11" s="5"/>
      <c r="AH11" s="5"/>
      <c r="AI11" s="5"/>
      <c r="AJ11" s="5"/>
      <c r="AK11" s="109"/>
      <c r="AL11" s="109"/>
      <c r="AM11" s="5"/>
      <c r="AN11" s="5"/>
      <c r="AO11" s="5"/>
      <c r="AP11" s="5"/>
      <c r="AQ11" s="5"/>
      <c r="AR11" s="109"/>
      <c r="AS11" s="109"/>
      <c r="AT11" s="5"/>
      <c r="AU11" s="5"/>
      <c r="AV11" s="5"/>
      <c r="AW11" s="5"/>
      <c r="AX11" s="5"/>
      <c r="AY11" s="109"/>
      <c r="AZ11" s="109"/>
      <c r="BA11" s="5"/>
      <c r="BB11" s="5"/>
      <c r="BC11" s="5"/>
      <c r="BD11" s="5"/>
      <c r="BE11" s="5"/>
      <c r="BF11" s="109"/>
      <c r="BG11" s="109"/>
      <c r="BH11" s="5"/>
      <c r="BI11" s="5"/>
      <c r="BJ11" s="5"/>
      <c r="BK11" s="5"/>
      <c r="BL11" s="5"/>
      <c r="BM11" s="109"/>
      <c r="BN11" s="5"/>
    </row>
    <row r="12" spans="1:66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107"/>
      <c r="H12" s="107"/>
      <c r="I12" s="107"/>
      <c r="J12" s="107"/>
      <c r="K12" s="9"/>
      <c r="L12" s="9"/>
      <c r="M12" s="9"/>
      <c r="N12" s="9"/>
      <c r="O12" s="9"/>
      <c r="P12" s="107"/>
      <c r="Q12" s="107"/>
      <c r="R12" s="9"/>
      <c r="S12" s="9"/>
      <c r="T12" s="9"/>
      <c r="U12" s="9"/>
      <c r="V12" s="9"/>
      <c r="W12" s="107"/>
      <c r="X12" s="107"/>
      <c r="Y12" s="9"/>
      <c r="Z12" s="9"/>
      <c r="AA12" s="9"/>
      <c r="AB12" s="9"/>
      <c r="AC12" s="9"/>
      <c r="AD12" s="107"/>
      <c r="AE12" s="107"/>
      <c r="AF12" s="9"/>
      <c r="AG12" s="9"/>
      <c r="AH12" s="9"/>
      <c r="AI12" s="9"/>
      <c r="AJ12" s="9"/>
      <c r="AK12" s="107"/>
      <c r="AL12" s="107"/>
      <c r="AM12" s="9"/>
      <c r="AN12" s="9"/>
      <c r="AO12" s="9"/>
      <c r="AP12" s="9"/>
      <c r="AQ12" s="9"/>
      <c r="AR12" s="107"/>
      <c r="AS12" s="107"/>
      <c r="AT12" s="9"/>
      <c r="AU12" s="9"/>
      <c r="AV12" s="9"/>
      <c r="AW12" s="9"/>
      <c r="AX12" s="9"/>
      <c r="AY12" s="107"/>
      <c r="AZ12" s="107"/>
      <c r="BA12" s="9"/>
      <c r="BB12" s="9"/>
      <c r="BC12" s="9"/>
      <c r="BD12" s="9"/>
      <c r="BE12" s="9"/>
      <c r="BF12" s="107"/>
      <c r="BG12" s="107"/>
      <c r="BH12" s="9"/>
      <c r="BI12" s="9"/>
      <c r="BJ12" s="9"/>
      <c r="BK12" s="9"/>
      <c r="BL12" s="9"/>
      <c r="BM12" s="107"/>
      <c r="BN12" s="9"/>
    </row>
    <row r="13" spans="1:66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107"/>
      <c r="H13" s="107"/>
      <c r="I13" s="107"/>
      <c r="J13" s="107"/>
      <c r="K13" s="9"/>
      <c r="L13" s="9"/>
      <c r="M13" s="9"/>
      <c r="N13" s="9"/>
      <c r="O13" s="9"/>
      <c r="P13" s="107"/>
      <c r="Q13" s="107"/>
      <c r="R13" s="9"/>
      <c r="S13" s="9"/>
      <c r="T13" s="9"/>
      <c r="U13" s="9"/>
      <c r="V13" s="9"/>
      <c r="W13" s="107"/>
      <c r="X13" s="107"/>
      <c r="Y13" s="9"/>
      <c r="Z13" s="9"/>
      <c r="AA13" s="9"/>
      <c r="AB13" s="9"/>
      <c r="AC13" s="9"/>
      <c r="AD13" s="107"/>
      <c r="AE13" s="107"/>
      <c r="AF13" s="9"/>
      <c r="AG13" s="9"/>
      <c r="AH13" s="9"/>
      <c r="AI13" s="9"/>
      <c r="AJ13" s="9"/>
      <c r="AK13" s="107"/>
      <c r="AL13" s="107"/>
      <c r="AM13" s="9"/>
      <c r="AN13" s="9"/>
      <c r="AO13" s="9"/>
      <c r="AP13" s="9"/>
      <c r="AQ13" s="9"/>
      <c r="AR13" s="107"/>
      <c r="AS13" s="107"/>
      <c r="AT13" s="9"/>
      <c r="AU13" s="9"/>
      <c r="AV13" s="9"/>
      <c r="AW13" s="9"/>
      <c r="AX13" s="9"/>
      <c r="AY13" s="107"/>
      <c r="AZ13" s="107"/>
      <c r="BA13" s="9"/>
      <c r="BB13" s="9"/>
      <c r="BC13" s="9"/>
      <c r="BD13" s="9"/>
      <c r="BE13" s="9"/>
      <c r="BF13" s="107"/>
      <c r="BG13" s="107"/>
      <c r="BH13" s="9"/>
      <c r="BI13" s="9"/>
      <c r="BJ13" s="9"/>
      <c r="BK13" s="9"/>
      <c r="BL13" s="9"/>
      <c r="BM13" s="107"/>
      <c r="BN13" s="9"/>
    </row>
    <row r="14" spans="1:66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107"/>
      <c r="H14" s="107"/>
      <c r="I14" s="107"/>
      <c r="J14" s="107"/>
      <c r="K14" s="9"/>
      <c r="L14" s="9"/>
      <c r="M14" s="9"/>
      <c r="N14" s="9"/>
      <c r="O14" s="9"/>
      <c r="P14" s="107"/>
      <c r="Q14" s="107"/>
      <c r="R14" s="9"/>
      <c r="S14" s="9"/>
      <c r="T14" s="9"/>
      <c r="U14" s="9"/>
      <c r="V14" s="9"/>
      <c r="W14" s="107"/>
      <c r="X14" s="107"/>
      <c r="Y14" s="9"/>
      <c r="Z14" s="9"/>
      <c r="AA14" s="9"/>
      <c r="AB14" s="9"/>
      <c r="AC14" s="9"/>
      <c r="AD14" s="107"/>
      <c r="AE14" s="107"/>
      <c r="AF14" s="9"/>
      <c r="AG14" s="9"/>
      <c r="AH14" s="9"/>
      <c r="AI14" s="9"/>
      <c r="AJ14" s="9"/>
      <c r="AK14" s="107"/>
      <c r="AL14" s="107"/>
      <c r="AM14" s="9"/>
      <c r="AN14" s="9"/>
      <c r="AO14" s="9"/>
      <c r="AP14" s="9"/>
      <c r="AQ14" s="9"/>
      <c r="AR14" s="107"/>
      <c r="AS14" s="107"/>
      <c r="AT14" s="9"/>
      <c r="AU14" s="9"/>
      <c r="AV14" s="9"/>
      <c r="AW14" s="9"/>
      <c r="AX14" s="9"/>
      <c r="AY14" s="107"/>
      <c r="AZ14" s="107"/>
      <c r="BA14" s="9"/>
      <c r="BB14" s="9"/>
      <c r="BC14" s="9"/>
      <c r="BD14" s="9"/>
      <c r="BE14" s="9"/>
      <c r="BF14" s="107"/>
      <c r="BG14" s="107"/>
      <c r="BH14" s="9"/>
      <c r="BI14" s="9"/>
      <c r="BJ14" s="9"/>
      <c r="BK14" s="9"/>
      <c r="BL14" s="9"/>
      <c r="BM14" s="107"/>
      <c r="BN14" s="9"/>
    </row>
    <row r="15" spans="1:66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107"/>
      <c r="H15" s="107"/>
      <c r="I15" s="107"/>
      <c r="J15" s="107"/>
      <c r="K15" s="9"/>
      <c r="L15" s="9"/>
      <c r="M15" s="9"/>
      <c r="N15" s="9"/>
      <c r="O15" s="9"/>
      <c r="P15" s="107"/>
      <c r="Q15" s="107"/>
      <c r="R15" s="9"/>
      <c r="S15" s="9"/>
      <c r="T15" s="9"/>
      <c r="U15" s="9"/>
      <c r="V15" s="9"/>
      <c r="W15" s="107"/>
      <c r="X15" s="107"/>
      <c r="Y15" s="9"/>
      <c r="Z15" s="9"/>
      <c r="AA15" s="9"/>
      <c r="AB15" s="9"/>
      <c r="AC15" s="9"/>
      <c r="AD15" s="107"/>
      <c r="AE15" s="107"/>
      <c r="AF15" s="9"/>
      <c r="AG15" s="9"/>
      <c r="AH15" s="9"/>
      <c r="AI15" s="9"/>
      <c r="AJ15" s="9"/>
      <c r="AK15" s="107"/>
      <c r="AL15" s="107"/>
      <c r="AM15" s="9"/>
      <c r="AN15" s="9"/>
      <c r="AO15" s="9"/>
      <c r="AP15" s="9"/>
      <c r="AQ15" s="9"/>
      <c r="AR15" s="107"/>
      <c r="AS15" s="107"/>
      <c r="AT15" s="9"/>
      <c r="AU15" s="9"/>
      <c r="AV15" s="9"/>
      <c r="AW15" s="9"/>
      <c r="AX15" s="9"/>
      <c r="AY15" s="107"/>
      <c r="AZ15" s="107"/>
      <c r="BA15" s="9"/>
      <c r="BB15" s="9"/>
      <c r="BC15" s="9"/>
      <c r="BD15" s="9"/>
      <c r="BE15" s="9"/>
      <c r="BF15" s="107"/>
      <c r="BG15" s="107"/>
      <c r="BH15" s="9"/>
      <c r="BI15" s="9"/>
      <c r="BJ15" s="9"/>
      <c r="BK15" s="9"/>
      <c r="BL15" s="9"/>
      <c r="BM15" s="107"/>
      <c r="BN15" s="9"/>
    </row>
    <row r="16" spans="1:66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08"/>
      <c r="H16" s="108"/>
      <c r="I16" s="108"/>
      <c r="J16" s="108"/>
      <c r="K16" s="13"/>
      <c r="L16" s="13"/>
      <c r="M16" s="13"/>
      <c r="N16" s="13"/>
      <c r="O16" s="13"/>
      <c r="P16" s="108"/>
      <c r="Q16" s="108"/>
      <c r="R16" s="13"/>
      <c r="S16" s="13"/>
      <c r="T16" s="13"/>
      <c r="U16" s="13"/>
      <c r="V16" s="13"/>
      <c r="W16" s="108"/>
      <c r="X16" s="108"/>
      <c r="Y16" s="13"/>
      <c r="Z16" s="13"/>
      <c r="AA16" s="13"/>
      <c r="AB16" s="13"/>
      <c r="AC16" s="13"/>
      <c r="AD16" s="108"/>
      <c r="AE16" s="108"/>
      <c r="AF16" s="13"/>
      <c r="AG16" s="13"/>
      <c r="AH16" s="13"/>
      <c r="AI16" s="13"/>
      <c r="AJ16" s="13"/>
      <c r="AK16" s="108"/>
      <c r="AL16" s="108"/>
      <c r="AM16" s="13"/>
      <c r="AN16" s="13"/>
      <c r="AO16" s="13"/>
      <c r="AP16" s="13"/>
      <c r="AQ16" s="13"/>
      <c r="AR16" s="108"/>
      <c r="AS16" s="108"/>
      <c r="AT16" s="13"/>
      <c r="AU16" s="13"/>
      <c r="AV16" s="13"/>
      <c r="AW16" s="13"/>
      <c r="AX16" s="13"/>
      <c r="AY16" s="108"/>
      <c r="AZ16" s="108"/>
      <c r="BA16" s="13"/>
      <c r="BB16" s="13"/>
      <c r="BC16" s="13"/>
      <c r="BD16" s="13"/>
      <c r="BE16" s="13"/>
      <c r="BF16" s="108"/>
      <c r="BG16" s="108"/>
      <c r="BH16" s="13"/>
      <c r="BI16" s="13"/>
      <c r="BJ16" s="13"/>
      <c r="BK16" s="13"/>
      <c r="BL16" s="13"/>
      <c r="BM16" s="108"/>
      <c r="BN16" s="13"/>
    </row>
    <row r="17" spans="1:66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109"/>
      <c r="H17" s="109"/>
      <c r="I17" s="109"/>
      <c r="J17" s="109"/>
      <c r="K17" s="5"/>
      <c r="L17" s="5"/>
      <c r="M17" s="5"/>
      <c r="N17" s="5"/>
      <c r="O17" s="5"/>
      <c r="P17" s="109"/>
      <c r="Q17" s="109"/>
      <c r="R17" s="5"/>
      <c r="S17" s="5"/>
      <c r="T17" s="5"/>
      <c r="U17" s="5"/>
      <c r="V17" s="5"/>
      <c r="W17" s="109"/>
      <c r="X17" s="109"/>
      <c r="Y17" s="5"/>
      <c r="Z17" s="5"/>
      <c r="AA17" s="5"/>
      <c r="AB17" s="5"/>
      <c r="AC17" s="5"/>
      <c r="AD17" s="109"/>
      <c r="AE17" s="109"/>
      <c r="AF17" s="5"/>
      <c r="AG17" s="5"/>
      <c r="AH17" s="5"/>
      <c r="AI17" s="5"/>
      <c r="AJ17" s="5"/>
      <c r="AK17" s="109"/>
      <c r="AL17" s="109"/>
      <c r="AM17" s="5"/>
      <c r="AN17" s="5"/>
      <c r="AO17" s="5"/>
      <c r="AP17" s="5"/>
      <c r="AQ17" s="5"/>
      <c r="AR17" s="109"/>
      <c r="AS17" s="109"/>
      <c r="AT17" s="5"/>
      <c r="AU17" s="5"/>
      <c r="AV17" s="5"/>
      <c r="AW17" s="5"/>
      <c r="AX17" s="5"/>
      <c r="AY17" s="109"/>
      <c r="AZ17" s="109"/>
      <c r="BA17" s="5"/>
      <c r="BB17" s="5"/>
      <c r="BC17" s="5"/>
      <c r="BD17" s="5"/>
      <c r="BE17" s="5"/>
      <c r="BF17" s="109"/>
      <c r="BG17" s="109"/>
      <c r="BH17" s="5"/>
      <c r="BI17" s="5"/>
      <c r="BJ17" s="5"/>
      <c r="BK17" s="5"/>
      <c r="BL17" s="5"/>
      <c r="BM17" s="109"/>
      <c r="BN17" s="5"/>
    </row>
    <row r="18" spans="1:66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107"/>
      <c r="H18" s="107"/>
      <c r="I18" s="107"/>
      <c r="J18" s="107"/>
      <c r="K18" s="9"/>
      <c r="L18" s="9"/>
      <c r="M18" s="9"/>
      <c r="N18" s="9"/>
      <c r="O18" s="9"/>
      <c r="P18" s="107"/>
      <c r="Q18" s="107"/>
      <c r="R18" s="9"/>
      <c r="S18" s="9"/>
      <c r="T18" s="9"/>
      <c r="U18" s="9"/>
      <c r="V18" s="9"/>
      <c r="W18" s="107"/>
      <c r="X18" s="107"/>
      <c r="Y18" s="9"/>
      <c r="Z18" s="9"/>
      <c r="AA18" s="9"/>
      <c r="AB18" s="9"/>
      <c r="AC18" s="9"/>
      <c r="AD18" s="107"/>
      <c r="AE18" s="107"/>
      <c r="AF18" s="9"/>
      <c r="AG18" s="9"/>
      <c r="AH18" s="9"/>
      <c r="AI18" s="9"/>
      <c r="AJ18" s="9"/>
      <c r="AK18" s="107"/>
      <c r="AL18" s="107"/>
      <c r="AM18" s="9"/>
      <c r="AN18" s="9"/>
      <c r="AO18" s="9"/>
      <c r="AP18" s="9"/>
      <c r="AQ18" s="9"/>
      <c r="AR18" s="107"/>
      <c r="AS18" s="107"/>
      <c r="AT18" s="9"/>
      <c r="AU18" s="9"/>
      <c r="AV18" s="9"/>
      <c r="AW18" s="9"/>
      <c r="AX18" s="9"/>
      <c r="AY18" s="107"/>
      <c r="AZ18" s="107"/>
      <c r="BA18" s="9"/>
      <c r="BB18" s="9"/>
      <c r="BC18" s="9"/>
      <c r="BD18" s="9"/>
      <c r="BE18" s="9"/>
      <c r="BF18" s="107"/>
      <c r="BG18" s="107"/>
      <c r="BH18" s="9"/>
      <c r="BI18" s="9"/>
      <c r="BJ18" s="9"/>
      <c r="BK18" s="9"/>
      <c r="BL18" s="9"/>
      <c r="BM18" s="107"/>
      <c r="BN18" s="9"/>
    </row>
    <row r="19" spans="1:66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107"/>
      <c r="H19" s="107"/>
      <c r="I19" s="107"/>
      <c r="J19" s="107"/>
      <c r="K19" s="9"/>
      <c r="L19" s="9"/>
      <c r="M19" s="9"/>
      <c r="N19" s="9"/>
      <c r="O19" s="9"/>
      <c r="P19" s="107"/>
      <c r="Q19" s="107"/>
      <c r="R19" s="9"/>
      <c r="S19" s="9"/>
      <c r="T19" s="9"/>
      <c r="U19" s="9"/>
      <c r="V19" s="9"/>
      <c r="W19" s="107"/>
      <c r="X19" s="107"/>
      <c r="Y19" s="9"/>
      <c r="Z19" s="9"/>
      <c r="AA19" s="9"/>
      <c r="AB19" s="9"/>
      <c r="AC19" s="9"/>
      <c r="AD19" s="107"/>
      <c r="AE19" s="107"/>
      <c r="AF19" s="9"/>
      <c r="AG19" s="9"/>
      <c r="AH19" s="9"/>
      <c r="AI19" s="9"/>
      <c r="AJ19" s="9"/>
      <c r="AK19" s="107"/>
      <c r="AL19" s="107"/>
      <c r="AM19" s="9"/>
      <c r="AN19" s="9"/>
      <c r="AO19" s="9"/>
      <c r="AP19" s="9"/>
      <c r="AQ19" s="9"/>
      <c r="AR19" s="107"/>
      <c r="AS19" s="107"/>
      <c r="AT19" s="9"/>
      <c r="AU19" s="9"/>
      <c r="AV19" s="9"/>
      <c r="AW19" s="9"/>
      <c r="AX19" s="9"/>
      <c r="AY19" s="107"/>
      <c r="AZ19" s="107"/>
      <c r="BA19" s="9"/>
      <c r="BB19" s="9"/>
      <c r="BC19" s="9"/>
      <c r="BD19" s="9"/>
      <c r="BE19" s="9"/>
      <c r="BF19" s="107"/>
      <c r="BG19" s="107"/>
      <c r="BH19" s="9"/>
      <c r="BI19" s="9"/>
      <c r="BJ19" s="9"/>
      <c r="BK19" s="9"/>
      <c r="BL19" s="9"/>
      <c r="BM19" s="107"/>
      <c r="BN19" s="9"/>
    </row>
    <row r="20" spans="1:66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107"/>
      <c r="H20" s="107"/>
      <c r="I20" s="107"/>
      <c r="J20" s="107"/>
      <c r="K20" s="9"/>
      <c r="L20" s="9"/>
      <c r="M20" s="9"/>
      <c r="N20" s="9"/>
      <c r="O20" s="9"/>
      <c r="P20" s="107"/>
      <c r="Q20" s="107"/>
      <c r="R20" s="9"/>
      <c r="S20" s="9"/>
      <c r="T20" s="9"/>
      <c r="U20" s="9"/>
      <c r="V20" s="9"/>
      <c r="W20" s="107"/>
      <c r="X20" s="107"/>
      <c r="Y20" s="9"/>
      <c r="Z20" s="9"/>
      <c r="AA20" s="9"/>
      <c r="AB20" s="9"/>
      <c r="AC20" s="9"/>
      <c r="AD20" s="107"/>
      <c r="AE20" s="107"/>
      <c r="AF20" s="9"/>
      <c r="AG20" s="9"/>
      <c r="AH20" s="9"/>
      <c r="AI20" s="9"/>
      <c r="AJ20" s="9"/>
      <c r="AK20" s="107"/>
      <c r="AL20" s="107"/>
      <c r="AM20" s="9"/>
      <c r="AN20" s="9"/>
      <c r="AO20" s="9"/>
      <c r="AP20" s="9"/>
      <c r="AQ20" s="9"/>
      <c r="AR20" s="107"/>
      <c r="AS20" s="107"/>
      <c r="AT20" s="9"/>
      <c r="AU20" s="9"/>
      <c r="AV20" s="9"/>
      <c r="AW20" s="9"/>
      <c r="AX20" s="9"/>
      <c r="AY20" s="107"/>
      <c r="AZ20" s="107"/>
      <c r="BA20" s="9"/>
      <c r="BB20" s="9"/>
      <c r="BC20" s="9"/>
      <c r="BD20" s="9"/>
      <c r="BE20" s="9"/>
      <c r="BF20" s="107"/>
      <c r="BG20" s="107"/>
      <c r="BH20" s="9"/>
      <c r="BI20" s="9"/>
      <c r="BJ20" s="9"/>
      <c r="BK20" s="9"/>
      <c r="BL20" s="9"/>
      <c r="BM20" s="107"/>
      <c r="BN20" s="9"/>
    </row>
    <row r="21" spans="1:66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107"/>
      <c r="H21" s="107"/>
      <c r="I21" s="107"/>
      <c r="J21" s="107"/>
      <c r="K21" s="9"/>
      <c r="L21" s="9"/>
      <c r="M21" s="9"/>
      <c r="N21" s="9"/>
      <c r="O21" s="9"/>
      <c r="P21" s="107"/>
      <c r="Q21" s="107"/>
      <c r="R21" s="9"/>
      <c r="S21" s="9"/>
      <c r="T21" s="9"/>
      <c r="U21" s="9"/>
      <c r="V21" s="9"/>
      <c r="W21" s="107"/>
      <c r="X21" s="107"/>
      <c r="Y21" s="9"/>
      <c r="Z21" s="9"/>
      <c r="AA21" s="9"/>
      <c r="AB21" s="9"/>
      <c r="AC21" s="9"/>
      <c r="AD21" s="107"/>
      <c r="AE21" s="107"/>
      <c r="AF21" s="9"/>
      <c r="AG21" s="9"/>
      <c r="AH21" s="9"/>
      <c r="AI21" s="9"/>
      <c r="AJ21" s="9"/>
      <c r="AK21" s="107"/>
      <c r="AL21" s="107"/>
      <c r="AM21" s="9"/>
      <c r="AN21" s="9"/>
      <c r="AO21" s="9"/>
      <c r="AP21" s="9"/>
      <c r="AQ21" s="9"/>
      <c r="AR21" s="107"/>
      <c r="AS21" s="107"/>
      <c r="AT21" s="9"/>
      <c r="AU21" s="9"/>
      <c r="AV21" s="9"/>
      <c r="AW21" s="9"/>
      <c r="AX21" s="9"/>
      <c r="AY21" s="107"/>
      <c r="AZ21" s="107"/>
      <c r="BA21" s="9"/>
      <c r="BB21" s="9"/>
      <c r="BC21" s="9"/>
      <c r="BD21" s="9"/>
      <c r="BE21" s="9"/>
      <c r="BF21" s="107"/>
      <c r="BG21" s="107"/>
      <c r="BH21" s="9"/>
      <c r="BI21" s="9"/>
      <c r="BJ21" s="9"/>
      <c r="BK21" s="9"/>
      <c r="BL21" s="9"/>
      <c r="BM21" s="107"/>
      <c r="BN21" s="9"/>
    </row>
    <row r="22" spans="1:66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08"/>
      <c r="H22" s="108"/>
      <c r="I22" s="108"/>
      <c r="J22" s="108"/>
      <c r="K22" s="13"/>
      <c r="L22" s="13"/>
      <c r="M22" s="13"/>
      <c r="N22" s="13"/>
      <c r="O22" s="13"/>
      <c r="P22" s="108"/>
      <c r="Q22" s="108"/>
      <c r="R22" s="13"/>
      <c r="S22" s="13"/>
      <c r="T22" s="13"/>
      <c r="U22" s="13"/>
      <c r="V22" s="13"/>
      <c r="W22" s="108"/>
      <c r="X22" s="108"/>
      <c r="Y22" s="13"/>
      <c r="Z22" s="13"/>
      <c r="AA22" s="13"/>
      <c r="AB22" s="13"/>
      <c r="AC22" s="13"/>
      <c r="AD22" s="108"/>
      <c r="AE22" s="108"/>
      <c r="AF22" s="13"/>
      <c r="AG22" s="13"/>
      <c r="AH22" s="13"/>
      <c r="AI22" s="13"/>
      <c r="AJ22" s="13"/>
      <c r="AK22" s="108"/>
      <c r="AL22" s="108"/>
      <c r="AM22" s="13"/>
      <c r="AN22" s="13"/>
      <c r="AO22" s="13"/>
      <c r="AP22" s="13"/>
      <c r="AQ22" s="13"/>
      <c r="AR22" s="108"/>
      <c r="AS22" s="108"/>
      <c r="AT22" s="13"/>
      <c r="AU22" s="13"/>
      <c r="AV22" s="13"/>
      <c r="AW22" s="13"/>
      <c r="AX22" s="13"/>
      <c r="AY22" s="108"/>
      <c r="AZ22" s="108"/>
      <c r="BA22" s="13"/>
      <c r="BB22" s="13"/>
      <c r="BC22" s="13"/>
      <c r="BD22" s="13"/>
      <c r="BE22" s="13"/>
      <c r="BF22" s="108"/>
      <c r="BG22" s="108"/>
      <c r="BH22" s="13"/>
      <c r="BI22" s="13"/>
      <c r="BJ22" s="13"/>
      <c r="BK22" s="13"/>
      <c r="BL22" s="13"/>
      <c r="BM22" s="108"/>
      <c r="BN22" s="13"/>
    </row>
    <row r="23" spans="1:66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109"/>
      <c r="H23" s="109"/>
      <c r="I23" s="109"/>
      <c r="J23" s="109"/>
      <c r="K23" s="5"/>
      <c r="L23" s="5"/>
      <c r="M23" s="5"/>
      <c r="N23" s="5"/>
      <c r="O23" s="5"/>
      <c r="P23" s="109"/>
      <c r="Q23" s="109"/>
      <c r="R23" s="5"/>
      <c r="S23" s="5"/>
      <c r="T23" s="5"/>
      <c r="U23" s="5"/>
      <c r="V23" s="5"/>
      <c r="W23" s="109"/>
      <c r="X23" s="109"/>
      <c r="Y23" s="5"/>
      <c r="Z23" s="5"/>
      <c r="AA23" s="5"/>
      <c r="AB23" s="5"/>
      <c r="AC23" s="5"/>
      <c r="AD23" s="109"/>
      <c r="AE23" s="109"/>
      <c r="AF23" s="5"/>
      <c r="AG23" s="5"/>
      <c r="AH23" s="5"/>
      <c r="AI23" s="5"/>
      <c r="AJ23" s="5"/>
      <c r="AK23" s="109"/>
      <c r="AL23" s="109"/>
      <c r="AM23" s="5"/>
      <c r="AN23" s="5"/>
      <c r="AO23" s="5"/>
      <c r="AP23" s="5"/>
      <c r="AQ23" s="5"/>
      <c r="AR23" s="109"/>
      <c r="AS23" s="109"/>
      <c r="AT23" s="5"/>
      <c r="AU23" s="5"/>
      <c r="AV23" s="5"/>
      <c r="AW23" s="5"/>
      <c r="AX23" s="5"/>
      <c r="AY23" s="109"/>
      <c r="AZ23" s="109"/>
      <c r="BA23" s="5"/>
      <c r="BB23" s="5"/>
      <c r="BC23" s="5"/>
      <c r="BD23" s="5"/>
      <c r="BE23" s="5"/>
      <c r="BF23" s="109"/>
      <c r="BG23" s="109"/>
      <c r="BH23" s="5"/>
      <c r="BI23" s="5"/>
      <c r="BJ23" s="5"/>
      <c r="BK23" s="5"/>
      <c r="BL23" s="5"/>
      <c r="BM23" s="109"/>
      <c r="BN23" s="5"/>
    </row>
    <row r="24" spans="1:66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107"/>
      <c r="H24" s="107"/>
      <c r="I24" s="107"/>
      <c r="J24" s="107"/>
      <c r="K24" s="9"/>
      <c r="L24" s="9"/>
      <c r="M24" s="9"/>
      <c r="N24" s="9"/>
      <c r="O24" s="9"/>
      <c r="P24" s="107"/>
      <c r="Q24" s="107"/>
      <c r="R24" s="9"/>
      <c r="S24" s="9"/>
      <c r="T24" s="9"/>
      <c r="U24" s="9"/>
      <c r="V24" s="9"/>
      <c r="W24" s="107"/>
      <c r="X24" s="107"/>
      <c r="Y24" s="9"/>
      <c r="Z24" s="9"/>
      <c r="AA24" s="9"/>
      <c r="AB24" s="9"/>
      <c r="AC24" s="9"/>
      <c r="AD24" s="107"/>
      <c r="AE24" s="107"/>
      <c r="AF24" s="9"/>
      <c r="AG24" s="9"/>
      <c r="AH24" s="9"/>
      <c r="AI24" s="9"/>
      <c r="AJ24" s="9"/>
      <c r="AK24" s="107"/>
      <c r="AL24" s="107"/>
      <c r="AM24" s="9"/>
      <c r="AN24" s="9"/>
      <c r="AO24" s="9"/>
      <c r="AP24" s="9"/>
      <c r="AQ24" s="9"/>
      <c r="AR24" s="107"/>
      <c r="AS24" s="107"/>
      <c r="AT24" s="9"/>
      <c r="AU24" s="9"/>
      <c r="AV24" s="9"/>
      <c r="AW24" s="9"/>
      <c r="AX24" s="9"/>
      <c r="AY24" s="107"/>
      <c r="AZ24" s="107"/>
      <c r="BA24" s="9"/>
      <c r="BB24" s="9"/>
      <c r="BC24" s="9"/>
      <c r="BD24" s="9"/>
      <c r="BE24" s="9"/>
      <c r="BF24" s="107"/>
      <c r="BG24" s="107"/>
      <c r="BH24" s="9"/>
      <c r="BI24" s="9"/>
      <c r="BJ24" s="9"/>
      <c r="BK24" s="9"/>
      <c r="BL24" s="9"/>
      <c r="BM24" s="107"/>
      <c r="BN24" s="9"/>
    </row>
    <row r="25" spans="1:66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107"/>
      <c r="H25" s="107"/>
      <c r="I25" s="107"/>
      <c r="J25" s="107"/>
      <c r="K25" s="9"/>
      <c r="L25" s="9"/>
      <c r="M25" s="9"/>
      <c r="N25" s="9"/>
      <c r="O25" s="9"/>
      <c r="P25" s="107"/>
      <c r="Q25" s="107"/>
      <c r="R25" s="9"/>
      <c r="S25" s="9"/>
      <c r="T25" s="9"/>
      <c r="U25" s="9"/>
      <c r="V25" s="9"/>
      <c r="W25" s="107"/>
      <c r="X25" s="107"/>
      <c r="Y25" s="9"/>
      <c r="Z25" s="9"/>
      <c r="AA25" s="9"/>
      <c r="AB25" s="9"/>
      <c r="AC25" s="9"/>
      <c r="AD25" s="107"/>
      <c r="AE25" s="107"/>
      <c r="AF25" s="9"/>
      <c r="AG25" s="9"/>
      <c r="AH25" s="9"/>
      <c r="AI25" s="9"/>
      <c r="AJ25" s="9"/>
      <c r="AK25" s="107"/>
      <c r="AL25" s="107"/>
      <c r="AM25" s="9"/>
      <c r="AN25" s="9"/>
      <c r="AO25" s="9"/>
      <c r="AP25" s="9"/>
      <c r="AQ25" s="9"/>
      <c r="AR25" s="107"/>
      <c r="AS25" s="107"/>
      <c r="AT25" s="9"/>
      <c r="AU25" s="9"/>
      <c r="AV25" s="9"/>
      <c r="AW25" s="9"/>
      <c r="AX25" s="9"/>
      <c r="AY25" s="107"/>
      <c r="AZ25" s="107"/>
      <c r="BA25" s="9"/>
      <c r="BB25" s="9"/>
      <c r="BC25" s="9"/>
      <c r="BD25" s="9"/>
      <c r="BE25" s="9"/>
      <c r="BF25" s="107"/>
      <c r="BG25" s="107"/>
      <c r="BH25" s="9"/>
      <c r="BI25" s="9"/>
      <c r="BJ25" s="9"/>
      <c r="BK25" s="9"/>
      <c r="BL25" s="9"/>
      <c r="BM25" s="107"/>
      <c r="BN25" s="9"/>
    </row>
    <row r="26" spans="1:66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107"/>
      <c r="H26" s="107"/>
      <c r="I26" s="107"/>
      <c r="J26" s="107"/>
      <c r="K26" s="9"/>
      <c r="L26" s="9"/>
      <c r="M26" s="9"/>
      <c r="N26" s="9"/>
      <c r="O26" s="9"/>
      <c r="P26" s="107"/>
      <c r="Q26" s="107"/>
      <c r="R26" s="9"/>
      <c r="S26" s="9"/>
      <c r="T26" s="9"/>
      <c r="U26" s="9"/>
      <c r="V26" s="9"/>
      <c r="W26" s="107"/>
      <c r="X26" s="107"/>
      <c r="Y26" s="9"/>
      <c r="Z26" s="9"/>
      <c r="AA26" s="9"/>
      <c r="AB26" s="9"/>
      <c r="AC26" s="9"/>
      <c r="AD26" s="107"/>
      <c r="AE26" s="107"/>
      <c r="AF26" s="9"/>
      <c r="AG26" s="9"/>
      <c r="AH26" s="9"/>
      <c r="AI26" s="9"/>
      <c r="AJ26" s="9"/>
      <c r="AK26" s="107"/>
      <c r="AL26" s="107"/>
      <c r="AM26" s="9"/>
      <c r="AN26" s="9"/>
      <c r="AO26" s="9"/>
      <c r="AP26" s="9"/>
      <c r="AQ26" s="9"/>
      <c r="AR26" s="107"/>
      <c r="AS26" s="107"/>
      <c r="AT26" s="9"/>
      <c r="AU26" s="9"/>
      <c r="AV26" s="9"/>
      <c r="AW26" s="9"/>
      <c r="AX26" s="9"/>
      <c r="AY26" s="107"/>
      <c r="AZ26" s="107"/>
      <c r="BA26" s="9"/>
      <c r="BB26" s="9"/>
      <c r="BC26" s="9"/>
      <c r="BD26" s="9"/>
      <c r="BE26" s="9"/>
      <c r="BF26" s="107"/>
      <c r="BG26" s="107"/>
      <c r="BH26" s="9"/>
      <c r="BI26" s="9"/>
      <c r="BJ26" s="9"/>
      <c r="BK26" s="9"/>
      <c r="BL26" s="9"/>
      <c r="BM26" s="107"/>
      <c r="BN26" s="9"/>
    </row>
    <row r="27" spans="1:66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107"/>
      <c r="H27" s="107"/>
      <c r="I27" s="107"/>
      <c r="J27" s="107"/>
      <c r="K27" s="9"/>
      <c r="L27" s="9"/>
      <c r="M27" s="9"/>
      <c r="N27" s="9"/>
      <c r="O27" s="9"/>
      <c r="P27" s="107"/>
      <c r="Q27" s="107"/>
      <c r="R27" s="9"/>
      <c r="S27" s="9"/>
      <c r="T27" s="9"/>
      <c r="U27" s="9"/>
      <c r="V27" s="9"/>
      <c r="W27" s="107"/>
      <c r="X27" s="107"/>
      <c r="Y27" s="9"/>
      <c r="Z27" s="9"/>
      <c r="AA27" s="9"/>
      <c r="AB27" s="9"/>
      <c r="AC27" s="9"/>
      <c r="AD27" s="107"/>
      <c r="AE27" s="107"/>
      <c r="AF27" s="9"/>
      <c r="AG27" s="9"/>
      <c r="AH27" s="9"/>
      <c r="AI27" s="9"/>
      <c r="AJ27" s="9"/>
      <c r="AK27" s="107"/>
      <c r="AL27" s="107"/>
      <c r="AM27" s="9"/>
      <c r="AN27" s="9"/>
      <c r="AO27" s="9"/>
      <c r="AP27" s="9"/>
      <c r="AQ27" s="9"/>
      <c r="AR27" s="107"/>
      <c r="AS27" s="107"/>
      <c r="AT27" s="9"/>
      <c r="AU27" s="9"/>
      <c r="AV27" s="9"/>
      <c r="AW27" s="9"/>
      <c r="AX27" s="9"/>
      <c r="AY27" s="107"/>
      <c r="AZ27" s="107"/>
      <c r="BA27" s="9"/>
      <c r="BB27" s="9"/>
      <c r="BC27" s="9"/>
      <c r="BD27" s="9"/>
      <c r="BE27" s="9"/>
      <c r="BF27" s="107"/>
      <c r="BG27" s="107"/>
      <c r="BH27" s="9"/>
      <c r="BI27" s="9"/>
      <c r="BJ27" s="9"/>
      <c r="BK27" s="9"/>
      <c r="BL27" s="9"/>
      <c r="BM27" s="107"/>
      <c r="BN27" s="9"/>
    </row>
    <row r="28" spans="1:66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08"/>
      <c r="H28" s="108"/>
      <c r="I28" s="108"/>
      <c r="J28" s="108"/>
      <c r="K28" s="13"/>
      <c r="L28" s="13"/>
      <c r="M28" s="13"/>
      <c r="N28" s="13"/>
      <c r="O28" s="13"/>
      <c r="P28" s="108"/>
      <c r="Q28" s="108"/>
      <c r="R28" s="13"/>
      <c r="S28" s="13"/>
      <c r="T28" s="13"/>
      <c r="U28" s="13"/>
      <c r="V28" s="13"/>
      <c r="W28" s="108"/>
      <c r="X28" s="108"/>
      <c r="Y28" s="13"/>
      <c r="Z28" s="13"/>
      <c r="AA28" s="13"/>
      <c r="AB28" s="13"/>
      <c r="AC28" s="13"/>
      <c r="AD28" s="108"/>
      <c r="AE28" s="108"/>
      <c r="AF28" s="13"/>
      <c r="AG28" s="13"/>
      <c r="AH28" s="13"/>
      <c r="AI28" s="13"/>
      <c r="AJ28" s="13"/>
      <c r="AK28" s="108"/>
      <c r="AL28" s="108"/>
      <c r="AM28" s="13"/>
      <c r="AN28" s="13"/>
      <c r="AO28" s="13"/>
      <c r="AP28" s="13"/>
      <c r="AQ28" s="13"/>
      <c r="AR28" s="108"/>
      <c r="AS28" s="108"/>
      <c r="AT28" s="13"/>
      <c r="AU28" s="13"/>
      <c r="AV28" s="13"/>
      <c r="AW28" s="13"/>
      <c r="AX28" s="13"/>
      <c r="AY28" s="108"/>
      <c r="AZ28" s="108"/>
      <c r="BA28" s="13"/>
      <c r="BB28" s="13"/>
      <c r="BC28" s="13"/>
      <c r="BD28" s="13"/>
      <c r="BE28" s="13"/>
      <c r="BF28" s="108"/>
      <c r="BG28" s="108"/>
      <c r="BH28" s="13"/>
      <c r="BI28" s="13"/>
      <c r="BJ28" s="13"/>
      <c r="BK28" s="13"/>
      <c r="BL28" s="13"/>
      <c r="BM28" s="108"/>
      <c r="BN28" s="13"/>
    </row>
    <row r="29" spans="1:66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109"/>
      <c r="H29" s="109"/>
      <c r="I29" s="109"/>
      <c r="J29" s="109"/>
      <c r="K29" s="5"/>
      <c r="L29" s="5"/>
      <c r="M29" s="5"/>
      <c r="N29" s="5"/>
      <c r="O29" s="5"/>
      <c r="P29" s="109"/>
      <c r="Q29" s="109"/>
      <c r="R29" s="5"/>
      <c r="S29" s="5"/>
      <c r="T29" s="5"/>
      <c r="U29" s="5"/>
      <c r="V29" s="5"/>
      <c r="W29" s="109"/>
      <c r="X29" s="109"/>
      <c r="Y29" s="5"/>
      <c r="Z29" s="5"/>
      <c r="AA29" s="5"/>
      <c r="AB29" s="5"/>
      <c r="AC29" s="5"/>
      <c r="AD29" s="109"/>
      <c r="AE29" s="109"/>
      <c r="AF29" s="5"/>
      <c r="AG29" s="5"/>
      <c r="AH29" s="5"/>
      <c r="AI29" s="5"/>
      <c r="AJ29" s="5"/>
      <c r="AK29" s="109"/>
      <c r="AL29" s="109"/>
      <c r="AM29" s="5"/>
      <c r="AN29" s="5"/>
      <c r="AO29" s="5"/>
      <c r="AP29" s="5"/>
      <c r="AQ29" s="5"/>
      <c r="AR29" s="109"/>
      <c r="AS29" s="109"/>
      <c r="AT29" s="5"/>
      <c r="AU29" s="5"/>
      <c r="AV29" s="5"/>
      <c r="AW29" s="5"/>
      <c r="AX29" s="5"/>
      <c r="AY29" s="109"/>
      <c r="AZ29" s="109"/>
      <c r="BA29" s="5"/>
      <c r="BB29" s="5"/>
      <c r="BC29" s="5"/>
      <c r="BD29" s="5"/>
      <c r="BE29" s="5"/>
      <c r="BF29" s="109"/>
      <c r="BG29" s="109"/>
      <c r="BH29" s="5"/>
      <c r="BI29" s="5"/>
      <c r="BJ29" s="5"/>
      <c r="BK29" s="5"/>
      <c r="BL29" s="5"/>
      <c r="BM29" s="109"/>
      <c r="BN29" s="5"/>
    </row>
    <row r="30" spans="1:66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107"/>
      <c r="H30" s="107"/>
      <c r="I30" s="107"/>
      <c r="J30" s="107"/>
      <c r="K30" s="9"/>
      <c r="L30" s="9"/>
      <c r="M30" s="9"/>
      <c r="N30" s="9"/>
      <c r="O30" s="9"/>
      <c r="P30" s="107"/>
      <c r="Q30" s="107"/>
      <c r="R30" s="9"/>
      <c r="S30" s="9"/>
      <c r="T30" s="9"/>
      <c r="U30" s="9"/>
      <c r="V30" s="9"/>
      <c r="W30" s="107"/>
      <c r="X30" s="107"/>
      <c r="Y30" s="9"/>
      <c r="Z30" s="9"/>
      <c r="AA30" s="9"/>
      <c r="AB30" s="9"/>
      <c r="AC30" s="9"/>
      <c r="AD30" s="107"/>
      <c r="AE30" s="107"/>
      <c r="AF30" s="9"/>
      <c r="AG30" s="9"/>
      <c r="AH30" s="9"/>
      <c r="AI30" s="9"/>
      <c r="AJ30" s="9"/>
      <c r="AK30" s="107"/>
      <c r="AL30" s="107"/>
      <c r="AM30" s="9"/>
      <c r="AN30" s="9"/>
      <c r="AO30" s="9"/>
      <c r="AP30" s="9"/>
      <c r="AQ30" s="9"/>
      <c r="AR30" s="107"/>
      <c r="AS30" s="107"/>
      <c r="AT30" s="9"/>
      <c r="AU30" s="9"/>
      <c r="AV30" s="9"/>
      <c r="AW30" s="9"/>
      <c r="AX30" s="9"/>
      <c r="AY30" s="107"/>
      <c r="AZ30" s="107"/>
      <c r="BA30" s="9"/>
      <c r="BB30" s="9"/>
      <c r="BC30" s="9"/>
      <c r="BD30" s="9"/>
      <c r="BE30" s="9"/>
      <c r="BF30" s="107"/>
      <c r="BG30" s="107"/>
      <c r="BH30" s="9"/>
      <c r="BI30" s="9"/>
      <c r="BJ30" s="9"/>
      <c r="BK30" s="9"/>
      <c r="BL30" s="9"/>
      <c r="BM30" s="107"/>
      <c r="BN30" s="9"/>
    </row>
    <row r="31" spans="1:66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107"/>
      <c r="H31" s="107"/>
      <c r="I31" s="107"/>
      <c r="J31" s="107"/>
      <c r="K31" s="9"/>
      <c r="L31" s="9"/>
      <c r="M31" s="9"/>
      <c r="N31" s="9"/>
      <c r="O31" s="9"/>
      <c r="P31" s="107"/>
      <c r="Q31" s="107"/>
      <c r="R31" s="9"/>
      <c r="S31" s="9"/>
      <c r="T31" s="9"/>
      <c r="U31" s="9"/>
      <c r="V31" s="9"/>
      <c r="W31" s="107"/>
      <c r="X31" s="107"/>
      <c r="Y31" s="9"/>
      <c r="Z31" s="9"/>
      <c r="AA31" s="9"/>
      <c r="AB31" s="9"/>
      <c r="AC31" s="9"/>
      <c r="AD31" s="107"/>
      <c r="AE31" s="107"/>
      <c r="AF31" s="9"/>
      <c r="AG31" s="9"/>
      <c r="AH31" s="9"/>
      <c r="AI31" s="9"/>
      <c r="AJ31" s="9"/>
      <c r="AK31" s="107"/>
      <c r="AL31" s="107"/>
      <c r="AM31" s="9"/>
      <c r="AN31" s="9"/>
      <c r="AO31" s="9"/>
      <c r="AP31" s="9"/>
      <c r="AQ31" s="9"/>
      <c r="AR31" s="107"/>
      <c r="AS31" s="107"/>
      <c r="AT31" s="9"/>
      <c r="AU31" s="9"/>
      <c r="AV31" s="9"/>
      <c r="AW31" s="9"/>
      <c r="AX31" s="9"/>
      <c r="AY31" s="107"/>
      <c r="AZ31" s="107"/>
      <c r="BA31" s="9"/>
      <c r="BB31" s="9"/>
      <c r="BC31" s="9"/>
      <c r="BD31" s="9"/>
      <c r="BE31" s="9"/>
      <c r="BF31" s="107"/>
      <c r="BG31" s="107"/>
      <c r="BH31" s="9"/>
      <c r="BI31" s="9"/>
      <c r="BJ31" s="9"/>
      <c r="BK31" s="9"/>
      <c r="BL31" s="9"/>
      <c r="BM31" s="107"/>
      <c r="BN31" s="9"/>
    </row>
    <row r="32" spans="1:66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107"/>
      <c r="H32" s="107"/>
      <c r="I32" s="107"/>
      <c r="J32" s="107"/>
      <c r="K32" s="9"/>
      <c r="L32" s="9"/>
      <c r="M32" s="9"/>
      <c r="N32" s="9"/>
      <c r="O32" s="9"/>
      <c r="P32" s="107"/>
      <c r="Q32" s="107"/>
      <c r="R32" s="9"/>
      <c r="S32" s="9"/>
      <c r="T32" s="9"/>
      <c r="U32" s="9"/>
      <c r="V32" s="9"/>
      <c r="W32" s="107"/>
      <c r="X32" s="107"/>
      <c r="Y32" s="9"/>
      <c r="Z32" s="9"/>
      <c r="AA32" s="9"/>
      <c r="AB32" s="9"/>
      <c r="AC32" s="9"/>
      <c r="AD32" s="107"/>
      <c r="AE32" s="107"/>
      <c r="AF32" s="9"/>
      <c r="AG32" s="9"/>
      <c r="AH32" s="9"/>
      <c r="AI32" s="9"/>
      <c r="AJ32" s="9"/>
      <c r="AK32" s="107"/>
      <c r="AL32" s="107"/>
      <c r="AM32" s="9"/>
      <c r="AN32" s="9"/>
      <c r="AO32" s="9"/>
      <c r="AP32" s="9"/>
      <c r="AQ32" s="9"/>
      <c r="AR32" s="107"/>
      <c r="AS32" s="107"/>
      <c r="AT32" s="9"/>
      <c r="AU32" s="9"/>
      <c r="AV32" s="9"/>
      <c r="AW32" s="9"/>
      <c r="AX32" s="9"/>
      <c r="AY32" s="107"/>
      <c r="AZ32" s="107"/>
      <c r="BA32" s="9"/>
      <c r="BB32" s="9"/>
      <c r="BC32" s="9"/>
      <c r="BD32" s="9"/>
      <c r="BE32" s="9"/>
      <c r="BF32" s="107"/>
      <c r="BG32" s="107"/>
      <c r="BH32" s="9"/>
      <c r="BI32" s="9"/>
      <c r="BJ32" s="9"/>
      <c r="BK32" s="9"/>
      <c r="BL32" s="9"/>
      <c r="BM32" s="107"/>
      <c r="BN32" s="9"/>
    </row>
    <row r="33" spans="1:68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107"/>
      <c r="H33" s="107"/>
      <c r="I33" s="107"/>
      <c r="J33" s="107"/>
      <c r="K33" s="9"/>
      <c r="L33" s="9"/>
      <c r="M33" s="9"/>
      <c r="N33" s="9"/>
      <c r="O33" s="9"/>
      <c r="P33" s="107"/>
      <c r="Q33" s="107"/>
      <c r="R33" s="9"/>
      <c r="S33" s="9"/>
      <c r="T33" s="9"/>
      <c r="U33" s="9"/>
      <c r="V33" s="9"/>
      <c r="W33" s="107"/>
      <c r="X33" s="107"/>
      <c r="Y33" s="9"/>
      <c r="Z33" s="9"/>
      <c r="AA33" s="9"/>
      <c r="AB33" s="9"/>
      <c r="AC33" s="9"/>
      <c r="AD33" s="107"/>
      <c r="AE33" s="107"/>
      <c r="AF33" s="9"/>
      <c r="AG33" s="9"/>
      <c r="AH33" s="9"/>
      <c r="AI33" s="9"/>
      <c r="AJ33" s="9"/>
      <c r="AK33" s="107"/>
      <c r="AL33" s="107"/>
      <c r="AM33" s="9"/>
      <c r="AN33" s="9"/>
      <c r="AO33" s="9"/>
      <c r="AP33" s="9"/>
      <c r="AQ33" s="9"/>
      <c r="AR33" s="107"/>
      <c r="AS33" s="107"/>
      <c r="AT33" s="9"/>
      <c r="AU33" s="9"/>
      <c r="AV33" s="9"/>
      <c r="AW33" s="9"/>
      <c r="AX33" s="9"/>
      <c r="AY33" s="107"/>
      <c r="AZ33" s="107"/>
      <c r="BA33" s="9"/>
      <c r="BB33" s="9"/>
      <c r="BC33" s="9"/>
      <c r="BD33" s="9"/>
      <c r="BE33" s="9"/>
      <c r="BF33" s="107"/>
      <c r="BG33" s="107"/>
      <c r="BH33" s="9"/>
      <c r="BI33" s="9"/>
      <c r="BJ33" s="9"/>
      <c r="BK33" s="9"/>
      <c r="BL33" s="9"/>
      <c r="BM33" s="107"/>
      <c r="BN33" s="9"/>
    </row>
    <row r="34" spans="1:68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08"/>
      <c r="H34" s="108"/>
      <c r="I34" s="108"/>
      <c r="J34" s="108"/>
      <c r="K34" s="13"/>
      <c r="L34" s="13"/>
      <c r="M34" s="13"/>
      <c r="N34" s="13"/>
      <c r="O34" s="13"/>
      <c r="P34" s="108"/>
      <c r="Q34" s="108"/>
      <c r="R34" s="13"/>
      <c r="S34" s="13"/>
      <c r="T34" s="13"/>
      <c r="U34" s="13"/>
      <c r="V34" s="13"/>
      <c r="W34" s="108"/>
      <c r="X34" s="108"/>
      <c r="Y34" s="13"/>
      <c r="Z34" s="13"/>
      <c r="AA34" s="13"/>
      <c r="AB34" s="13"/>
      <c r="AC34" s="13"/>
      <c r="AD34" s="108"/>
      <c r="AE34" s="108"/>
      <c r="AF34" s="13"/>
      <c r="AG34" s="13"/>
      <c r="AH34" s="13"/>
      <c r="AI34" s="13"/>
      <c r="AJ34" s="13"/>
      <c r="AK34" s="108"/>
      <c r="AL34" s="108"/>
      <c r="AM34" s="13"/>
      <c r="AN34" s="13"/>
      <c r="AO34" s="13"/>
      <c r="AP34" s="13"/>
      <c r="AQ34" s="13"/>
      <c r="AR34" s="108"/>
      <c r="AS34" s="108"/>
      <c r="AT34" s="13"/>
      <c r="AU34" s="13"/>
      <c r="AV34" s="13"/>
      <c r="AW34" s="13"/>
      <c r="AX34" s="13"/>
      <c r="AY34" s="108"/>
      <c r="AZ34" s="108"/>
      <c r="BA34" s="13"/>
      <c r="BB34" s="13"/>
      <c r="BC34" s="13"/>
      <c r="BD34" s="13"/>
      <c r="BE34" s="13"/>
      <c r="BF34" s="108"/>
      <c r="BG34" s="108"/>
      <c r="BH34" s="13"/>
      <c r="BI34" s="13"/>
      <c r="BJ34" s="13"/>
      <c r="BK34" s="13"/>
      <c r="BL34" s="13"/>
      <c r="BM34" s="108"/>
      <c r="BN34" s="13"/>
    </row>
    <row r="35" spans="1:68" ht="18" customHeight="1" x14ac:dyDescent="0.35">
      <c r="A35" s="220" t="s">
        <v>188</v>
      </c>
      <c r="B35" s="223" t="s">
        <v>155</v>
      </c>
      <c r="C35" s="31" t="s">
        <v>1</v>
      </c>
      <c r="D35" s="3">
        <v>30</v>
      </c>
      <c r="E35" s="4">
        <f t="shared" si="0"/>
        <v>30</v>
      </c>
      <c r="F35" s="4">
        <f t="shared" si="1"/>
        <v>0</v>
      </c>
      <c r="G35" s="109"/>
      <c r="H35" s="109"/>
      <c r="I35" s="109"/>
      <c r="J35" s="109"/>
      <c r="K35" s="5"/>
      <c r="L35" s="5"/>
      <c r="M35" s="5"/>
      <c r="N35" s="5"/>
      <c r="O35" s="5"/>
      <c r="P35" s="109"/>
      <c r="Q35" s="109"/>
      <c r="R35" s="5"/>
      <c r="S35" s="5"/>
      <c r="T35" s="5"/>
      <c r="U35" s="5"/>
      <c r="V35" s="5"/>
      <c r="W35" s="109"/>
      <c r="X35" s="109"/>
      <c r="Y35" s="5">
        <v>30</v>
      </c>
      <c r="Z35" s="5"/>
      <c r="AA35" s="5"/>
      <c r="AB35" s="5"/>
      <c r="AC35" s="5"/>
      <c r="AD35" s="109"/>
      <c r="AE35" s="109"/>
      <c r="AF35" s="5"/>
      <c r="AG35" s="5"/>
      <c r="AH35" s="5"/>
      <c r="AI35" s="5"/>
      <c r="AJ35" s="5"/>
      <c r="AK35" s="109"/>
      <c r="AL35" s="109"/>
      <c r="AM35" s="5"/>
      <c r="AN35" s="5"/>
      <c r="AO35" s="5"/>
      <c r="AP35" s="5"/>
      <c r="AQ35" s="5"/>
      <c r="AR35" s="109"/>
      <c r="AS35" s="109"/>
      <c r="AT35" s="5"/>
      <c r="AU35" s="5"/>
      <c r="AV35" s="5"/>
      <c r="AW35" s="5"/>
      <c r="AX35" s="5"/>
      <c r="AY35" s="109"/>
      <c r="AZ35" s="109"/>
      <c r="BA35" s="5"/>
      <c r="BB35" s="5"/>
      <c r="BC35" s="5"/>
      <c r="BD35" s="5"/>
      <c r="BE35" s="5"/>
      <c r="BF35" s="109"/>
      <c r="BG35" s="109"/>
      <c r="BH35" s="5"/>
      <c r="BI35" s="5"/>
      <c r="BJ35" s="5"/>
      <c r="BK35" s="5"/>
      <c r="BL35" s="5"/>
      <c r="BM35" s="109"/>
      <c r="BN35" s="5"/>
    </row>
    <row r="36" spans="1:68" ht="18" customHeight="1" x14ac:dyDescent="0.35">
      <c r="A36" s="221"/>
      <c r="B36" s="224"/>
      <c r="C36" s="32" t="s">
        <v>2</v>
      </c>
      <c r="D36" s="7">
        <v>30</v>
      </c>
      <c r="E36" s="8">
        <f t="shared" si="0"/>
        <v>30</v>
      </c>
      <c r="F36" s="8">
        <f t="shared" si="1"/>
        <v>0</v>
      </c>
      <c r="G36" s="107"/>
      <c r="H36" s="107"/>
      <c r="I36" s="107"/>
      <c r="J36" s="107"/>
      <c r="K36" s="9"/>
      <c r="L36" s="9"/>
      <c r="M36" s="9"/>
      <c r="N36" s="9"/>
      <c r="O36" s="9"/>
      <c r="P36" s="107"/>
      <c r="Q36" s="107"/>
      <c r="R36" s="9"/>
      <c r="S36" s="9"/>
      <c r="T36" s="9"/>
      <c r="U36" s="9"/>
      <c r="V36" s="9"/>
      <c r="W36" s="107"/>
      <c r="X36" s="107"/>
      <c r="Y36" s="9">
        <v>30</v>
      </c>
      <c r="Z36" s="9"/>
      <c r="AA36" s="9"/>
      <c r="AB36" s="9"/>
      <c r="AC36" s="9"/>
      <c r="AD36" s="107"/>
      <c r="AE36" s="107"/>
      <c r="AF36" s="9"/>
      <c r="AG36" s="9"/>
      <c r="AH36" s="9"/>
      <c r="AI36" s="9"/>
      <c r="AJ36" s="9"/>
      <c r="AK36" s="107"/>
      <c r="AL36" s="107"/>
      <c r="AM36" s="9"/>
      <c r="AN36" s="9"/>
      <c r="AO36" s="9"/>
      <c r="AP36" s="9"/>
      <c r="AQ36" s="9"/>
      <c r="AR36" s="107"/>
      <c r="AS36" s="107"/>
      <c r="AT36" s="9"/>
      <c r="AU36" s="9"/>
      <c r="AV36" s="9"/>
      <c r="AW36" s="9"/>
      <c r="AX36" s="9"/>
      <c r="AY36" s="107"/>
      <c r="AZ36" s="107"/>
      <c r="BA36" s="9"/>
      <c r="BB36" s="9"/>
      <c r="BC36" s="9"/>
      <c r="BD36" s="9"/>
      <c r="BE36" s="9"/>
      <c r="BF36" s="107"/>
      <c r="BG36" s="107"/>
      <c r="BH36" s="9"/>
      <c r="BI36" s="9"/>
      <c r="BJ36" s="9"/>
      <c r="BK36" s="9"/>
      <c r="BL36" s="9"/>
      <c r="BM36" s="107"/>
      <c r="BN36" s="9"/>
    </row>
    <row r="37" spans="1:68" ht="18" customHeight="1" x14ac:dyDescent="0.35">
      <c r="A37" s="221"/>
      <c r="B37" s="224"/>
      <c r="C37" s="32" t="s">
        <v>3</v>
      </c>
      <c r="D37" s="7">
        <v>0</v>
      </c>
      <c r="E37" s="8">
        <f t="shared" si="0"/>
        <v>0</v>
      </c>
      <c r="F37" s="8">
        <f t="shared" si="1"/>
        <v>0</v>
      </c>
      <c r="G37" s="107"/>
      <c r="H37" s="107"/>
      <c r="I37" s="107"/>
      <c r="J37" s="107"/>
      <c r="K37" s="9"/>
      <c r="L37" s="9"/>
      <c r="M37" s="9"/>
      <c r="N37" s="9"/>
      <c r="O37" s="9"/>
      <c r="P37" s="107"/>
      <c r="Q37" s="107"/>
      <c r="R37" s="9"/>
      <c r="S37" s="9"/>
      <c r="T37" s="9"/>
      <c r="U37" s="9"/>
      <c r="V37" s="9"/>
      <c r="W37" s="107"/>
      <c r="X37" s="107"/>
      <c r="Y37" s="9"/>
      <c r="Z37" s="9"/>
      <c r="AA37" s="9"/>
      <c r="AB37" s="9"/>
      <c r="AC37" s="9"/>
      <c r="AD37" s="107"/>
      <c r="AE37" s="107"/>
      <c r="AF37" s="9"/>
      <c r="AG37" s="9"/>
      <c r="AH37" s="9"/>
      <c r="AI37" s="9"/>
      <c r="AJ37" s="9"/>
      <c r="AK37" s="107"/>
      <c r="AL37" s="107"/>
      <c r="AM37" s="9"/>
      <c r="AN37" s="9"/>
      <c r="AO37" s="9"/>
      <c r="AP37" s="9"/>
      <c r="AQ37" s="9"/>
      <c r="AR37" s="107"/>
      <c r="AS37" s="107"/>
      <c r="AT37" s="9"/>
      <c r="AU37" s="9"/>
      <c r="AV37" s="9"/>
      <c r="AW37" s="9"/>
      <c r="AX37" s="9"/>
      <c r="AY37" s="107"/>
      <c r="AZ37" s="107"/>
      <c r="BA37" s="9"/>
      <c r="BB37" s="9"/>
      <c r="BC37" s="9"/>
      <c r="BD37" s="9"/>
      <c r="BE37" s="9"/>
      <c r="BF37" s="107"/>
      <c r="BG37" s="107"/>
      <c r="BH37" s="9"/>
      <c r="BI37" s="9"/>
      <c r="BJ37" s="9"/>
      <c r="BK37" s="9"/>
      <c r="BL37" s="9"/>
      <c r="BM37" s="107"/>
      <c r="BN37" s="9"/>
    </row>
    <row r="38" spans="1:68" ht="18" customHeight="1" x14ac:dyDescent="0.35">
      <c r="A38" s="221"/>
      <c r="B38" s="224"/>
      <c r="C38" s="33" t="s">
        <v>4</v>
      </c>
      <c r="D38" s="7">
        <v>30</v>
      </c>
      <c r="E38" s="8">
        <f t="shared" si="0"/>
        <v>30</v>
      </c>
      <c r="F38" s="8">
        <f t="shared" si="1"/>
        <v>0</v>
      </c>
      <c r="G38" s="107"/>
      <c r="H38" s="107"/>
      <c r="I38" s="107"/>
      <c r="J38" s="107"/>
      <c r="K38" s="9"/>
      <c r="L38" s="9"/>
      <c r="M38" s="9"/>
      <c r="N38" s="9"/>
      <c r="O38" s="9"/>
      <c r="P38" s="107"/>
      <c r="Q38" s="107"/>
      <c r="R38" s="9"/>
      <c r="S38" s="9"/>
      <c r="T38" s="9"/>
      <c r="U38" s="9"/>
      <c r="V38" s="9"/>
      <c r="W38" s="107"/>
      <c r="X38" s="107"/>
      <c r="Y38" s="9"/>
      <c r="Z38" s="9"/>
      <c r="AA38" s="9"/>
      <c r="AB38" s="9"/>
      <c r="AC38" s="9">
        <v>11</v>
      </c>
      <c r="AD38" s="107"/>
      <c r="AE38" s="107">
        <v>1</v>
      </c>
      <c r="AF38" s="9">
        <v>4</v>
      </c>
      <c r="AG38" s="9">
        <v>14</v>
      </c>
      <c r="AH38" s="9"/>
      <c r="AI38" s="9"/>
      <c r="AJ38" s="9"/>
      <c r="AK38" s="107"/>
      <c r="AL38" s="107"/>
      <c r="AM38" s="9"/>
      <c r="AN38" s="9"/>
      <c r="AO38" s="9"/>
      <c r="AP38" s="9"/>
      <c r="AQ38" s="9"/>
      <c r="AR38" s="107"/>
      <c r="AS38" s="107"/>
      <c r="AT38" s="9"/>
      <c r="AU38" s="9"/>
      <c r="AV38" s="9"/>
      <c r="AW38" s="9"/>
      <c r="AX38" s="9"/>
      <c r="AY38" s="107"/>
      <c r="AZ38" s="107"/>
      <c r="BA38" s="9"/>
      <c r="BB38" s="9"/>
      <c r="BC38" s="9"/>
      <c r="BD38" s="9"/>
      <c r="BE38" s="9"/>
      <c r="BF38" s="107"/>
      <c r="BG38" s="107"/>
      <c r="BH38" s="9"/>
      <c r="BI38" s="9"/>
      <c r="BJ38" s="9"/>
      <c r="BK38" s="9"/>
      <c r="BL38" s="9"/>
      <c r="BM38" s="107"/>
      <c r="BN38" s="9"/>
    </row>
    <row r="39" spans="1:68" ht="18" customHeight="1" x14ac:dyDescent="0.35">
      <c r="A39" s="221"/>
      <c r="B39" s="224"/>
      <c r="C39" s="33" t="s">
        <v>5</v>
      </c>
      <c r="D39" s="7">
        <v>30</v>
      </c>
      <c r="E39" s="8">
        <f t="shared" si="0"/>
        <v>30</v>
      </c>
      <c r="F39" s="8">
        <f t="shared" si="1"/>
        <v>0</v>
      </c>
      <c r="G39" s="107"/>
      <c r="H39" s="107"/>
      <c r="I39" s="107"/>
      <c r="J39" s="107"/>
      <c r="K39" s="9"/>
      <c r="L39" s="9"/>
      <c r="M39" s="9"/>
      <c r="N39" s="9"/>
      <c r="O39" s="9"/>
      <c r="P39" s="107"/>
      <c r="Q39" s="107"/>
      <c r="R39" s="9"/>
      <c r="S39" s="9"/>
      <c r="T39" s="9"/>
      <c r="U39" s="9"/>
      <c r="V39" s="9"/>
      <c r="W39" s="107"/>
      <c r="X39" s="107"/>
      <c r="Y39" s="9"/>
      <c r="Z39" s="9"/>
      <c r="AA39" s="9"/>
      <c r="AB39" s="9"/>
      <c r="AC39" s="9"/>
      <c r="AD39" s="107">
        <v>27</v>
      </c>
      <c r="AE39" s="107"/>
      <c r="AF39" s="9"/>
      <c r="AG39" s="9">
        <v>2</v>
      </c>
      <c r="AH39" s="9">
        <v>1</v>
      </c>
      <c r="AI39" s="9"/>
      <c r="AJ39" s="9"/>
      <c r="AK39" s="107"/>
      <c r="AL39" s="107"/>
      <c r="AM39" s="9"/>
      <c r="AN39" s="9"/>
      <c r="AO39" s="9"/>
      <c r="AP39" s="9"/>
      <c r="AQ39" s="9"/>
      <c r="AR39" s="107"/>
      <c r="AS39" s="107"/>
      <c r="AT39" s="9"/>
      <c r="AU39" s="9"/>
      <c r="AV39" s="9"/>
      <c r="AW39" s="9"/>
      <c r="AX39" s="9"/>
      <c r="AY39" s="107"/>
      <c r="AZ39" s="107"/>
      <c r="BA39" s="9"/>
      <c r="BB39" s="9"/>
      <c r="BC39" s="9"/>
      <c r="BD39" s="9"/>
      <c r="BE39" s="9"/>
      <c r="BF39" s="107"/>
      <c r="BG39" s="107"/>
      <c r="BH39" s="9"/>
      <c r="BI39" s="9"/>
      <c r="BJ39" s="9"/>
      <c r="BK39" s="9"/>
      <c r="BL39" s="9"/>
      <c r="BM39" s="107"/>
      <c r="BN39" s="9"/>
    </row>
    <row r="40" spans="1:68" ht="18" customHeight="1" x14ac:dyDescent="0.35">
      <c r="A40" s="222"/>
      <c r="B40" s="225"/>
      <c r="C40" s="34" t="s">
        <v>6</v>
      </c>
      <c r="D40" s="16">
        <v>0</v>
      </c>
      <c r="E40" s="10">
        <f t="shared" si="0"/>
        <v>0</v>
      </c>
      <c r="F40" s="10">
        <f t="shared" si="1"/>
        <v>0</v>
      </c>
      <c r="G40" s="108"/>
      <c r="H40" s="108"/>
      <c r="I40" s="108"/>
      <c r="J40" s="108"/>
      <c r="K40" s="13"/>
      <c r="L40" s="13"/>
      <c r="M40" s="13"/>
      <c r="N40" s="13"/>
      <c r="O40" s="13"/>
      <c r="P40" s="108"/>
      <c r="Q40" s="108"/>
      <c r="R40" s="13"/>
      <c r="S40" s="13"/>
      <c r="T40" s="13"/>
      <c r="U40" s="13"/>
      <c r="V40" s="13"/>
      <c r="W40" s="108"/>
      <c r="X40" s="108"/>
      <c r="Y40" s="13"/>
      <c r="Z40" s="13"/>
      <c r="AA40" s="13"/>
      <c r="AB40" s="13"/>
      <c r="AC40" s="13"/>
      <c r="AD40" s="108"/>
      <c r="AE40" s="108"/>
      <c r="AF40" s="13"/>
      <c r="AG40" s="13"/>
      <c r="AH40" s="13"/>
      <c r="AI40" s="13"/>
      <c r="AJ40" s="13"/>
      <c r="AK40" s="108"/>
      <c r="AL40" s="108"/>
      <c r="AM40" s="13"/>
      <c r="AN40" s="13"/>
      <c r="AO40" s="13"/>
      <c r="AP40" s="13"/>
      <c r="AQ40" s="13"/>
      <c r="AR40" s="108"/>
      <c r="AS40" s="108"/>
      <c r="AT40" s="13"/>
      <c r="AU40" s="13"/>
      <c r="AV40" s="13"/>
      <c r="AW40" s="13"/>
      <c r="AX40" s="13"/>
      <c r="AY40" s="108"/>
      <c r="AZ40" s="108"/>
      <c r="BA40" s="13"/>
      <c r="BB40" s="13"/>
      <c r="BC40" s="13"/>
      <c r="BD40" s="13"/>
      <c r="BE40" s="13"/>
      <c r="BF40" s="108"/>
      <c r="BG40" s="108"/>
      <c r="BH40" s="13"/>
      <c r="BI40" s="13"/>
      <c r="BJ40" s="13"/>
      <c r="BK40" s="13"/>
      <c r="BL40" s="13"/>
      <c r="BM40" s="108"/>
      <c r="BN40" s="13"/>
    </row>
    <row r="41" spans="1:68" ht="18" customHeight="1" x14ac:dyDescent="0.35">
      <c r="A41" s="220" t="s">
        <v>188</v>
      </c>
      <c r="B41" s="308" t="s">
        <v>171</v>
      </c>
      <c r="C41" s="31" t="s">
        <v>1</v>
      </c>
      <c r="D41" s="7">
        <v>30</v>
      </c>
      <c r="E41" s="4">
        <f t="shared" si="0"/>
        <v>30</v>
      </c>
      <c r="F41" s="4">
        <f t="shared" si="1"/>
        <v>0</v>
      </c>
      <c r="G41" s="109"/>
      <c r="H41" s="109"/>
      <c r="I41" s="109"/>
      <c r="J41" s="109"/>
      <c r="K41" s="5"/>
      <c r="L41" s="5"/>
      <c r="M41" s="5"/>
      <c r="N41" s="5"/>
      <c r="O41" s="5"/>
      <c r="P41" s="109"/>
      <c r="Q41" s="109"/>
      <c r="R41" s="5"/>
      <c r="S41" s="5"/>
      <c r="T41" s="5"/>
      <c r="U41" s="5"/>
      <c r="V41" s="5"/>
      <c r="W41" s="109"/>
      <c r="X41" s="109"/>
      <c r="Y41" s="5">
        <v>30</v>
      </c>
      <c r="Z41" s="5"/>
      <c r="AA41" s="5"/>
      <c r="AB41" s="5"/>
      <c r="AC41" s="5"/>
      <c r="AD41" s="109"/>
      <c r="AE41" s="109"/>
      <c r="AF41" s="5"/>
      <c r="AG41" s="5"/>
      <c r="AH41" s="5"/>
      <c r="AI41" s="5"/>
      <c r="AJ41" s="5"/>
      <c r="AK41" s="109"/>
      <c r="AL41" s="109"/>
      <c r="AM41" s="5"/>
      <c r="AN41" s="5"/>
      <c r="AO41" s="5"/>
      <c r="AP41" s="5"/>
      <c r="AQ41" s="5"/>
      <c r="AR41" s="109"/>
      <c r="AS41" s="109"/>
      <c r="AT41" s="5"/>
      <c r="AU41" s="5"/>
      <c r="AV41" s="5"/>
      <c r="AW41" s="5"/>
      <c r="AX41" s="5"/>
      <c r="AY41" s="109"/>
      <c r="AZ41" s="109"/>
      <c r="BA41" s="5"/>
      <c r="BB41" s="5"/>
      <c r="BC41" s="5"/>
      <c r="BD41" s="5"/>
      <c r="BE41" s="5"/>
      <c r="BF41" s="109"/>
      <c r="BG41" s="109"/>
      <c r="BH41" s="5"/>
      <c r="BI41" s="5"/>
      <c r="BJ41" s="5"/>
      <c r="BK41" s="5"/>
      <c r="BL41" s="5"/>
      <c r="BM41" s="109"/>
      <c r="BN41" s="5"/>
    </row>
    <row r="42" spans="1:68" ht="18" customHeight="1" x14ac:dyDescent="0.35">
      <c r="A42" s="221"/>
      <c r="B42" s="308"/>
      <c r="C42" s="32" t="s">
        <v>2</v>
      </c>
      <c r="D42" s="7">
        <v>30</v>
      </c>
      <c r="E42" s="8">
        <f t="shared" si="0"/>
        <v>30</v>
      </c>
      <c r="F42" s="8">
        <f t="shared" si="1"/>
        <v>0</v>
      </c>
      <c r="G42" s="107"/>
      <c r="H42" s="107"/>
      <c r="I42" s="107"/>
      <c r="J42" s="107"/>
      <c r="K42" s="9"/>
      <c r="L42" s="9"/>
      <c r="M42" s="9"/>
      <c r="N42" s="9"/>
      <c r="O42" s="9"/>
      <c r="P42" s="107"/>
      <c r="Q42" s="107"/>
      <c r="R42" s="9"/>
      <c r="S42" s="9"/>
      <c r="T42" s="9"/>
      <c r="U42" s="9"/>
      <c r="V42" s="9"/>
      <c r="W42" s="107"/>
      <c r="X42" s="107"/>
      <c r="Y42" s="9">
        <v>30</v>
      </c>
      <c r="Z42" s="9"/>
      <c r="AA42" s="9"/>
      <c r="AB42" s="9"/>
      <c r="AC42" s="9"/>
      <c r="AD42" s="107"/>
      <c r="AE42" s="107"/>
      <c r="AF42" s="9"/>
      <c r="AG42" s="9"/>
      <c r="AH42" s="9"/>
      <c r="AI42" s="9"/>
      <c r="AJ42" s="9"/>
      <c r="AK42" s="107"/>
      <c r="AL42" s="107"/>
      <c r="AM42" s="9"/>
      <c r="AN42" s="9"/>
      <c r="AO42" s="9"/>
      <c r="AP42" s="9"/>
      <c r="AQ42" s="9"/>
      <c r="AR42" s="107"/>
      <c r="AS42" s="107"/>
      <c r="AT42" s="9"/>
      <c r="AU42" s="9"/>
      <c r="AV42" s="9"/>
      <c r="AW42" s="9"/>
      <c r="AX42" s="9"/>
      <c r="AY42" s="107"/>
      <c r="AZ42" s="107"/>
      <c r="BA42" s="9"/>
      <c r="BB42" s="9"/>
      <c r="BC42" s="9"/>
      <c r="BD42" s="9"/>
      <c r="BE42" s="9"/>
      <c r="BF42" s="107"/>
      <c r="BG42" s="107"/>
      <c r="BH42" s="9"/>
      <c r="BI42" s="9"/>
      <c r="BJ42" s="9"/>
      <c r="BK42" s="9"/>
      <c r="BL42" s="9"/>
      <c r="BM42" s="107"/>
      <c r="BN42" s="9"/>
    </row>
    <row r="43" spans="1:68" ht="18" customHeight="1" x14ac:dyDescent="0.35">
      <c r="A43" s="221"/>
      <c r="B43" s="308"/>
      <c r="C43" s="32" t="s">
        <v>3</v>
      </c>
      <c r="D43" s="7">
        <v>0</v>
      </c>
      <c r="E43" s="8">
        <f t="shared" si="0"/>
        <v>0</v>
      </c>
      <c r="F43" s="8">
        <f t="shared" si="1"/>
        <v>0</v>
      </c>
      <c r="G43" s="107"/>
      <c r="H43" s="107"/>
      <c r="I43" s="107"/>
      <c r="J43" s="107"/>
      <c r="K43" s="9"/>
      <c r="L43" s="9"/>
      <c r="M43" s="9"/>
      <c r="N43" s="9"/>
      <c r="O43" s="9"/>
      <c r="P43" s="107"/>
      <c r="Q43" s="107"/>
      <c r="R43" s="9"/>
      <c r="S43" s="9"/>
      <c r="T43" s="9"/>
      <c r="U43" s="9"/>
      <c r="V43" s="9"/>
      <c r="W43" s="107"/>
      <c r="X43" s="107"/>
      <c r="Y43" s="9"/>
      <c r="Z43" s="9"/>
      <c r="AA43" s="9"/>
      <c r="AB43" s="9"/>
      <c r="AC43" s="9"/>
      <c r="AD43" s="107"/>
      <c r="AE43" s="107"/>
      <c r="AF43" s="9"/>
      <c r="AG43" s="9"/>
      <c r="AH43" s="9"/>
      <c r="AI43" s="9"/>
      <c r="AJ43" s="9"/>
      <c r="AK43" s="107"/>
      <c r="AL43" s="107"/>
      <c r="AM43" s="9"/>
      <c r="AN43" s="9"/>
      <c r="AO43" s="9"/>
      <c r="AP43" s="9"/>
      <c r="AQ43" s="9"/>
      <c r="AR43" s="107"/>
      <c r="AS43" s="107"/>
      <c r="AT43" s="9"/>
      <c r="AU43" s="9"/>
      <c r="AV43" s="9"/>
      <c r="AW43" s="9"/>
      <c r="AX43" s="9"/>
      <c r="AY43" s="107"/>
      <c r="AZ43" s="107"/>
      <c r="BA43" s="9"/>
      <c r="BB43" s="9"/>
      <c r="BC43" s="9"/>
      <c r="BD43" s="9"/>
      <c r="BE43" s="9"/>
      <c r="BF43" s="107"/>
      <c r="BG43" s="107"/>
      <c r="BH43" s="9"/>
      <c r="BI43" s="9"/>
      <c r="BJ43" s="9"/>
      <c r="BK43" s="9"/>
      <c r="BL43" s="9"/>
      <c r="BM43" s="107"/>
      <c r="BN43" s="9"/>
    </row>
    <row r="44" spans="1:68" ht="18" customHeight="1" x14ac:dyDescent="0.35">
      <c r="A44" s="221"/>
      <c r="B44" s="308"/>
      <c r="C44" s="33" t="s">
        <v>4</v>
      </c>
      <c r="D44" s="7">
        <v>30</v>
      </c>
      <c r="E44" s="8">
        <f t="shared" si="0"/>
        <v>30</v>
      </c>
      <c r="F44" s="8">
        <f t="shared" si="1"/>
        <v>0</v>
      </c>
      <c r="G44" s="107"/>
      <c r="H44" s="107"/>
      <c r="I44" s="107"/>
      <c r="J44" s="107"/>
      <c r="K44" s="9"/>
      <c r="L44" s="9"/>
      <c r="M44" s="9"/>
      <c r="N44" s="9"/>
      <c r="O44" s="9"/>
      <c r="P44" s="107"/>
      <c r="Q44" s="107"/>
      <c r="R44" s="9"/>
      <c r="S44" s="9"/>
      <c r="T44" s="9"/>
      <c r="U44" s="9"/>
      <c r="V44" s="9"/>
      <c r="W44" s="107"/>
      <c r="X44" s="107"/>
      <c r="Y44" s="9"/>
      <c r="Z44" s="9"/>
      <c r="AA44" s="9"/>
      <c r="AB44" s="9"/>
      <c r="AC44" s="9"/>
      <c r="AD44" s="107"/>
      <c r="AE44" s="107">
        <v>20</v>
      </c>
      <c r="AF44" s="9">
        <v>4</v>
      </c>
      <c r="AG44" s="9"/>
      <c r="AH44" s="9">
        <v>6</v>
      </c>
      <c r="AI44" s="9"/>
      <c r="AJ44" s="9"/>
      <c r="AK44" s="107"/>
      <c r="AL44" s="107"/>
      <c r="AM44" s="9"/>
      <c r="AN44" s="9"/>
      <c r="AO44" s="9"/>
      <c r="AP44" s="9"/>
      <c r="AQ44" s="9"/>
      <c r="AR44" s="107"/>
      <c r="AS44" s="107"/>
      <c r="AT44" s="9"/>
      <c r="AU44" s="9"/>
      <c r="AV44" s="9"/>
      <c r="AW44" s="9"/>
      <c r="AX44" s="9"/>
      <c r="AY44" s="107"/>
      <c r="AZ44" s="107"/>
      <c r="BA44" s="9"/>
      <c r="BB44" s="9"/>
      <c r="BC44" s="9"/>
      <c r="BD44" s="9"/>
      <c r="BE44" s="9"/>
      <c r="BF44" s="107"/>
      <c r="BG44" s="107"/>
      <c r="BH44" s="9"/>
      <c r="BI44" s="9"/>
      <c r="BJ44" s="9"/>
      <c r="BK44" s="9"/>
      <c r="BL44" s="9"/>
      <c r="BM44" s="107"/>
      <c r="BN44" s="9"/>
    </row>
    <row r="45" spans="1:68" ht="18" customHeight="1" x14ac:dyDescent="0.35">
      <c r="A45" s="221"/>
      <c r="B45" s="308"/>
      <c r="C45" s="33" t="s">
        <v>5</v>
      </c>
      <c r="D45" s="7">
        <v>30</v>
      </c>
      <c r="E45" s="8">
        <f t="shared" si="0"/>
        <v>30</v>
      </c>
      <c r="F45" s="8">
        <f t="shared" si="1"/>
        <v>0</v>
      </c>
      <c r="G45" s="107"/>
      <c r="H45" s="107"/>
      <c r="I45" s="107"/>
      <c r="J45" s="107"/>
      <c r="K45" s="9"/>
      <c r="L45" s="9"/>
      <c r="M45" s="9"/>
      <c r="N45" s="9"/>
      <c r="O45" s="9"/>
      <c r="P45" s="107"/>
      <c r="Q45" s="107"/>
      <c r="R45" s="9"/>
      <c r="S45" s="9"/>
      <c r="T45" s="9"/>
      <c r="U45" s="9"/>
      <c r="V45" s="9"/>
      <c r="W45" s="107"/>
      <c r="X45" s="107"/>
      <c r="Y45" s="9"/>
      <c r="Z45" s="9"/>
      <c r="AA45" s="9"/>
      <c r="AB45" s="9"/>
      <c r="AC45" s="9"/>
      <c r="AD45" s="107">
        <v>22</v>
      </c>
      <c r="AE45" s="107"/>
      <c r="AF45" s="9"/>
      <c r="AG45" s="9">
        <v>3</v>
      </c>
      <c r="AH45" s="9">
        <v>5</v>
      </c>
      <c r="AI45" s="9"/>
      <c r="AJ45" s="9"/>
      <c r="AK45" s="107"/>
      <c r="AL45" s="107"/>
      <c r="AM45" s="9"/>
      <c r="AN45" s="9"/>
      <c r="AO45" s="9"/>
      <c r="AP45" s="9"/>
      <c r="AQ45" s="9"/>
      <c r="AR45" s="107"/>
      <c r="AS45" s="107"/>
      <c r="AT45" s="9"/>
      <c r="AU45" s="9"/>
      <c r="AV45" s="9"/>
      <c r="AW45" s="9"/>
      <c r="AX45" s="9"/>
      <c r="AY45" s="107"/>
      <c r="AZ45" s="107"/>
      <c r="BA45" s="9"/>
      <c r="BB45" s="9"/>
      <c r="BC45" s="9"/>
      <c r="BD45" s="9"/>
      <c r="BE45" s="9"/>
      <c r="BF45" s="107"/>
      <c r="BG45" s="107"/>
      <c r="BH45" s="9"/>
      <c r="BI45" s="9"/>
      <c r="BJ45" s="9"/>
      <c r="BK45" s="9"/>
      <c r="BL45" s="9"/>
      <c r="BM45" s="107"/>
      <c r="BN45" s="9"/>
      <c r="BP45" s="20"/>
    </row>
    <row r="46" spans="1:68" ht="18" customHeight="1" x14ac:dyDescent="0.35">
      <c r="A46" s="222"/>
      <c r="B46" s="308"/>
      <c r="C46" s="35" t="s">
        <v>6</v>
      </c>
      <c r="D46" s="12">
        <v>0</v>
      </c>
      <c r="E46" s="18">
        <f t="shared" si="0"/>
        <v>0</v>
      </c>
      <c r="F46" s="18">
        <f t="shared" si="1"/>
        <v>0</v>
      </c>
      <c r="G46" s="110"/>
      <c r="H46" s="110"/>
      <c r="I46" s="110"/>
      <c r="J46" s="110"/>
      <c r="K46" s="19"/>
      <c r="L46" s="19"/>
      <c r="M46" s="19"/>
      <c r="N46" s="19"/>
      <c r="O46" s="19"/>
      <c r="P46" s="110"/>
      <c r="Q46" s="110"/>
      <c r="R46" s="19"/>
      <c r="S46" s="19"/>
      <c r="T46" s="19"/>
      <c r="U46" s="19"/>
      <c r="V46" s="19"/>
      <c r="W46" s="110"/>
      <c r="X46" s="110"/>
      <c r="Y46" s="19"/>
      <c r="Z46" s="19"/>
      <c r="AA46" s="19"/>
      <c r="AB46" s="19"/>
      <c r="AC46" s="19"/>
      <c r="AD46" s="110"/>
      <c r="AE46" s="110"/>
      <c r="AF46" s="19"/>
      <c r="AG46" s="19"/>
      <c r="AH46" s="19"/>
      <c r="AI46" s="19"/>
      <c r="AJ46" s="19"/>
      <c r="AK46" s="110"/>
      <c r="AL46" s="110"/>
      <c r="AM46" s="19"/>
      <c r="AN46" s="19"/>
      <c r="AO46" s="19"/>
      <c r="AP46" s="19"/>
      <c r="AQ46" s="19"/>
      <c r="AR46" s="110"/>
      <c r="AS46" s="110"/>
      <c r="AT46" s="19"/>
      <c r="AU46" s="19"/>
      <c r="AV46" s="19"/>
      <c r="AW46" s="19"/>
      <c r="AX46" s="19"/>
      <c r="AY46" s="110"/>
      <c r="AZ46" s="110"/>
      <c r="BA46" s="19"/>
      <c r="BB46" s="19"/>
      <c r="BC46" s="19"/>
      <c r="BD46" s="19"/>
      <c r="BE46" s="19"/>
      <c r="BF46" s="110"/>
      <c r="BG46" s="110"/>
      <c r="BH46" s="19"/>
      <c r="BI46" s="19"/>
      <c r="BJ46" s="19"/>
      <c r="BK46" s="19"/>
      <c r="BL46" s="19"/>
      <c r="BM46" s="110"/>
      <c r="BN46" s="19"/>
    </row>
    <row r="47" spans="1:68" ht="18" customHeight="1" x14ac:dyDescent="0.35">
      <c r="A47" s="220" t="s">
        <v>188</v>
      </c>
      <c r="B47" s="308" t="s">
        <v>156</v>
      </c>
      <c r="C47" s="31" t="s">
        <v>1</v>
      </c>
      <c r="D47" s="3">
        <v>20</v>
      </c>
      <c r="E47" s="4">
        <f t="shared" si="0"/>
        <v>20</v>
      </c>
      <c r="F47" s="4">
        <f t="shared" si="1"/>
        <v>0</v>
      </c>
      <c r="G47" s="109"/>
      <c r="H47" s="109"/>
      <c r="I47" s="109"/>
      <c r="J47" s="109"/>
      <c r="K47" s="5"/>
      <c r="L47" s="5"/>
      <c r="M47" s="5"/>
      <c r="N47" s="5"/>
      <c r="O47" s="5"/>
      <c r="P47" s="109"/>
      <c r="Q47" s="109"/>
      <c r="R47" s="5"/>
      <c r="S47" s="5"/>
      <c r="T47" s="5"/>
      <c r="U47" s="5"/>
      <c r="V47" s="5"/>
      <c r="W47" s="109"/>
      <c r="X47" s="109"/>
      <c r="Y47" s="5"/>
      <c r="Z47" s="5"/>
      <c r="AA47" s="5"/>
      <c r="AB47" s="5"/>
      <c r="AC47" s="5">
        <v>20</v>
      </c>
      <c r="AD47" s="109"/>
      <c r="AE47" s="109"/>
      <c r="AF47" s="5"/>
      <c r="AG47" s="5"/>
      <c r="AH47" s="5"/>
      <c r="AI47" s="5"/>
      <c r="AJ47" s="5"/>
      <c r="AK47" s="109"/>
      <c r="AL47" s="109"/>
      <c r="AM47" s="5"/>
      <c r="AN47" s="5"/>
      <c r="AO47" s="5"/>
      <c r="AP47" s="5"/>
      <c r="AQ47" s="5"/>
      <c r="AR47" s="109"/>
      <c r="AS47" s="109"/>
      <c r="AT47" s="5"/>
      <c r="AU47" s="5"/>
      <c r="AV47" s="5"/>
      <c r="AW47" s="5"/>
      <c r="AX47" s="5"/>
      <c r="AY47" s="109"/>
      <c r="AZ47" s="109"/>
      <c r="BA47" s="5"/>
      <c r="BB47" s="5"/>
      <c r="BC47" s="5"/>
      <c r="BD47" s="5"/>
      <c r="BE47" s="5"/>
      <c r="BF47" s="109"/>
      <c r="BG47" s="109"/>
      <c r="BH47" s="5"/>
      <c r="BI47" s="5"/>
      <c r="BJ47" s="5"/>
      <c r="BK47" s="5"/>
      <c r="BL47" s="5"/>
      <c r="BM47" s="109"/>
      <c r="BN47" s="5"/>
    </row>
    <row r="48" spans="1:68" ht="18" customHeight="1" x14ac:dyDescent="0.35">
      <c r="A48" s="221"/>
      <c r="B48" s="308"/>
      <c r="C48" s="32" t="s">
        <v>2</v>
      </c>
      <c r="D48" s="7">
        <v>20</v>
      </c>
      <c r="E48" s="8">
        <f t="shared" si="0"/>
        <v>20</v>
      </c>
      <c r="F48" s="8">
        <f t="shared" si="1"/>
        <v>0</v>
      </c>
      <c r="G48" s="107"/>
      <c r="H48" s="107"/>
      <c r="I48" s="107"/>
      <c r="J48" s="107"/>
      <c r="K48" s="9"/>
      <c r="L48" s="9"/>
      <c r="M48" s="9"/>
      <c r="N48" s="9"/>
      <c r="O48" s="9"/>
      <c r="P48" s="107"/>
      <c r="Q48" s="107"/>
      <c r="R48" s="9"/>
      <c r="S48" s="9"/>
      <c r="T48" s="9"/>
      <c r="U48" s="9"/>
      <c r="V48" s="9"/>
      <c r="W48" s="107"/>
      <c r="X48" s="107"/>
      <c r="Y48" s="9"/>
      <c r="Z48" s="9">
        <v>20</v>
      </c>
      <c r="AA48" s="9"/>
      <c r="AB48" s="9"/>
      <c r="AC48" s="9"/>
      <c r="AD48" s="107"/>
      <c r="AE48" s="107"/>
      <c r="AF48" s="9"/>
      <c r="AG48" s="9"/>
      <c r="AH48" s="9"/>
      <c r="AI48" s="9"/>
      <c r="AJ48" s="9"/>
      <c r="AK48" s="107"/>
      <c r="AL48" s="107"/>
      <c r="AM48" s="9"/>
      <c r="AN48" s="9"/>
      <c r="AO48" s="9"/>
      <c r="AP48" s="9"/>
      <c r="AQ48" s="9"/>
      <c r="AR48" s="107"/>
      <c r="AS48" s="107"/>
      <c r="AT48" s="9"/>
      <c r="AU48" s="9"/>
      <c r="AV48" s="9"/>
      <c r="AW48" s="9"/>
      <c r="AX48" s="9"/>
      <c r="AY48" s="107"/>
      <c r="AZ48" s="107"/>
      <c r="BA48" s="9"/>
      <c r="BB48" s="9"/>
      <c r="BC48" s="9"/>
      <c r="BD48" s="9"/>
      <c r="BE48" s="9"/>
      <c r="BF48" s="107"/>
      <c r="BG48" s="107"/>
      <c r="BH48" s="9"/>
      <c r="BI48" s="9"/>
      <c r="BJ48" s="9"/>
      <c r="BK48" s="9"/>
      <c r="BL48" s="9"/>
      <c r="BM48" s="107"/>
      <c r="BN48" s="9"/>
    </row>
    <row r="49" spans="1:68" ht="18" customHeight="1" x14ac:dyDescent="0.35">
      <c r="A49" s="221"/>
      <c r="B49" s="308"/>
      <c r="C49" s="32" t="s">
        <v>3</v>
      </c>
      <c r="D49" s="7">
        <v>0</v>
      </c>
      <c r="E49" s="8">
        <f t="shared" si="0"/>
        <v>0</v>
      </c>
      <c r="F49" s="8">
        <f t="shared" si="1"/>
        <v>0</v>
      </c>
      <c r="G49" s="107"/>
      <c r="H49" s="107"/>
      <c r="I49" s="107"/>
      <c r="J49" s="107"/>
      <c r="K49" s="9"/>
      <c r="L49" s="9"/>
      <c r="M49" s="9"/>
      <c r="N49" s="9"/>
      <c r="O49" s="9"/>
      <c r="P49" s="107"/>
      <c r="Q49" s="107"/>
      <c r="R49" s="9"/>
      <c r="S49" s="9"/>
      <c r="T49" s="9"/>
      <c r="U49" s="9"/>
      <c r="V49" s="9"/>
      <c r="W49" s="107"/>
      <c r="X49" s="107"/>
      <c r="Y49" s="9"/>
      <c r="Z49" s="9"/>
      <c r="AA49" s="9"/>
      <c r="AB49" s="9"/>
      <c r="AC49" s="9"/>
      <c r="AD49" s="107"/>
      <c r="AE49" s="107"/>
      <c r="AF49" s="9"/>
      <c r="AG49" s="9"/>
      <c r="AH49" s="9"/>
      <c r="AI49" s="9"/>
      <c r="AJ49" s="9"/>
      <c r="AK49" s="107"/>
      <c r="AL49" s="107"/>
      <c r="AM49" s="9"/>
      <c r="AN49" s="9"/>
      <c r="AO49" s="9"/>
      <c r="AP49" s="9"/>
      <c r="AQ49" s="9"/>
      <c r="AR49" s="107"/>
      <c r="AS49" s="107"/>
      <c r="AT49" s="9"/>
      <c r="AU49" s="9"/>
      <c r="AV49" s="9"/>
      <c r="AW49" s="9"/>
      <c r="AX49" s="9"/>
      <c r="AY49" s="107"/>
      <c r="AZ49" s="107"/>
      <c r="BA49" s="9"/>
      <c r="BB49" s="9"/>
      <c r="BC49" s="9"/>
      <c r="BD49" s="9"/>
      <c r="BE49" s="9"/>
      <c r="BF49" s="107"/>
      <c r="BG49" s="107"/>
      <c r="BH49" s="9"/>
      <c r="BI49" s="9"/>
      <c r="BJ49" s="9"/>
      <c r="BK49" s="9"/>
      <c r="BL49" s="9"/>
      <c r="BM49" s="107"/>
      <c r="BN49" s="9"/>
    </row>
    <row r="50" spans="1:68" ht="18" customHeight="1" x14ac:dyDescent="0.35">
      <c r="A50" s="221"/>
      <c r="B50" s="308"/>
      <c r="C50" s="33" t="s">
        <v>4</v>
      </c>
      <c r="D50" s="7">
        <v>20</v>
      </c>
      <c r="E50" s="8">
        <f t="shared" si="0"/>
        <v>20</v>
      </c>
      <c r="F50" s="8">
        <f t="shared" si="1"/>
        <v>0</v>
      </c>
      <c r="G50" s="107"/>
      <c r="H50" s="107"/>
      <c r="I50" s="107"/>
      <c r="J50" s="107"/>
      <c r="K50" s="9"/>
      <c r="L50" s="9"/>
      <c r="M50" s="9"/>
      <c r="N50" s="9"/>
      <c r="O50" s="9"/>
      <c r="P50" s="107"/>
      <c r="Q50" s="107"/>
      <c r="R50" s="9"/>
      <c r="S50" s="9"/>
      <c r="T50" s="9"/>
      <c r="U50" s="9"/>
      <c r="V50" s="9"/>
      <c r="W50" s="107"/>
      <c r="X50" s="107"/>
      <c r="Y50" s="9"/>
      <c r="Z50" s="9"/>
      <c r="AA50" s="9"/>
      <c r="AB50" s="9"/>
      <c r="AC50" s="9"/>
      <c r="AD50" s="107"/>
      <c r="AE50" s="107">
        <v>18</v>
      </c>
      <c r="AF50" s="9"/>
      <c r="AG50" s="9">
        <v>2</v>
      </c>
      <c r="AH50" s="9"/>
      <c r="AI50" s="9"/>
      <c r="AJ50" s="9"/>
      <c r="AK50" s="107"/>
      <c r="AL50" s="107"/>
      <c r="AM50" s="9"/>
      <c r="AN50" s="9"/>
      <c r="AO50" s="9"/>
      <c r="AP50" s="9"/>
      <c r="AQ50" s="9"/>
      <c r="AR50" s="107"/>
      <c r="AS50" s="107"/>
      <c r="AT50" s="9"/>
      <c r="AU50" s="9"/>
      <c r="AV50" s="9"/>
      <c r="AW50" s="9"/>
      <c r="AX50" s="9"/>
      <c r="AY50" s="107"/>
      <c r="AZ50" s="107"/>
      <c r="BA50" s="9"/>
      <c r="BB50" s="9"/>
      <c r="BC50" s="9"/>
      <c r="BD50" s="9"/>
      <c r="BE50" s="9"/>
      <c r="BF50" s="107"/>
      <c r="BG50" s="107"/>
      <c r="BH50" s="9"/>
      <c r="BI50" s="9"/>
      <c r="BJ50" s="9"/>
      <c r="BK50" s="9"/>
      <c r="BL50" s="9"/>
      <c r="BM50" s="107"/>
      <c r="BN50" s="9"/>
    </row>
    <row r="51" spans="1:68" ht="18" customHeight="1" x14ac:dyDescent="0.35">
      <c r="A51" s="221"/>
      <c r="B51" s="308"/>
      <c r="C51" s="33" t="s">
        <v>5</v>
      </c>
      <c r="D51" s="7">
        <v>20</v>
      </c>
      <c r="E51" s="8">
        <f t="shared" si="0"/>
        <v>20</v>
      </c>
      <c r="F51" s="8">
        <f t="shared" si="1"/>
        <v>0</v>
      </c>
      <c r="G51" s="107"/>
      <c r="H51" s="107"/>
      <c r="I51" s="107"/>
      <c r="J51" s="107"/>
      <c r="K51" s="9"/>
      <c r="L51" s="9"/>
      <c r="M51" s="9"/>
      <c r="N51" s="9"/>
      <c r="O51" s="9"/>
      <c r="P51" s="107"/>
      <c r="Q51" s="107"/>
      <c r="R51" s="9"/>
      <c r="S51" s="9"/>
      <c r="T51" s="9"/>
      <c r="U51" s="9"/>
      <c r="V51" s="9"/>
      <c r="W51" s="107"/>
      <c r="X51" s="107"/>
      <c r="Y51" s="9"/>
      <c r="Z51" s="9"/>
      <c r="AA51" s="9"/>
      <c r="AB51" s="9"/>
      <c r="AC51" s="9"/>
      <c r="AD51" s="107"/>
      <c r="AE51" s="107"/>
      <c r="AF51" s="9"/>
      <c r="AG51" s="9"/>
      <c r="AH51" s="9">
        <v>20</v>
      </c>
      <c r="AI51" s="9"/>
      <c r="AJ51" s="9"/>
      <c r="AK51" s="107"/>
      <c r="AL51" s="107"/>
      <c r="AM51" s="9"/>
      <c r="AN51" s="9"/>
      <c r="AO51" s="9"/>
      <c r="AP51" s="9"/>
      <c r="AQ51" s="9"/>
      <c r="AR51" s="107"/>
      <c r="AS51" s="107"/>
      <c r="AT51" s="9"/>
      <c r="AU51" s="9"/>
      <c r="AV51" s="9"/>
      <c r="AW51" s="9"/>
      <c r="AX51" s="9"/>
      <c r="AY51" s="107"/>
      <c r="AZ51" s="107"/>
      <c r="BA51" s="9"/>
      <c r="BB51" s="9"/>
      <c r="BC51" s="9"/>
      <c r="BD51" s="9"/>
      <c r="BE51" s="9"/>
      <c r="BF51" s="107"/>
      <c r="BG51" s="107"/>
      <c r="BH51" s="9"/>
      <c r="BI51" s="9"/>
      <c r="BJ51" s="9"/>
      <c r="BK51" s="9"/>
      <c r="BL51" s="9"/>
      <c r="BM51" s="107"/>
      <c r="BN51" s="9"/>
      <c r="BP51" s="20"/>
    </row>
    <row r="52" spans="1:68" ht="18" customHeight="1" x14ac:dyDescent="0.35">
      <c r="A52" s="222"/>
      <c r="B52" s="308"/>
      <c r="C52" s="35" t="s">
        <v>6</v>
      </c>
      <c r="D52" s="16">
        <v>0</v>
      </c>
      <c r="E52" s="18">
        <f t="shared" si="0"/>
        <v>0</v>
      </c>
      <c r="F52" s="18">
        <f t="shared" si="1"/>
        <v>0</v>
      </c>
      <c r="G52" s="110"/>
      <c r="H52" s="110"/>
      <c r="I52" s="110"/>
      <c r="J52" s="110"/>
      <c r="K52" s="19"/>
      <c r="L52" s="19"/>
      <c r="M52" s="19"/>
      <c r="N52" s="19"/>
      <c r="O52" s="19"/>
      <c r="P52" s="110"/>
      <c r="Q52" s="110"/>
      <c r="R52" s="19"/>
      <c r="S52" s="19"/>
      <c r="T52" s="19"/>
      <c r="U52" s="19"/>
      <c r="V52" s="19"/>
      <c r="W52" s="110"/>
      <c r="X52" s="110"/>
      <c r="Y52" s="19"/>
      <c r="Z52" s="19"/>
      <c r="AA52" s="19"/>
      <c r="AB52" s="19"/>
      <c r="AC52" s="19"/>
      <c r="AD52" s="110"/>
      <c r="AE52" s="110"/>
      <c r="AF52" s="19"/>
      <c r="AG52" s="19"/>
      <c r="AH52" s="19"/>
      <c r="AI52" s="19"/>
      <c r="AJ52" s="19"/>
      <c r="AK52" s="110"/>
      <c r="AL52" s="110"/>
      <c r="AM52" s="19"/>
      <c r="AN52" s="19"/>
      <c r="AO52" s="19"/>
      <c r="AP52" s="19"/>
      <c r="AQ52" s="19"/>
      <c r="AR52" s="110"/>
      <c r="AS52" s="110"/>
      <c r="AT52" s="19"/>
      <c r="AU52" s="19"/>
      <c r="AV52" s="19"/>
      <c r="AW52" s="19"/>
      <c r="AX52" s="19"/>
      <c r="AY52" s="110"/>
      <c r="AZ52" s="110"/>
      <c r="BA52" s="19"/>
      <c r="BB52" s="19"/>
      <c r="BC52" s="19"/>
      <c r="BD52" s="19"/>
      <c r="BE52" s="19"/>
      <c r="BF52" s="110"/>
      <c r="BG52" s="110"/>
      <c r="BH52" s="19"/>
      <c r="BI52" s="19"/>
      <c r="BJ52" s="19"/>
      <c r="BK52" s="19"/>
      <c r="BL52" s="19"/>
      <c r="BM52" s="110"/>
      <c r="BN52" s="19"/>
    </row>
    <row r="53" spans="1:68" ht="18" customHeight="1" x14ac:dyDescent="0.35">
      <c r="A53" s="220" t="s">
        <v>188</v>
      </c>
      <c r="B53" s="308" t="s">
        <v>172</v>
      </c>
      <c r="C53" s="31" t="s">
        <v>1</v>
      </c>
      <c r="D53" s="3">
        <v>30</v>
      </c>
      <c r="E53" s="4">
        <f t="shared" si="0"/>
        <v>30</v>
      </c>
      <c r="F53" s="4">
        <f t="shared" si="1"/>
        <v>0</v>
      </c>
      <c r="G53" s="109"/>
      <c r="H53" s="109"/>
      <c r="I53" s="109"/>
      <c r="J53" s="109"/>
      <c r="K53" s="5"/>
      <c r="L53" s="5"/>
      <c r="M53" s="5"/>
      <c r="N53" s="5"/>
      <c r="O53" s="5"/>
      <c r="P53" s="109"/>
      <c r="Q53" s="109"/>
      <c r="R53" s="5"/>
      <c r="S53" s="5"/>
      <c r="T53" s="5"/>
      <c r="U53" s="5"/>
      <c r="V53" s="5"/>
      <c r="W53" s="109"/>
      <c r="X53" s="109"/>
      <c r="Y53" s="5">
        <v>20</v>
      </c>
      <c r="Z53" s="5"/>
      <c r="AA53" s="5"/>
      <c r="AB53" s="5"/>
      <c r="AC53" s="5">
        <v>10</v>
      </c>
      <c r="AD53" s="109"/>
      <c r="AE53" s="109"/>
      <c r="AF53" s="5"/>
      <c r="AG53" s="5"/>
      <c r="AH53" s="5"/>
      <c r="AI53" s="5"/>
      <c r="AJ53" s="5"/>
      <c r="AK53" s="109"/>
      <c r="AL53" s="109"/>
      <c r="AM53" s="5"/>
      <c r="AN53" s="5"/>
      <c r="AO53" s="5"/>
      <c r="AP53" s="5"/>
      <c r="AQ53" s="5"/>
      <c r="AR53" s="109"/>
      <c r="AS53" s="109"/>
      <c r="AT53" s="5"/>
      <c r="AU53" s="5"/>
      <c r="AV53" s="5"/>
      <c r="AW53" s="5"/>
      <c r="AX53" s="5"/>
      <c r="AY53" s="109"/>
      <c r="AZ53" s="109"/>
      <c r="BA53" s="5"/>
      <c r="BB53" s="5"/>
      <c r="BC53" s="5"/>
      <c r="BD53" s="5"/>
      <c r="BE53" s="5"/>
      <c r="BF53" s="109"/>
      <c r="BG53" s="109"/>
      <c r="BH53" s="5"/>
      <c r="BI53" s="5"/>
      <c r="BJ53" s="5"/>
      <c r="BK53" s="5"/>
      <c r="BL53" s="5"/>
      <c r="BM53" s="109"/>
      <c r="BN53" s="5"/>
    </row>
    <row r="54" spans="1:68" ht="18" customHeight="1" x14ac:dyDescent="0.35">
      <c r="A54" s="221"/>
      <c r="B54" s="308"/>
      <c r="C54" s="32" t="s">
        <v>2</v>
      </c>
      <c r="D54" s="7">
        <v>30</v>
      </c>
      <c r="E54" s="8">
        <f t="shared" si="0"/>
        <v>30</v>
      </c>
      <c r="F54" s="8">
        <f t="shared" si="1"/>
        <v>0</v>
      </c>
      <c r="G54" s="107"/>
      <c r="H54" s="107"/>
      <c r="I54" s="107"/>
      <c r="J54" s="107"/>
      <c r="K54" s="9"/>
      <c r="L54" s="9"/>
      <c r="M54" s="9"/>
      <c r="N54" s="9"/>
      <c r="O54" s="9"/>
      <c r="P54" s="107"/>
      <c r="Q54" s="107"/>
      <c r="R54" s="9"/>
      <c r="S54" s="9"/>
      <c r="T54" s="9"/>
      <c r="U54" s="9"/>
      <c r="V54" s="9"/>
      <c r="W54" s="107"/>
      <c r="X54" s="107"/>
      <c r="Y54" s="9"/>
      <c r="Z54" s="9">
        <v>26</v>
      </c>
      <c r="AA54" s="9"/>
      <c r="AB54" s="9"/>
      <c r="AC54" s="9"/>
      <c r="AD54" s="107"/>
      <c r="AE54" s="107"/>
      <c r="AF54" s="9"/>
      <c r="AG54" s="9">
        <v>4</v>
      </c>
      <c r="AH54" s="9"/>
      <c r="AI54" s="9"/>
      <c r="AJ54" s="9"/>
      <c r="AK54" s="107"/>
      <c r="AL54" s="107"/>
      <c r="AM54" s="9"/>
      <c r="AN54" s="9"/>
      <c r="AO54" s="9"/>
      <c r="AP54" s="9"/>
      <c r="AQ54" s="9"/>
      <c r="AR54" s="107"/>
      <c r="AS54" s="107"/>
      <c r="AT54" s="9"/>
      <c r="AU54" s="9"/>
      <c r="AV54" s="9"/>
      <c r="AW54" s="9"/>
      <c r="AX54" s="9"/>
      <c r="AY54" s="107"/>
      <c r="AZ54" s="107"/>
      <c r="BA54" s="9"/>
      <c r="BB54" s="9"/>
      <c r="BC54" s="9"/>
      <c r="BD54" s="9"/>
      <c r="BE54" s="9"/>
      <c r="BF54" s="107"/>
      <c r="BG54" s="107"/>
      <c r="BH54" s="9"/>
      <c r="BI54" s="9"/>
      <c r="BJ54" s="9"/>
      <c r="BK54" s="9"/>
      <c r="BL54" s="9"/>
      <c r="BM54" s="107"/>
      <c r="BN54" s="9"/>
    </row>
    <row r="55" spans="1:68" ht="18" customHeight="1" x14ac:dyDescent="0.35">
      <c r="A55" s="221"/>
      <c r="B55" s="308"/>
      <c r="C55" s="32" t="s">
        <v>3</v>
      </c>
      <c r="D55" s="7">
        <v>0</v>
      </c>
      <c r="E55" s="8">
        <f t="shared" si="0"/>
        <v>0</v>
      </c>
      <c r="F55" s="8">
        <f t="shared" si="1"/>
        <v>0</v>
      </c>
      <c r="G55" s="107"/>
      <c r="H55" s="107"/>
      <c r="I55" s="107"/>
      <c r="J55" s="107"/>
      <c r="K55" s="9"/>
      <c r="L55" s="9"/>
      <c r="M55" s="9"/>
      <c r="N55" s="9"/>
      <c r="O55" s="9"/>
      <c r="P55" s="107"/>
      <c r="Q55" s="107"/>
      <c r="R55" s="9"/>
      <c r="S55" s="9"/>
      <c r="T55" s="9"/>
      <c r="U55" s="9"/>
      <c r="V55" s="9"/>
      <c r="W55" s="107"/>
      <c r="X55" s="107"/>
      <c r="Y55" s="9"/>
      <c r="Z55" s="9"/>
      <c r="AA55" s="9"/>
      <c r="AB55" s="9"/>
      <c r="AC55" s="9"/>
      <c r="AD55" s="107"/>
      <c r="AE55" s="107"/>
      <c r="AF55" s="9"/>
      <c r="AG55" s="9"/>
      <c r="AH55" s="9"/>
      <c r="AI55" s="9"/>
      <c r="AJ55" s="9"/>
      <c r="AK55" s="107"/>
      <c r="AL55" s="107"/>
      <c r="AM55" s="9"/>
      <c r="AN55" s="9"/>
      <c r="AO55" s="9"/>
      <c r="AP55" s="9"/>
      <c r="AQ55" s="9"/>
      <c r="AR55" s="107"/>
      <c r="AS55" s="107"/>
      <c r="AT55" s="9"/>
      <c r="AU55" s="9"/>
      <c r="AV55" s="9"/>
      <c r="AW55" s="9"/>
      <c r="AX55" s="9"/>
      <c r="AY55" s="107"/>
      <c r="AZ55" s="107"/>
      <c r="BA55" s="9"/>
      <c r="BB55" s="9"/>
      <c r="BC55" s="9"/>
      <c r="BD55" s="9"/>
      <c r="BE55" s="9"/>
      <c r="BF55" s="107"/>
      <c r="BG55" s="107"/>
      <c r="BH55" s="9"/>
      <c r="BI55" s="9"/>
      <c r="BJ55" s="9"/>
      <c r="BK55" s="9"/>
      <c r="BL55" s="9"/>
      <c r="BM55" s="107"/>
      <c r="BN55" s="9"/>
    </row>
    <row r="56" spans="1:68" ht="18" customHeight="1" x14ac:dyDescent="0.35">
      <c r="A56" s="221"/>
      <c r="B56" s="308"/>
      <c r="C56" s="33" t="s">
        <v>4</v>
      </c>
      <c r="D56" s="7">
        <v>30</v>
      </c>
      <c r="E56" s="8">
        <f t="shared" si="0"/>
        <v>30</v>
      </c>
      <c r="F56" s="8">
        <f t="shared" si="1"/>
        <v>0</v>
      </c>
      <c r="G56" s="107"/>
      <c r="H56" s="107"/>
      <c r="I56" s="107"/>
      <c r="J56" s="107"/>
      <c r="K56" s="9"/>
      <c r="L56" s="9"/>
      <c r="M56" s="9"/>
      <c r="N56" s="9"/>
      <c r="O56" s="9"/>
      <c r="P56" s="107"/>
      <c r="Q56" s="107"/>
      <c r="R56" s="9"/>
      <c r="S56" s="9"/>
      <c r="T56" s="9"/>
      <c r="U56" s="9"/>
      <c r="V56" s="9"/>
      <c r="W56" s="107"/>
      <c r="X56" s="107"/>
      <c r="Y56" s="9"/>
      <c r="Z56" s="9"/>
      <c r="AA56" s="9"/>
      <c r="AB56" s="9"/>
      <c r="AC56" s="9"/>
      <c r="AD56" s="107">
        <v>10</v>
      </c>
      <c r="AE56" s="107">
        <v>8</v>
      </c>
      <c r="AF56" s="9">
        <v>3</v>
      </c>
      <c r="AG56" s="9">
        <v>3</v>
      </c>
      <c r="AH56" s="9">
        <v>6</v>
      </c>
      <c r="AI56" s="9"/>
      <c r="AJ56" s="9"/>
      <c r="AK56" s="107"/>
      <c r="AL56" s="107"/>
      <c r="AM56" s="9"/>
      <c r="AN56" s="9"/>
      <c r="AO56" s="9"/>
      <c r="AP56" s="9"/>
      <c r="AQ56" s="9"/>
      <c r="AR56" s="107"/>
      <c r="AS56" s="107"/>
      <c r="AT56" s="9"/>
      <c r="AU56" s="9"/>
      <c r="AV56" s="9"/>
      <c r="AW56" s="9"/>
      <c r="AX56" s="9"/>
      <c r="AY56" s="107"/>
      <c r="AZ56" s="107"/>
      <c r="BA56" s="9"/>
      <c r="BB56" s="9"/>
      <c r="BC56" s="9"/>
      <c r="BD56" s="9"/>
      <c r="BE56" s="9"/>
      <c r="BF56" s="107"/>
      <c r="BG56" s="107"/>
      <c r="BH56" s="9"/>
      <c r="BI56" s="9"/>
      <c r="BJ56" s="9"/>
      <c r="BK56" s="9"/>
      <c r="BL56" s="9"/>
      <c r="BM56" s="107"/>
      <c r="BN56" s="9"/>
    </row>
    <row r="57" spans="1:68" ht="18" customHeight="1" x14ac:dyDescent="0.35">
      <c r="A57" s="221"/>
      <c r="B57" s="308"/>
      <c r="C57" s="33" t="s">
        <v>5</v>
      </c>
      <c r="D57" s="7">
        <v>30</v>
      </c>
      <c r="E57" s="8">
        <f t="shared" si="0"/>
        <v>30</v>
      </c>
      <c r="F57" s="8">
        <f t="shared" si="1"/>
        <v>0</v>
      </c>
      <c r="G57" s="107"/>
      <c r="H57" s="107"/>
      <c r="I57" s="107"/>
      <c r="J57" s="107"/>
      <c r="K57" s="9"/>
      <c r="L57" s="9"/>
      <c r="M57" s="9"/>
      <c r="N57" s="9"/>
      <c r="O57" s="9"/>
      <c r="P57" s="107"/>
      <c r="Q57" s="107"/>
      <c r="R57" s="9"/>
      <c r="S57" s="9"/>
      <c r="T57" s="9"/>
      <c r="U57" s="9"/>
      <c r="V57" s="9"/>
      <c r="W57" s="107"/>
      <c r="X57" s="107"/>
      <c r="Y57" s="9"/>
      <c r="Z57" s="9"/>
      <c r="AA57" s="9"/>
      <c r="AB57" s="9"/>
      <c r="AC57" s="9"/>
      <c r="AD57" s="107">
        <v>6</v>
      </c>
      <c r="AE57" s="107"/>
      <c r="AF57" s="9"/>
      <c r="AG57" s="9"/>
      <c r="AH57" s="9">
        <v>23</v>
      </c>
      <c r="AI57" s="9">
        <v>1</v>
      </c>
      <c r="AJ57" s="9"/>
      <c r="AK57" s="107"/>
      <c r="AL57" s="107"/>
      <c r="AM57" s="9"/>
      <c r="AN57" s="9"/>
      <c r="AO57" s="9"/>
      <c r="AP57" s="9"/>
      <c r="AQ57" s="9"/>
      <c r="AR57" s="107"/>
      <c r="AS57" s="107"/>
      <c r="AT57" s="9"/>
      <c r="AU57" s="9"/>
      <c r="AV57" s="9"/>
      <c r="AW57" s="9"/>
      <c r="AX57" s="9"/>
      <c r="AY57" s="107"/>
      <c r="AZ57" s="107"/>
      <c r="BA57" s="9"/>
      <c r="BB57" s="9"/>
      <c r="BC57" s="9"/>
      <c r="BD57" s="9"/>
      <c r="BE57" s="9"/>
      <c r="BF57" s="107"/>
      <c r="BG57" s="107"/>
      <c r="BH57" s="9"/>
      <c r="BI57" s="9"/>
      <c r="BJ57" s="9"/>
      <c r="BK57" s="9"/>
      <c r="BL57" s="9"/>
      <c r="BM57" s="107"/>
      <c r="BN57" s="9"/>
      <c r="BP57" s="20"/>
    </row>
    <row r="58" spans="1:68" ht="18" customHeight="1" x14ac:dyDescent="0.35">
      <c r="A58" s="222"/>
      <c r="B58" s="308"/>
      <c r="C58" s="35" t="s">
        <v>6</v>
      </c>
      <c r="D58" s="16">
        <v>0</v>
      </c>
      <c r="E58" s="18">
        <f t="shared" si="0"/>
        <v>0</v>
      </c>
      <c r="F58" s="18">
        <f t="shared" si="1"/>
        <v>0</v>
      </c>
      <c r="G58" s="110"/>
      <c r="H58" s="110"/>
      <c r="I58" s="110"/>
      <c r="J58" s="110"/>
      <c r="K58" s="19"/>
      <c r="L58" s="19"/>
      <c r="M58" s="19"/>
      <c r="N58" s="19"/>
      <c r="O58" s="19"/>
      <c r="P58" s="110"/>
      <c r="Q58" s="110"/>
      <c r="R58" s="103"/>
      <c r="S58" s="103"/>
      <c r="T58" s="103"/>
      <c r="U58" s="103"/>
      <c r="V58" s="103"/>
      <c r="W58" s="110"/>
      <c r="X58" s="110"/>
      <c r="Y58" s="103"/>
      <c r="Z58" s="103"/>
      <c r="AA58" s="103"/>
      <c r="AB58" s="103"/>
      <c r="AC58" s="103"/>
      <c r="AD58" s="113"/>
      <c r="AE58" s="113"/>
      <c r="AF58" s="103"/>
      <c r="AG58" s="103"/>
      <c r="AH58" s="103"/>
      <c r="AI58" s="103"/>
      <c r="AJ58" s="103"/>
      <c r="AK58" s="113"/>
      <c r="AL58" s="113"/>
      <c r="AM58" s="103"/>
      <c r="AN58" s="103"/>
      <c r="AO58" s="103"/>
      <c r="AP58" s="103"/>
      <c r="AQ58" s="103"/>
      <c r="AR58" s="110"/>
      <c r="AS58" s="110"/>
      <c r="AT58" s="103"/>
      <c r="AU58" s="103"/>
      <c r="AV58" s="103"/>
      <c r="AW58" s="103"/>
      <c r="AX58" s="103"/>
      <c r="AY58" s="110"/>
      <c r="AZ58" s="110"/>
      <c r="BA58" s="103"/>
      <c r="BB58" s="103"/>
      <c r="BC58" s="103"/>
      <c r="BD58" s="103"/>
      <c r="BE58" s="103"/>
      <c r="BF58" s="110"/>
      <c r="BG58" s="110"/>
      <c r="BH58" s="103"/>
      <c r="BI58" s="103"/>
      <c r="BJ58" s="103"/>
      <c r="BK58" s="103"/>
      <c r="BL58" s="103"/>
      <c r="BM58" s="110"/>
      <c r="BN58" s="19"/>
    </row>
    <row r="59" spans="1:68" ht="18" customHeight="1" x14ac:dyDescent="0.35">
      <c r="A59" s="220" t="s">
        <v>188</v>
      </c>
      <c r="B59" s="308" t="s">
        <v>173</v>
      </c>
      <c r="C59" s="31" t="s">
        <v>1</v>
      </c>
      <c r="D59" s="3">
        <v>20</v>
      </c>
      <c r="E59" s="4">
        <f t="shared" si="0"/>
        <v>20</v>
      </c>
      <c r="F59" s="4">
        <f t="shared" si="1"/>
        <v>0</v>
      </c>
      <c r="G59" s="109"/>
      <c r="H59" s="109"/>
      <c r="I59" s="109"/>
      <c r="J59" s="109"/>
      <c r="K59" s="5"/>
      <c r="L59" s="5"/>
      <c r="M59" s="5"/>
      <c r="N59" s="5"/>
      <c r="O59" s="5"/>
      <c r="P59" s="109"/>
      <c r="Q59" s="109"/>
      <c r="R59" s="5"/>
      <c r="S59" s="5"/>
      <c r="T59" s="5"/>
      <c r="U59" s="5"/>
      <c r="V59" s="5"/>
      <c r="W59" s="111"/>
      <c r="X59" s="111"/>
      <c r="Y59" s="5">
        <v>20</v>
      </c>
      <c r="Z59" s="5"/>
      <c r="AA59" s="5"/>
      <c r="AB59" s="5"/>
      <c r="AC59" s="5"/>
      <c r="AD59" s="109"/>
      <c r="AE59" s="109"/>
      <c r="AF59" s="5"/>
      <c r="AG59" s="5"/>
      <c r="AH59" s="5"/>
      <c r="AI59" s="5"/>
      <c r="AJ59" s="5"/>
      <c r="AK59" s="109"/>
      <c r="AL59" s="109"/>
      <c r="AM59" s="5"/>
      <c r="AN59" s="5"/>
      <c r="AO59" s="5"/>
      <c r="AP59" s="5"/>
      <c r="AQ59" s="5"/>
      <c r="AR59" s="111"/>
      <c r="AS59" s="111"/>
      <c r="AT59" s="5"/>
      <c r="AU59" s="5"/>
      <c r="AV59" s="5"/>
      <c r="AW59" s="5"/>
      <c r="AX59" s="5"/>
      <c r="AY59" s="111"/>
      <c r="AZ59" s="111"/>
      <c r="BA59" s="5"/>
      <c r="BB59" s="5"/>
      <c r="BC59" s="5"/>
      <c r="BD59" s="5"/>
      <c r="BE59" s="5"/>
      <c r="BF59" s="111"/>
      <c r="BG59" s="111"/>
      <c r="BH59" s="5"/>
      <c r="BI59" s="5"/>
      <c r="BJ59" s="5"/>
      <c r="BK59" s="5"/>
      <c r="BL59" s="5"/>
      <c r="BM59" s="111"/>
      <c r="BN59" s="39"/>
    </row>
    <row r="60" spans="1:68" ht="18" customHeight="1" x14ac:dyDescent="0.35">
      <c r="A60" s="221"/>
      <c r="B60" s="308"/>
      <c r="C60" s="32" t="s">
        <v>2</v>
      </c>
      <c r="D60" s="7">
        <v>20</v>
      </c>
      <c r="E60" s="8">
        <f t="shared" si="0"/>
        <v>20</v>
      </c>
      <c r="F60" s="8">
        <f t="shared" si="1"/>
        <v>0</v>
      </c>
      <c r="G60" s="107"/>
      <c r="H60" s="107"/>
      <c r="I60" s="107"/>
      <c r="J60" s="107"/>
      <c r="K60" s="9"/>
      <c r="L60" s="9"/>
      <c r="M60" s="9"/>
      <c r="N60" s="9"/>
      <c r="O60" s="9"/>
      <c r="P60" s="107"/>
      <c r="Q60" s="107"/>
      <c r="R60" s="9"/>
      <c r="S60" s="9"/>
      <c r="T60" s="9"/>
      <c r="U60" s="9"/>
      <c r="V60" s="9"/>
      <c r="W60" s="113"/>
      <c r="X60" s="113"/>
      <c r="Y60" s="9"/>
      <c r="Z60" s="9">
        <v>20</v>
      </c>
      <c r="AA60" s="9"/>
      <c r="AB60" s="9"/>
      <c r="AC60" s="9"/>
      <c r="AD60" s="107"/>
      <c r="AE60" s="107"/>
      <c r="AF60" s="9"/>
      <c r="AG60" s="9"/>
      <c r="AH60" s="9"/>
      <c r="AI60" s="9"/>
      <c r="AJ60" s="9"/>
      <c r="AK60" s="107"/>
      <c r="AL60" s="107"/>
      <c r="AM60" s="9"/>
      <c r="AN60" s="9"/>
      <c r="AO60" s="9"/>
      <c r="AP60" s="9"/>
      <c r="AQ60" s="9"/>
      <c r="AR60" s="113"/>
      <c r="AS60" s="113"/>
      <c r="AT60" s="9"/>
      <c r="AU60" s="9"/>
      <c r="AV60" s="9"/>
      <c r="AW60" s="9"/>
      <c r="AX60" s="9"/>
      <c r="AY60" s="113"/>
      <c r="AZ60" s="113"/>
      <c r="BA60" s="9"/>
      <c r="BB60" s="9"/>
      <c r="BC60" s="9"/>
      <c r="BD60" s="9"/>
      <c r="BE60" s="9"/>
      <c r="BF60" s="113"/>
      <c r="BG60" s="113"/>
      <c r="BH60" s="9"/>
      <c r="BI60" s="9"/>
      <c r="BJ60" s="9"/>
      <c r="BK60" s="9"/>
      <c r="BL60" s="9"/>
      <c r="BM60" s="113"/>
      <c r="BN60" s="103"/>
    </row>
    <row r="61" spans="1:68" ht="18" customHeight="1" x14ac:dyDescent="0.35">
      <c r="A61" s="221"/>
      <c r="B61" s="308"/>
      <c r="C61" s="32" t="s">
        <v>3</v>
      </c>
      <c r="D61" s="7">
        <v>0</v>
      </c>
      <c r="E61" s="8">
        <f t="shared" si="0"/>
        <v>0</v>
      </c>
      <c r="F61" s="8">
        <f t="shared" si="1"/>
        <v>0</v>
      </c>
      <c r="G61" s="107"/>
      <c r="H61" s="107"/>
      <c r="I61" s="107"/>
      <c r="J61" s="107"/>
      <c r="K61" s="9"/>
      <c r="L61" s="9"/>
      <c r="M61" s="9"/>
      <c r="N61" s="9"/>
      <c r="O61" s="9"/>
      <c r="P61" s="107"/>
      <c r="Q61" s="107"/>
      <c r="R61" s="9"/>
      <c r="S61" s="9"/>
      <c r="T61" s="9"/>
      <c r="U61" s="9"/>
      <c r="V61" s="9"/>
      <c r="W61" s="113"/>
      <c r="X61" s="113"/>
      <c r="Y61" s="9"/>
      <c r="Z61" s="9"/>
      <c r="AA61" s="9"/>
      <c r="AB61" s="9"/>
      <c r="AC61" s="9"/>
      <c r="AD61" s="107"/>
      <c r="AE61" s="107"/>
      <c r="AF61" s="9"/>
      <c r="AG61" s="9"/>
      <c r="AH61" s="9"/>
      <c r="AI61" s="9"/>
      <c r="AJ61" s="9"/>
      <c r="AK61" s="107"/>
      <c r="AL61" s="107"/>
      <c r="AM61" s="9"/>
      <c r="AN61" s="9"/>
      <c r="AO61" s="9"/>
      <c r="AP61" s="9"/>
      <c r="AQ61" s="9"/>
      <c r="AR61" s="113"/>
      <c r="AS61" s="113"/>
      <c r="AT61" s="9"/>
      <c r="AU61" s="9"/>
      <c r="AV61" s="9"/>
      <c r="AW61" s="9"/>
      <c r="AX61" s="9"/>
      <c r="AY61" s="113"/>
      <c r="AZ61" s="113"/>
      <c r="BA61" s="9"/>
      <c r="BB61" s="9"/>
      <c r="BC61" s="9"/>
      <c r="BD61" s="9"/>
      <c r="BE61" s="9"/>
      <c r="BF61" s="113"/>
      <c r="BG61" s="113"/>
      <c r="BH61" s="9"/>
      <c r="BI61" s="9"/>
      <c r="BJ61" s="9"/>
      <c r="BK61" s="9"/>
      <c r="BL61" s="9"/>
      <c r="BM61" s="113"/>
      <c r="BN61" s="103"/>
    </row>
    <row r="62" spans="1:68" ht="18" customHeight="1" x14ac:dyDescent="0.35">
      <c r="A62" s="221"/>
      <c r="B62" s="308"/>
      <c r="C62" s="33" t="s">
        <v>4</v>
      </c>
      <c r="D62" s="7">
        <v>20</v>
      </c>
      <c r="E62" s="8">
        <f t="shared" si="0"/>
        <v>20</v>
      </c>
      <c r="F62" s="8">
        <f t="shared" si="1"/>
        <v>0</v>
      </c>
      <c r="G62" s="107"/>
      <c r="H62" s="107"/>
      <c r="I62" s="107"/>
      <c r="J62" s="107"/>
      <c r="K62" s="9"/>
      <c r="L62" s="9"/>
      <c r="M62" s="9"/>
      <c r="N62" s="9"/>
      <c r="O62" s="9"/>
      <c r="P62" s="107"/>
      <c r="Q62" s="107"/>
      <c r="R62" s="9"/>
      <c r="S62" s="9"/>
      <c r="T62" s="9"/>
      <c r="U62" s="9"/>
      <c r="V62" s="9"/>
      <c r="W62" s="113"/>
      <c r="X62" s="113"/>
      <c r="Y62" s="9"/>
      <c r="Z62" s="9"/>
      <c r="AA62" s="9"/>
      <c r="AB62" s="9"/>
      <c r="AC62" s="9"/>
      <c r="AD62" s="107"/>
      <c r="AE62" s="107">
        <v>20</v>
      </c>
      <c r="AF62" s="9"/>
      <c r="AG62" s="9"/>
      <c r="AH62" s="9"/>
      <c r="AI62" s="9"/>
      <c r="AJ62" s="9"/>
      <c r="AK62" s="107"/>
      <c r="AL62" s="107"/>
      <c r="AM62" s="9"/>
      <c r="AN62" s="9"/>
      <c r="AO62" s="9"/>
      <c r="AP62" s="9"/>
      <c r="AQ62" s="9"/>
      <c r="AR62" s="113"/>
      <c r="AS62" s="113"/>
      <c r="AT62" s="9"/>
      <c r="AU62" s="9"/>
      <c r="AV62" s="9"/>
      <c r="AW62" s="9"/>
      <c r="AX62" s="9"/>
      <c r="AY62" s="113"/>
      <c r="AZ62" s="113"/>
      <c r="BA62" s="9"/>
      <c r="BB62" s="9"/>
      <c r="BC62" s="9"/>
      <c r="BD62" s="9"/>
      <c r="BE62" s="9"/>
      <c r="BF62" s="113"/>
      <c r="BG62" s="113"/>
      <c r="BH62" s="9"/>
      <c r="BI62" s="9"/>
      <c r="BJ62" s="9"/>
      <c r="BK62" s="9"/>
      <c r="BL62" s="9"/>
      <c r="BM62" s="113"/>
      <c r="BN62" s="103"/>
    </row>
    <row r="63" spans="1:68" ht="18" customHeight="1" x14ac:dyDescent="0.35">
      <c r="A63" s="221"/>
      <c r="B63" s="308"/>
      <c r="C63" s="33" t="s">
        <v>5</v>
      </c>
      <c r="D63" s="7">
        <v>20</v>
      </c>
      <c r="E63" s="8">
        <f t="shared" si="0"/>
        <v>20</v>
      </c>
      <c r="F63" s="8">
        <f t="shared" si="1"/>
        <v>0</v>
      </c>
      <c r="G63" s="107"/>
      <c r="H63" s="107"/>
      <c r="I63" s="107"/>
      <c r="J63" s="107"/>
      <c r="K63" s="9"/>
      <c r="L63" s="9"/>
      <c r="M63" s="9"/>
      <c r="N63" s="9"/>
      <c r="O63" s="9"/>
      <c r="P63" s="107"/>
      <c r="Q63" s="107"/>
      <c r="R63" s="9"/>
      <c r="S63" s="9"/>
      <c r="T63" s="9"/>
      <c r="U63" s="9"/>
      <c r="V63" s="9"/>
      <c r="W63" s="113"/>
      <c r="X63" s="113"/>
      <c r="Y63" s="9"/>
      <c r="Z63" s="9"/>
      <c r="AA63" s="9"/>
      <c r="AB63" s="9"/>
      <c r="AC63" s="9"/>
      <c r="AD63" s="107"/>
      <c r="AE63" s="107"/>
      <c r="AF63" s="9"/>
      <c r="AG63" s="9"/>
      <c r="AH63" s="9">
        <v>20</v>
      </c>
      <c r="AI63" s="9"/>
      <c r="AJ63" s="9"/>
      <c r="AK63" s="107"/>
      <c r="AL63" s="107"/>
      <c r="AM63" s="9"/>
      <c r="AN63" s="9"/>
      <c r="AO63" s="9"/>
      <c r="AP63" s="9"/>
      <c r="AQ63" s="9"/>
      <c r="AR63" s="113"/>
      <c r="AS63" s="113"/>
      <c r="AT63" s="9"/>
      <c r="AU63" s="9"/>
      <c r="AV63" s="9"/>
      <c r="AW63" s="9"/>
      <c r="AX63" s="9"/>
      <c r="AY63" s="113"/>
      <c r="AZ63" s="113"/>
      <c r="BA63" s="9"/>
      <c r="BB63" s="9"/>
      <c r="BC63" s="9"/>
      <c r="BD63" s="9"/>
      <c r="BE63" s="9"/>
      <c r="BF63" s="113"/>
      <c r="BG63" s="113"/>
      <c r="BH63" s="9"/>
      <c r="BI63" s="9"/>
      <c r="BJ63" s="9"/>
      <c r="BK63" s="9"/>
      <c r="BL63" s="9"/>
      <c r="BM63" s="113"/>
      <c r="BN63" s="103"/>
    </row>
    <row r="64" spans="1:68" ht="18" customHeight="1" x14ac:dyDescent="0.35">
      <c r="A64" s="222"/>
      <c r="B64" s="308"/>
      <c r="C64" s="35" t="s">
        <v>6</v>
      </c>
      <c r="D64" s="16">
        <v>0</v>
      </c>
      <c r="E64" s="18">
        <f t="shared" si="0"/>
        <v>0</v>
      </c>
      <c r="F64" s="18">
        <f t="shared" si="1"/>
        <v>0</v>
      </c>
      <c r="G64" s="113"/>
      <c r="H64" s="113"/>
      <c r="I64" s="113"/>
      <c r="J64" s="113"/>
      <c r="K64" s="103"/>
      <c r="L64" s="103"/>
      <c r="M64" s="103"/>
      <c r="N64" s="103"/>
      <c r="O64" s="103"/>
      <c r="P64" s="113"/>
      <c r="Q64" s="113"/>
      <c r="R64" s="9"/>
      <c r="S64" s="9"/>
      <c r="T64" s="9"/>
      <c r="U64" s="9"/>
      <c r="V64" s="9"/>
      <c r="W64" s="113"/>
      <c r="X64" s="113"/>
      <c r="Y64" s="9"/>
      <c r="Z64" s="9"/>
      <c r="AA64" s="9"/>
      <c r="AB64" s="9"/>
      <c r="AC64" s="9"/>
      <c r="AD64" s="107"/>
      <c r="AE64" s="107"/>
      <c r="AF64" s="9"/>
      <c r="AG64" s="9"/>
      <c r="AH64" s="9"/>
      <c r="AI64" s="9"/>
      <c r="AJ64" s="9"/>
      <c r="AK64" s="107"/>
      <c r="AL64" s="107"/>
      <c r="AM64" s="9"/>
      <c r="AN64" s="9"/>
      <c r="AO64" s="9"/>
      <c r="AP64" s="9"/>
      <c r="AQ64" s="9"/>
      <c r="AR64" s="113"/>
      <c r="AS64" s="113"/>
      <c r="AT64" s="9"/>
      <c r="AU64" s="9"/>
      <c r="AV64" s="9"/>
      <c r="AW64" s="9"/>
      <c r="AX64" s="9"/>
      <c r="AY64" s="113"/>
      <c r="AZ64" s="113"/>
      <c r="BA64" s="9"/>
      <c r="BB64" s="9"/>
      <c r="BC64" s="9"/>
      <c r="BD64" s="9"/>
      <c r="BE64" s="9"/>
      <c r="BF64" s="113"/>
      <c r="BG64" s="113"/>
      <c r="BH64" s="9"/>
      <c r="BI64" s="9"/>
      <c r="BJ64" s="9"/>
      <c r="BK64" s="9"/>
      <c r="BL64" s="9"/>
      <c r="BM64" s="113"/>
      <c r="BN64" s="103"/>
    </row>
    <row r="65" spans="1:68" ht="18" customHeight="1" x14ac:dyDescent="0.35">
      <c r="A65" s="263"/>
      <c r="B65" s="226" t="s">
        <v>73</v>
      </c>
      <c r="C65" s="227"/>
      <c r="D65" s="218"/>
      <c r="E65" s="218">
        <f t="shared" si="0"/>
        <v>0</v>
      </c>
      <c r="F65" s="218">
        <f t="shared" si="1"/>
        <v>0</v>
      </c>
      <c r="G65" s="328"/>
      <c r="H65" s="328"/>
      <c r="I65" s="328"/>
      <c r="J65" s="328"/>
      <c r="K65" s="259"/>
      <c r="L65" s="259"/>
      <c r="M65" s="259"/>
      <c r="N65" s="259"/>
      <c r="O65" s="259"/>
      <c r="P65" s="328"/>
      <c r="Q65" s="328"/>
      <c r="R65" s="259"/>
      <c r="S65" s="259"/>
      <c r="T65" s="259"/>
      <c r="U65" s="259"/>
      <c r="V65" s="259"/>
      <c r="W65" s="328"/>
      <c r="X65" s="328"/>
      <c r="Y65" s="259"/>
      <c r="Z65" s="259"/>
      <c r="AA65" s="259"/>
      <c r="AB65" s="259"/>
      <c r="AC65" s="39"/>
      <c r="AD65" s="111"/>
      <c r="AE65" s="111"/>
      <c r="AF65" s="259"/>
      <c r="AG65" s="259"/>
      <c r="AH65" s="259"/>
      <c r="AI65" s="259"/>
      <c r="AJ65" s="259"/>
      <c r="AK65" s="328"/>
      <c r="AL65" s="328"/>
      <c r="AM65" s="259"/>
      <c r="AN65" s="259"/>
      <c r="AO65" s="259"/>
      <c r="AP65" s="259"/>
      <c r="AQ65" s="259"/>
      <c r="AR65" s="328"/>
      <c r="AS65" s="328"/>
      <c r="AT65" s="259"/>
      <c r="AU65" s="259"/>
      <c r="AV65" s="259"/>
      <c r="AW65" s="259"/>
      <c r="AX65" s="259"/>
      <c r="AY65" s="328"/>
      <c r="AZ65" s="328"/>
      <c r="BA65" s="259"/>
      <c r="BB65" s="259"/>
      <c r="BC65" s="259"/>
      <c r="BD65" s="259"/>
      <c r="BE65" s="259"/>
      <c r="BF65" s="328"/>
      <c r="BG65" s="328"/>
      <c r="BH65" s="259"/>
      <c r="BI65" s="259"/>
      <c r="BJ65" s="259"/>
      <c r="BK65" s="259"/>
      <c r="BL65" s="259"/>
      <c r="BM65" s="328"/>
      <c r="BN65" s="259"/>
    </row>
    <row r="66" spans="1:68" ht="18" customHeight="1" x14ac:dyDescent="0.35">
      <c r="A66" s="199"/>
      <c r="B66" s="228"/>
      <c r="C66" s="229"/>
      <c r="D66" s="219"/>
      <c r="E66" s="219"/>
      <c r="F66" s="219"/>
      <c r="G66" s="329"/>
      <c r="H66" s="329"/>
      <c r="I66" s="329"/>
      <c r="J66" s="329"/>
      <c r="K66" s="213"/>
      <c r="L66" s="213"/>
      <c r="M66" s="213"/>
      <c r="N66" s="213"/>
      <c r="O66" s="213"/>
      <c r="P66" s="329"/>
      <c r="Q66" s="329"/>
      <c r="R66" s="213"/>
      <c r="S66" s="213"/>
      <c r="T66" s="213"/>
      <c r="U66" s="213"/>
      <c r="V66" s="213"/>
      <c r="W66" s="329"/>
      <c r="X66" s="329"/>
      <c r="Y66" s="213"/>
      <c r="Z66" s="213"/>
      <c r="AA66" s="213"/>
      <c r="AB66" s="213"/>
      <c r="AC66" s="40"/>
      <c r="AD66" s="112"/>
      <c r="AE66" s="112"/>
      <c r="AF66" s="213"/>
      <c r="AG66" s="213"/>
      <c r="AH66" s="213"/>
      <c r="AI66" s="213"/>
      <c r="AJ66" s="213"/>
      <c r="AK66" s="329"/>
      <c r="AL66" s="329"/>
      <c r="AM66" s="213"/>
      <c r="AN66" s="213"/>
      <c r="AO66" s="213"/>
      <c r="AP66" s="213"/>
      <c r="AQ66" s="213"/>
      <c r="AR66" s="329"/>
      <c r="AS66" s="329"/>
      <c r="AT66" s="213"/>
      <c r="AU66" s="213"/>
      <c r="AV66" s="213"/>
      <c r="AW66" s="213"/>
      <c r="AX66" s="213"/>
      <c r="AY66" s="329"/>
      <c r="AZ66" s="329"/>
      <c r="BA66" s="213"/>
      <c r="BB66" s="213"/>
      <c r="BC66" s="213"/>
      <c r="BD66" s="213"/>
      <c r="BE66" s="213"/>
      <c r="BF66" s="329"/>
      <c r="BG66" s="329"/>
      <c r="BH66" s="213"/>
      <c r="BI66" s="213"/>
      <c r="BJ66" s="213"/>
      <c r="BK66" s="213"/>
      <c r="BL66" s="213"/>
      <c r="BM66" s="329"/>
      <c r="BN66" s="213"/>
    </row>
    <row r="67" spans="1:68" ht="18" customHeight="1" x14ac:dyDescent="0.35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8" ht="18" customHeight="1" x14ac:dyDescent="0.35">
      <c r="A68" s="23" t="s">
        <v>54</v>
      </c>
      <c r="D68" s="2">
        <f>SUBTOTAL(9,D71:D88)</f>
        <v>160</v>
      </c>
      <c r="E68" s="2">
        <f>SUBTOTAL(9,E71:E88)</f>
        <v>160</v>
      </c>
      <c r="F68" s="63">
        <f>SUBTOTAL(9,F71:F88)</f>
        <v>0</v>
      </c>
    </row>
    <row r="69" spans="1:68" ht="18" customHeight="1" x14ac:dyDescent="0.35">
      <c r="A69" s="206" t="s">
        <v>0</v>
      </c>
      <c r="B69" s="206" t="s">
        <v>25</v>
      </c>
      <c r="C69" s="206" t="s">
        <v>47</v>
      </c>
      <c r="D69" s="207" t="s">
        <v>48</v>
      </c>
      <c r="E69" s="207" t="s">
        <v>49</v>
      </c>
      <c r="F69" s="207" t="s">
        <v>50</v>
      </c>
      <c r="G69" s="304" t="s">
        <v>98</v>
      </c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305"/>
      <c r="AJ69" s="305"/>
      <c r="AK69" s="305"/>
      <c r="AL69" s="208" t="s">
        <v>187</v>
      </c>
      <c r="AM69" s="309"/>
      <c r="AN69" s="309"/>
      <c r="AO69" s="309"/>
      <c r="AP69" s="309"/>
      <c r="AQ69" s="309"/>
      <c r="AR69" s="309"/>
      <c r="AS69" s="309"/>
      <c r="AT69" s="309"/>
      <c r="AU69" s="309"/>
      <c r="AV69" s="309"/>
      <c r="AW69" s="309"/>
      <c r="AX69" s="309"/>
      <c r="AY69" s="309"/>
      <c r="AZ69" s="309"/>
      <c r="BA69" s="309"/>
      <c r="BB69" s="309"/>
      <c r="BC69" s="309"/>
      <c r="BD69" s="309"/>
      <c r="BE69" s="309"/>
      <c r="BF69" s="309"/>
      <c r="BG69" s="309"/>
      <c r="BH69" s="309"/>
      <c r="BI69" s="309"/>
      <c r="BJ69" s="309"/>
      <c r="BK69" s="309"/>
      <c r="BL69" s="309"/>
      <c r="BM69" s="310"/>
      <c r="BN69" s="263" t="s">
        <v>52</v>
      </c>
    </row>
    <row r="70" spans="1:68" ht="18" customHeight="1" x14ac:dyDescent="0.35">
      <c r="A70" s="206"/>
      <c r="B70" s="206"/>
      <c r="C70" s="206"/>
      <c r="D70" s="207"/>
      <c r="E70" s="207"/>
      <c r="F70" s="207"/>
      <c r="G70" s="106">
        <v>1</v>
      </c>
      <c r="H70" s="106">
        <v>2</v>
      </c>
      <c r="I70" s="106">
        <v>3</v>
      </c>
      <c r="J70" s="106">
        <v>4</v>
      </c>
      <c r="K70" s="37">
        <v>5</v>
      </c>
      <c r="L70" s="37">
        <v>6</v>
      </c>
      <c r="M70" s="37">
        <v>7</v>
      </c>
      <c r="N70" s="37">
        <v>8</v>
      </c>
      <c r="O70" s="37">
        <v>9</v>
      </c>
      <c r="P70" s="106">
        <v>10</v>
      </c>
      <c r="Q70" s="106">
        <v>11</v>
      </c>
      <c r="R70" s="37">
        <v>12</v>
      </c>
      <c r="S70" s="37">
        <v>13</v>
      </c>
      <c r="T70" s="37">
        <v>14</v>
      </c>
      <c r="U70" s="37">
        <v>15</v>
      </c>
      <c r="V70" s="37">
        <v>16</v>
      </c>
      <c r="W70" s="106">
        <v>17</v>
      </c>
      <c r="X70" s="106">
        <v>18</v>
      </c>
      <c r="Y70" s="37">
        <v>19</v>
      </c>
      <c r="Z70" s="37">
        <v>20</v>
      </c>
      <c r="AA70" s="37">
        <v>21</v>
      </c>
      <c r="AB70" s="37">
        <v>22</v>
      </c>
      <c r="AC70" s="37">
        <v>23</v>
      </c>
      <c r="AD70" s="106">
        <v>24</v>
      </c>
      <c r="AE70" s="106">
        <v>25</v>
      </c>
      <c r="AF70" s="37">
        <v>26</v>
      </c>
      <c r="AG70" s="37">
        <v>27</v>
      </c>
      <c r="AH70" s="37">
        <v>28</v>
      </c>
      <c r="AI70" s="37">
        <v>29</v>
      </c>
      <c r="AJ70" s="37">
        <v>30</v>
      </c>
      <c r="AK70" s="106">
        <v>31</v>
      </c>
      <c r="AL70" s="106">
        <v>1</v>
      </c>
      <c r="AM70" s="37">
        <v>2</v>
      </c>
      <c r="AN70" s="37">
        <v>3</v>
      </c>
      <c r="AO70" s="37">
        <v>4</v>
      </c>
      <c r="AP70" s="37">
        <v>5</v>
      </c>
      <c r="AQ70" s="37">
        <v>6</v>
      </c>
      <c r="AR70" s="106">
        <v>7</v>
      </c>
      <c r="AS70" s="106">
        <v>8</v>
      </c>
      <c r="AT70" s="37">
        <v>9</v>
      </c>
      <c r="AU70" s="37">
        <v>10</v>
      </c>
      <c r="AV70" s="37">
        <v>11</v>
      </c>
      <c r="AW70" s="37">
        <v>12</v>
      </c>
      <c r="AX70" s="37">
        <v>13</v>
      </c>
      <c r="AY70" s="106">
        <v>14</v>
      </c>
      <c r="AZ70" s="106">
        <v>15</v>
      </c>
      <c r="BA70" s="106">
        <v>16</v>
      </c>
      <c r="BB70" s="106">
        <v>17</v>
      </c>
      <c r="BC70" s="106">
        <v>18</v>
      </c>
      <c r="BD70" s="106">
        <v>19</v>
      </c>
      <c r="BE70" s="106">
        <v>20</v>
      </c>
      <c r="BF70" s="106">
        <v>21</v>
      </c>
      <c r="BG70" s="106">
        <v>22</v>
      </c>
      <c r="BH70" s="106">
        <v>23</v>
      </c>
      <c r="BI70" s="106">
        <v>24</v>
      </c>
      <c r="BJ70" s="106">
        <v>25</v>
      </c>
      <c r="BK70" s="106">
        <v>26</v>
      </c>
      <c r="BL70" s="106">
        <v>27</v>
      </c>
      <c r="BM70" s="106">
        <v>28</v>
      </c>
      <c r="BN70" s="263"/>
    </row>
    <row r="71" spans="1:68" ht="18" customHeight="1" x14ac:dyDescent="0.35">
      <c r="A71" s="263" t="s">
        <v>169</v>
      </c>
      <c r="B71" s="202" t="s">
        <v>94</v>
      </c>
      <c r="C71" s="201" t="s">
        <v>54</v>
      </c>
      <c r="D71" s="201">
        <v>20</v>
      </c>
      <c r="E71" s="201">
        <f>SUM(R71:BB72)</f>
        <v>20</v>
      </c>
      <c r="F71" s="201">
        <f>E71-D71</f>
        <v>0</v>
      </c>
      <c r="G71" s="327"/>
      <c r="H71" s="327"/>
      <c r="I71" s="327"/>
      <c r="J71" s="327"/>
      <c r="K71" s="265"/>
      <c r="L71" s="265"/>
      <c r="M71" s="265"/>
      <c r="N71" s="265"/>
      <c r="O71" s="265"/>
      <c r="P71" s="327"/>
      <c r="Q71" s="327"/>
      <c r="R71" s="265"/>
      <c r="S71" s="265"/>
      <c r="T71" s="265"/>
      <c r="U71" s="265"/>
      <c r="V71" s="265"/>
      <c r="W71" s="327"/>
      <c r="X71" s="327"/>
      <c r="Y71" s="265"/>
      <c r="Z71" s="265"/>
      <c r="AA71" s="265"/>
      <c r="AB71" s="265"/>
      <c r="AC71" s="265">
        <v>6</v>
      </c>
      <c r="AD71" s="327"/>
      <c r="AE71" s="327"/>
      <c r="AF71" s="265"/>
      <c r="AG71" s="265"/>
      <c r="AH71" s="265">
        <v>14</v>
      </c>
      <c r="AI71" s="265"/>
      <c r="AJ71" s="265"/>
      <c r="AK71" s="327"/>
      <c r="AL71" s="327"/>
      <c r="AM71" s="265"/>
      <c r="AN71" s="265"/>
      <c r="AO71" s="265"/>
      <c r="AP71" s="265"/>
      <c r="AQ71" s="265"/>
      <c r="AR71" s="327"/>
      <c r="AS71" s="327"/>
      <c r="AT71" s="265"/>
      <c r="AU71" s="265"/>
      <c r="AV71" s="265"/>
      <c r="AW71" s="265"/>
      <c r="AX71" s="265"/>
      <c r="AY71" s="327"/>
      <c r="AZ71" s="327"/>
      <c r="BA71" s="265"/>
      <c r="BB71" s="265"/>
      <c r="BC71" s="265"/>
      <c r="BD71" s="265"/>
      <c r="BE71" s="265"/>
      <c r="BF71" s="327"/>
      <c r="BG71" s="327"/>
      <c r="BH71" s="265"/>
      <c r="BI71" s="265"/>
      <c r="BJ71" s="265"/>
      <c r="BK71" s="265"/>
      <c r="BL71" s="265"/>
      <c r="BM71" s="327"/>
      <c r="BN71" s="265"/>
    </row>
    <row r="72" spans="1:68" ht="18" customHeight="1" x14ac:dyDescent="0.35">
      <c r="A72" s="199"/>
      <c r="B72" s="203"/>
      <c r="C72" s="201"/>
      <c r="D72" s="201"/>
      <c r="E72" s="201"/>
      <c r="F72" s="201"/>
      <c r="G72" s="327"/>
      <c r="H72" s="327"/>
      <c r="I72" s="327"/>
      <c r="J72" s="327"/>
      <c r="K72" s="265"/>
      <c r="L72" s="265"/>
      <c r="M72" s="265"/>
      <c r="N72" s="265"/>
      <c r="O72" s="265"/>
      <c r="P72" s="327"/>
      <c r="Q72" s="327"/>
      <c r="R72" s="265"/>
      <c r="S72" s="265"/>
      <c r="T72" s="265"/>
      <c r="U72" s="265"/>
      <c r="V72" s="265"/>
      <c r="W72" s="327"/>
      <c r="X72" s="327"/>
      <c r="Y72" s="265"/>
      <c r="Z72" s="265"/>
      <c r="AA72" s="265"/>
      <c r="AB72" s="265"/>
      <c r="AC72" s="265"/>
      <c r="AD72" s="327"/>
      <c r="AE72" s="327"/>
      <c r="AF72" s="265"/>
      <c r="AG72" s="265"/>
      <c r="AH72" s="265"/>
      <c r="AI72" s="265"/>
      <c r="AJ72" s="265"/>
      <c r="AK72" s="327"/>
      <c r="AL72" s="327"/>
      <c r="AM72" s="265"/>
      <c r="AN72" s="265"/>
      <c r="AO72" s="265"/>
      <c r="AP72" s="265"/>
      <c r="AQ72" s="265"/>
      <c r="AR72" s="327"/>
      <c r="AS72" s="327"/>
      <c r="AT72" s="265"/>
      <c r="AU72" s="265"/>
      <c r="AV72" s="265"/>
      <c r="AW72" s="265"/>
      <c r="AX72" s="265"/>
      <c r="AY72" s="327"/>
      <c r="AZ72" s="327"/>
      <c r="BA72" s="265"/>
      <c r="BB72" s="265"/>
      <c r="BC72" s="265"/>
      <c r="BD72" s="265"/>
      <c r="BE72" s="265"/>
      <c r="BF72" s="327"/>
      <c r="BG72" s="327"/>
      <c r="BH72" s="265"/>
      <c r="BI72" s="265"/>
      <c r="BJ72" s="265"/>
      <c r="BK72" s="265"/>
      <c r="BL72" s="265"/>
      <c r="BM72" s="327"/>
      <c r="BN72" s="265"/>
    </row>
    <row r="73" spans="1:68" ht="18" customHeight="1" x14ac:dyDescent="0.35">
      <c r="A73" s="263" t="s">
        <v>169</v>
      </c>
      <c r="B73" s="200" t="s">
        <v>93</v>
      </c>
      <c r="C73" s="201" t="s">
        <v>54</v>
      </c>
      <c r="D73" s="201">
        <v>30</v>
      </c>
      <c r="E73" s="201">
        <f>SUM(R73:BB74)</f>
        <v>30</v>
      </c>
      <c r="F73" s="201">
        <f t="shared" ref="F73" si="2">E73-D73</f>
        <v>0</v>
      </c>
      <c r="G73" s="327"/>
      <c r="H73" s="327"/>
      <c r="I73" s="327"/>
      <c r="J73" s="327"/>
      <c r="K73" s="265"/>
      <c r="L73" s="265"/>
      <c r="M73" s="265"/>
      <c r="N73" s="265"/>
      <c r="O73" s="265"/>
      <c r="P73" s="327"/>
      <c r="Q73" s="327"/>
      <c r="R73" s="265"/>
      <c r="S73" s="265"/>
      <c r="T73" s="265"/>
      <c r="U73" s="265"/>
      <c r="V73" s="265"/>
      <c r="W73" s="327"/>
      <c r="X73" s="327"/>
      <c r="Y73" s="265"/>
      <c r="Z73" s="265"/>
      <c r="AA73" s="265"/>
      <c r="AB73" s="265"/>
      <c r="AC73" s="265">
        <v>1</v>
      </c>
      <c r="AD73" s="265">
        <v>19</v>
      </c>
      <c r="AE73" s="327">
        <v>5</v>
      </c>
      <c r="AF73" s="265"/>
      <c r="AG73" s="265"/>
      <c r="AH73" s="265"/>
      <c r="AI73" s="265">
        <v>4</v>
      </c>
      <c r="AJ73" s="265"/>
      <c r="AK73" s="327"/>
      <c r="AL73" s="327"/>
      <c r="AM73" s="265"/>
      <c r="AN73" s="265"/>
      <c r="AO73" s="265"/>
      <c r="AP73" s="265"/>
      <c r="AQ73" s="265"/>
      <c r="AR73" s="327"/>
      <c r="AS73" s="327"/>
      <c r="AT73" s="265"/>
      <c r="AU73" s="265"/>
      <c r="AV73" s="265"/>
      <c r="AW73" s="265"/>
      <c r="AX73" s="265">
        <v>1</v>
      </c>
      <c r="AY73" s="327"/>
      <c r="AZ73" s="327"/>
      <c r="BA73" s="265"/>
      <c r="BB73" s="265"/>
      <c r="BC73" s="265"/>
      <c r="BD73" s="265"/>
      <c r="BE73" s="265"/>
      <c r="BF73" s="327"/>
      <c r="BG73" s="327"/>
      <c r="BH73" s="265"/>
      <c r="BI73" s="265"/>
      <c r="BJ73" s="265"/>
      <c r="BK73" s="265"/>
      <c r="BL73" s="265"/>
      <c r="BM73" s="327"/>
      <c r="BN73" s="333"/>
    </row>
    <row r="74" spans="1:68" ht="18" customHeight="1" x14ac:dyDescent="0.35">
      <c r="A74" s="199"/>
      <c r="B74" s="200"/>
      <c r="C74" s="201"/>
      <c r="D74" s="201"/>
      <c r="E74" s="201"/>
      <c r="F74" s="201"/>
      <c r="G74" s="327"/>
      <c r="H74" s="327"/>
      <c r="I74" s="327"/>
      <c r="J74" s="327"/>
      <c r="K74" s="265"/>
      <c r="L74" s="265"/>
      <c r="M74" s="265"/>
      <c r="N74" s="265"/>
      <c r="O74" s="265"/>
      <c r="P74" s="327"/>
      <c r="Q74" s="327"/>
      <c r="R74" s="265"/>
      <c r="S74" s="265"/>
      <c r="T74" s="265"/>
      <c r="U74" s="265"/>
      <c r="V74" s="265"/>
      <c r="W74" s="327"/>
      <c r="X74" s="327"/>
      <c r="Y74" s="265"/>
      <c r="Z74" s="265"/>
      <c r="AA74" s="265"/>
      <c r="AB74" s="265"/>
      <c r="AC74" s="265"/>
      <c r="AD74" s="265"/>
      <c r="AE74" s="327"/>
      <c r="AF74" s="265"/>
      <c r="AG74" s="265"/>
      <c r="AH74" s="265"/>
      <c r="AI74" s="265"/>
      <c r="AJ74" s="265"/>
      <c r="AK74" s="327"/>
      <c r="AL74" s="327"/>
      <c r="AM74" s="265"/>
      <c r="AN74" s="265"/>
      <c r="AO74" s="265"/>
      <c r="AP74" s="265"/>
      <c r="AQ74" s="265"/>
      <c r="AR74" s="327"/>
      <c r="AS74" s="327"/>
      <c r="AT74" s="265"/>
      <c r="AU74" s="265"/>
      <c r="AV74" s="265"/>
      <c r="AW74" s="265"/>
      <c r="AX74" s="265"/>
      <c r="AY74" s="327"/>
      <c r="AZ74" s="327"/>
      <c r="BA74" s="265"/>
      <c r="BB74" s="265"/>
      <c r="BC74" s="265"/>
      <c r="BD74" s="265"/>
      <c r="BE74" s="265"/>
      <c r="BF74" s="327"/>
      <c r="BG74" s="327"/>
      <c r="BH74" s="265"/>
      <c r="BI74" s="265"/>
      <c r="BJ74" s="265"/>
      <c r="BK74" s="265"/>
      <c r="BL74" s="265"/>
      <c r="BM74" s="327"/>
      <c r="BN74" s="265"/>
    </row>
    <row r="75" spans="1:68" ht="18" customHeight="1" x14ac:dyDescent="0.35">
      <c r="A75" s="263" t="s">
        <v>169</v>
      </c>
      <c r="B75" s="202" t="s">
        <v>91</v>
      </c>
      <c r="C75" s="201" t="s">
        <v>54</v>
      </c>
      <c r="D75" s="201">
        <v>30</v>
      </c>
      <c r="E75" s="201">
        <f>SUM(R75:BB76)</f>
        <v>30</v>
      </c>
      <c r="F75" s="201">
        <f t="shared" ref="F75" si="3">E75-D75</f>
        <v>0</v>
      </c>
      <c r="G75" s="327"/>
      <c r="H75" s="327"/>
      <c r="I75" s="327"/>
      <c r="J75" s="327"/>
      <c r="K75" s="265"/>
      <c r="L75" s="265"/>
      <c r="M75" s="265"/>
      <c r="N75" s="265"/>
      <c r="O75" s="265"/>
      <c r="P75" s="327"/>
      <c r="Q75" s="327"/>
      <c r="R75" s="265"/>
      <c r="S75" s="265"/>
      <c r="T75" s="265"/>
      <c r="U75" s="265"/>
      <c r="V75" s="265"/>
      <c r="W75" s="327"/>
      <c r="X75" s="327"/>
      <c r="Y75" s="265"/>
      <c r="Z75" s="265"/>
      <c r="AA75" s="265"/>
      <c r="AB75" s="265"/>
      <c r="AC75" s="265">
        <v>2</v>
      </c>
      <c r="AD75" s="327">
        <v>7</v>
      </c>
      <c r="AE75" s="327">
        <v>1</v>
      </c>
      <c r="AF75" s="265"/>
      <c r="AG75" s="265"/>
      <c r="AH75" s="265">
        <v>12</v>
      </c>
      <c r="AI75" s="265">
        <v>8</v>
      </c>
      <c r="AJ75" s="265"/>
      <c r="AK75" s="327"/>
      <c r="AL75" s="327"/>
      <c r="AM75" s="265"/>
      <c r="AN75" s="265"/>
      <c r="AO75" s="265"/>
      <c r="AP75" s="265"/>
      <c r="AQ75" s="265"/>
      <c r="AR75" s="327"/>
      <c r="AS75" s="327"/>
      <c r="AT75" s="265"/>
      <c r="AU75" s="265"/>
      <c r="AV75" s="265"/>
      <c r="AW75" s="265"/>
      <c r="AX75" s="265"/>
      <c r="AY75" s="327"/>
      <c r="AZ75" s="327"/>
      <c r="BA75" s="265"/>
      <c r="BB75" s="265"/>
      <c r="BC75" s="265"/>
      <c r="BD75" s="265"/>
      <c r="BE75" s="265"/>
      <c r="BF75" s="327"/>
      <c r="BG75" s="327"/>
      <c r="BH75" s="265"/>
      <c r="BI75" s="265"/>
      <c r="BJ75" s="265"/>
      <c r="BK75" s="265"/>
      <c r="BL75" s="265"/>
      <c r="BM75" s="327"/>
      <c r="BN75" s="265"/>
    </row>
    <row r="76" spans="1:68" s="2" customFormat="1" ht="18" customHeight="1" x14ac:dyDescent="0.35">
      <c r="A76" s="199"/>
      <c r="B76" s="203"/>
      <c r="C76" s="201"/>
      <c r="D76" s="201"/>
      <c r="E76" s="201"/>
      <c r="F76" s="201"/>
      <c r="G76" s="327"/>
      <c r="H76" s="327"/>
      <c r="I76" s="327"/>
      <c r="J76" s="327"/>
      <c r="K76" s="265"/>
      <c r="L76" s="265"/>
      <c r="M76" s="265"/>
      <c r="N76" s="265"/>
      <c r="O76" s="265"/>
      <c r="P76" s="327"/>
      <c r="Q76" s="327"/>
      <c r="R76" s="265"/>
      <c r="S76" s="265"/>
      <c r="T76" s="265"/>
      <c r="U76" s="265"/>
      <c r="V76" s="265"/>
      <c r="W76" s="327"/>
      <c r="X76" s="327"/>
      <c r="Y76" s="265"/>
      <c r="Z76" s="265"/>
      <c r="AA76" s="265"/>
      <c r="AB76" s="265"/>
      <c r="AC76" s="265"/>
      <c r="AD76" s="327"/>
      <c r="AE76" s="327"/>
      <c r="AF76" s="265"/>
      <c r="AG76" s="265"/>
      <c r="AH76" s="265"/>
      <c r="AI76" s="265"/>
      <c r="AJ76" s="265"/>
      <c r="AK76" s="327"/>
      <c r="AL76" s="327"/>
      <c r="AM76" s="265"/>
      <c r="AN76" s="265"/>
      <c r="AO76" s="265"/>
      <c r="AP76" s="265"/>
      <c r="AQ76" s="265"/>
      <c r="AR76" s="327"/>
      <c r="AS76" s="327"/>
      <c r="AT76" s="265"/>
      <c r="AU76" s="265"/>
      <c r="AV76" s="265"/>
      <c r="AW76" s="265"/>
      <c r="AX76" s="265"/>
      <c r="AY76" s="327"/>
      <c r="AZ76" s="327"/>
      <c r="BA76" s="265"/>
      <c r="BB76" s="265"/>
      <c r="BC76" s="265"/>
      <c r="BD76" s="265"/>
      <c r="BE76" s="265"/>
      <c r="BF76" s="327"/>
      <c r="BG76" s="327"/>
      <c r="BH76" s="265"/>
      <c r="BI76" s="265"/>
      <c r="BJ76" s="265"/>
      <c r="BK76" s="265"/>
      <c r="BL76" s="265"/>
      <c r="BM76" s="327"/>
      <c r="BN76" s="265"/>
      <c r="BO76"/>
      <c r="BP76"/>
    </row>
    <row r="77" spans="1:68" s="2" customFormat="1" ht="18" customHeight="1" x14ac:dyDescent="0.35">
      <c r="A77" s="263" t="s">
        <v>169</v>
      </c>
      <c r="B77" s="202" t="s">
        <v>95</v>
      </c>
      <c r="C77" s="201" t="s">
        <v>54</v>
      </c>
      <c r="D77" s="201">
        <v>30</v>
      </c>
      <c r="E77" s="201">
        <f>SUM(R77:BB78)</f>
        <v>30</v>
      </c>
      <c r="F77" s="201">
        <f t="shared" ref="F77" si="4">E77-D77</f>
        <v>0</v>
      </c>
      <c r="G77" s="327"/>
      <c r="H77" s="327"/>
      <c r="I77" s="327"/>
      <c r="J77" s="327"/>
      <c r="K77" s="265"/>
      <c r="L77" s="265"/>
      <c r="M77" s="265"/>
      <c r="N77" s="265"/>
      <c r="O77" s="265"/>
      <c r="P77" s="327"/>
      <c r="Q77" s="327"/>
      <c r="R77" s="265"/>
      <c r="S77" s="265"/>
      <c r="T77" s="265"/>
      <c r="U77" s="265"/>
      <c r="V77" s="265"/>
      <c r="W77" s="327"/>
      <c r="X77" s="327"/>
      <c r="Y77" s="265"/>
      <c r="Z77" s="265"/>
      <c r="AA77" s="265"/>
      <c r="AB77" s="265"/>
      <c r="AC77" s="265"/>
      <c r="AD77" s="327"/>
      <c r="AE77" s="327"/>
      <c r="AF77" s="265"/>
      <c r="AG77" s="265"/>
      <c r="AH77" s="265">
        <v>11</v>
      </c>
      <c r="AI77" s="265">
        <v>6</v>
      </c>
      <c r="AJ77" s="265"/>
      <c r="AK77" s="327"/>
      <c r="AL77" s="327"/>
      <c r="AM77" s="265">
        <v>4</v>
      </c>
      <c r="AN77" s="265"/>
      <c r="AO77" s="265">
        <v>4</v>
      </c>
      <c r="AP77" s="265">
        <v>5</v>
      </c>
      <c r="AQ77" s="265"/>
      <c r="AR77" s="327"/>
      <c r="AS77" s="327"/>
      <c r="AT77" s="265"/>
      <c r="AU77" s="265"/>
      <c r="AV77" s="265"/>
      <c r="AW77" s="265"/>
      <c r="AX77" s="265"/>
      <c r="AY77" s="327"/>
      <c r="AZ77" s="327"/>
      <c r="BA77" s="265"/>
      <c r="BB77" s="265"/>
      <c r="BC77" s="265"/>
      <c r="BD77" s="265"/>
      <c r="BE77" s="265"/>
      <c r="BF77" s="327"/>
      <c r="BG77" s="327"/>
      <c r="BH77" s="265"/>
      <c r="BI77" s="265"/>
      <c r="BJ77" s="265"/>
      <c r="BK77" s="265"/>
      <c r="BL77" s="265"/>
      <c r="BM77" s="327"/>
      <c r="BN77" s="265"/>
      <c r="BO77"/>
      <c r="BP77"/>
    </row>
    <row r="78" spans="1:68" s="2" customFormat="1" ht="18" customHeight="1" x14ac:dyDescent="0.35">
      <c r="A78" s="199"/>
      <c r="B78" s="203"/>
      <c r="C78" s="201"/>
      <c r="D78" s="201"/>
      <c r="E78" s="201"/>
      <c r="F78" s="201"/>
      <c r="G78" s="327"/>
      <c r="H78" s="327"/>
      <c r="I78" s="327"/>
      <c r="J78" s="327"/>
      <c r="K78" s="265"/>
      <c r="L78" s="265"/>
      <c r="M78" s="265"/>
      <c r="N78" s="265"/>
      <c r="O78" s="265"/>
      <c r="P78" s="327"/>
      <c r="Q78" s="327"/>
      <c r="R78" s="265"/>
      <c r="S78" s="265"/>
      <c r="T78" s="265"/>
      <c r="U78" s="265"/>
      <c r="V78" s="265"/>
      <c r="W78" s="327"/>
      <c r="X78" s="327"/>
      <c r="Y78" s="265"/>
      <c r="Z78" s="265"/>
      <c r="AA78" s="265"/>
      <c r="AB78" s="265"/>
      <c r="AC78" s="265"/>
      <c r="AD78" s="327"/>
      <c r="AE78" s="327"/>
      <c r="AF78" s="265"/>
      <c r="AG78" s="265"/>
      <c r="AH78" s="265"/>
      <c r="AI78" s="265"/>
      <c r="AJ78" s="265"/>
      <c r="AK78" s="327"/>
      <c r="AL78" s="327"/>
      <c r="AM78" s="265"/>
      <c r="AN78" s="265"/>
      <c r="AO78" s="265"/>
      <c r="AP78" s="265"/>
      <c r="AQ78" s="265"/>
      <c r="AR78" s="327"/>
      <c r="AS78" s="327"/>
      <c r="AT78" s="265"/>
      <c r="AU78" s="265"/>
      <c r="AV78" s="265"/>
      <c r="AW78" s="265"/>
      <c r="AX78" s="265"/>
      <c r="AY78" s="327"/>
      <c r="AZ78" s="327"/>
      <c r="BA78" s="265"/>
      <c r="BB78" s="265"/>
      <c r="BC78" s="265"/>
      <c r="BD78" s="265"/>
      <c r="BE78" s="265"/>
      <c r="BF78" s="327"/>
      <c r="BG78" s="327"/>
      <c r="BH78" s="265"/>
      <c r="BI78" s="265"/>
      <c r="BJ78" s="265"/>
      <c r="BK78" s="265"/>
      <c r="BL78" s="265"/>
      <c r="BM78" s="327"/>
      <c r="BN78" s="265"/>
      <c r="BO78"/>
      <c r="BP78"/>
    </row>
    <row r="79" spans="1:68" s="2" customFormat="1" ht="18" customHeight="1" x14ac:dyDescent="0.35">
      <c r="A79" s="263" t="s">
        <v>169</v>
      </c>
      <c r="B79" s="202" t="s">
        <v>92</v>
      </c>
      <c r="C79" s="201" t="s">
        <v>54</v>
      </c>
      <c r="D79" s="201">
        <v>30</v>
      </c>
      <c r="E79" s="201">
        <f>SUM(R79:BK80)</f>
        <v>30</v>
      </c>
      <c r="F79" s="201">
        <f t="shared" ref="F79" si="5">E79-D79</f>
        <v>0</v>
      </c>
      <c r="G79" s="327"/>
      <c r="H79" s="327"/>
      <c r="I79" s="327"/>
      <c r="J79" s="327"/>
      <c r="K79" s="265"/>
      <c r="L79" s="265"/>
      <c r="M79" s="265"/>
      <c r="N79" s="265"/>
      <c r="O79" s="265"/>
      <c r="P79" s="327"/>
      <c r="Q79" s="327"/>
      <c r="R79" s="265"/>
      <c r="S79" s="265"/>
      <c r="T79" s="265"/>
      <c r="U79" s="265"/>
      <c r="V79" s="265"/>
      <c r="W79" s="327"/>
      <c r="X79" s="327"/>
      <c r="Y79" s="265"/>
      <c r="Z79" s="265"/>
      <c r="AA79" s="265"/>
      <c r="AB79" s="265"/>
      <c r="AC79" s="265"/>
      <c r="AD79" s="327"/>
      <c r="AE79" s="327">
        <v>4</v>
      </c>
      <c r="AF79" s="265">
        <v>2</v>
      </c>
      <c r="AG79" s="265"/>
      <c r="AH79" s="265">
        <v>8</v>
      </c>
      <c r="AI79" s="265"/>
      <c r="AJ79" s="265"/>
      <c r="AK79" s="327"/>
      <c r="AL79" s="327"/>
      <c r="AM79" s="265"/>
      <c r="AN79" s="265">
        <v>2</v>
      </c>
      <c r="AO79" s="265"/>
      <c r="AP79" s="265"/>
      <c r="AQ79" s="265"/>
      <c r="AR79" s="327"/>
      <c r="AS79" s="327"/>
      <c r="AT79" s="265"/>
      <c r="AU79" s="265"/>
      <c r="AV79" s="265"/>
      <c r="AW79" s="265"/>
      <c r="AX79" s="265">
        <v>4</v>
      </c>
      <c r="AY79" s="327"/>
      <c r="AZ79" s="327"/>
      <c r="BA79" s="265"/>
      <c r="BB79" s="265"/>
      <c r="BC79" s="265"/>
      <c r="BD79" s="265"/>
      <c r="BE79" s="265"/>
      <c r="BF79" s="327"/>
      <c r="BG79" s="327"/>
      <c r="BH79" s="265"/>
      <c r="BI79" s="265"/>
      <c r="BJ79" s="265">
        <v>10</v>
      </c>
      <c r="BK79" s="265"/>
      <c r="BL79" s="265"/>
      <c r="BM79" s="327"/>
      <c r="BN79" s="333"/>
      <c r="BO79"/>
      <c r="BP79"/>
    </row>
    <row r="80" spans="1:68" s="2" customFormat="1" ht="18" customHeight="1" x14ac:dyDescent="0.35">
      <c r="A80" s="199"/>
      <c r="B80" s="203"/>
      <c r="C80" s="201"/>
      <c r="D80" s="201"/>
      <c r="E80" s="201"/>
      <c r="F80" s="201"/>
      <c r="G80" s="327"/>
      <c r="H80" s="327"/>
      <c r="I80" s="327"/>
      <c r="J80" s="327"/>
      <c r="K80" s="265"/>
      <c r="L80" s="265"/>
      <c r="M80" s="265"/>
      <c r="N80" s="265"/>
      <c r="O80" s="265"/>
      <c r="P80" s="327"/>
      <c r="Q80" s="327"/>
      <c r="R80" s="265"/>
      <c r="S80" s="265"/>
      <c r="T80" s="265"/>
      <c r="U80" s="265"/>
      <c r="V80" s="265"/>
      <c r="W80" s="327"/>
      <c r="X80" s="327"/>
      <c r="Y80" s="265"/>
      <c r="Z80" s="265"/>
      <c r="AA80" s="265"/>
      <c r="AB80" s="265"/>
      <c r="AC80" s="265"/>
      <c r="AD80" s="327"/>
      <c r="AE80" s="327"/>
      <c r="AF80" s="265"/>
      <c r="AG80" s="265"/>
      <c r="AH80" s="265"/>
      <c r="AI80" s="265"/>
      <c r="AJ80" s="265"/>
      <c r="AK80" s="327"/>
      <c r="AL80" s="327"/>
      <c r="AM80" s="265"/>
      <c r="AN80" s="265"/>
      <c r="AO80" s="265"/>
      <c r="AP80" s="265"/>
      <c r="AQ80" s="265"/>
      <c r="AR80" s="327"/>
      <c r="AS80" s="327"/>
      <c r="AT80" s="265"/>
      <c r="AU80" s="265"/>
      <c r="AV80" s="265"/>
      <c r="AW80" s="265"/>
      <c r="AX80" s="265"/>
      <c r="AY80" s="327"/>
      <c r="AZ80" s="327"/>
      <c r="BA80" s="265"/>
      <c r="BB80" s="265"/>
      <c r="BC80" s="265"/>
      <c r="BD80" s="265"/>
      <c r="BE80" s="265"/>
      <c r="BF80" s="327"/>
      <c r="BG80" s="327"/>
      <c r="BH80" s="265"/>
      <c r="BI80" s="265"/>
      <c r="BJ80" s="265"/>
      <c r="BK80" s="265"/>
      <c r="BL80" s="265"/>
      <c r="BM80" s="327"/>
      <c r="BN80" s="265"/>
      <c r="BO80"/>
      <c r="BP80"/>
    </row>
    <row r="81" spans="1:68" s="2" customFormat="1" ht="18" customHeight="1" x14ac:dyDescent="0.35">
      <c r="A81" s="263" t="s">
        <v>169</v>
      </c>
      <c r="B81" s="202" t="s">
        <v>96</v>
      </c>
      <c r="C81" s="201" t="s">
        <v>54</v>
      </c>
      <c r="D81" s="201">
        <v>20</v>
      </c>
      <c r="E81" s="201">
        <f>SUM(R81:BB82)</f>
        <v>20</v>
      </c>
      <c r="F81" s="201">
        <f t="shared" ref="F81" si="6">E81-D81</f>
        <v>0</v>
      </c>
      <c r="G81" s="327"/>
      <c r="H81" s="327"/>
      <c r="I81" s="327"/>
      <c r="J81" s="327"/>
      <c r="K81" s="265"/>
      <c r="L81" s="265"/>
      <c r="M81" s="265"/>
      <c r="N81" s="265"/>
      <c r="O81" s="265"/>
      <c r="P81" s="327"/>
      <c r="Q81" s="327"/>
      <c r="R81" s="265"/>
      <c r="S81" s="265"/>
      <c r="T81" s="265"/>
      <c r="U81" s="265"/>
      <c r="V81" s="265"/>
      <c r="W81" s="327"/>
      <c r="X81" s="327"/>
      <c r="Y81" s="265"/>
      <c r="Z81" s="265"/>
      <c r="AA81" s="265"/>
      <c r="AB81" s="265"/>
      <c r="AC81" s="265"/>
      <c r="AD81" s="327">
        <v>1</v>
      </c>
      <c r="AE81" s="327"/>
      <c r="AF81" s="265"/>
      <c r="AG81" s="265"/>
      <c r="AH81" s="265">
        <v>1</v>
      </c>
      <c r="AI81" s="265">
        <v>7</v>
      </c>
      <c r="AJ81" s="265">
        <v>5</v>
      </c>
      <c r="AK81" s="327"/>
      <c r="AL81" s="327"/>
      <c r="AM81" s="265">
        <v>2</v>
      </c>
      <c r="AN81" s="265"/>
      <c r="AO81" s="265">
        <v>4</v>
      </c>
      <c r="AP81" s="265"/>
      <c r="AQ81" s="265"/>
      <c r="AR81" s="327"/>
      <c r="AS81" s="327"/>
      <c r="AT81" s="265"/>
      <c r="AU81" s="265"/>
      <c r="AV81" s="265"/>
      <c r="AW81" s="265"/>
      <c r="AX81" s="265"/>
      <c r="AY81" s="327"/>
      <c r="AZ81" s="327"/>
      <c r="BA81" s="265"/>
      <c r="BB81" s="265"/>
      <c r="BC81" s="265"/>
      <c r="BD81" s="265"/>
      <c r="BE81" s="265"/>
      <c r="BF81" s="327"/>
      <c r="BG81" s="327"/>
      <c r="BH81" s="265"/>
      <c r="BI81" s="265"/>
      <c r="BJ81" s="265"/>
      <c r="BK81" s="265"/>
      <c r="BL81" s="265"/>
      <c r="BM81" s="327"/>
      <c r="BN81" s="265"/>
      <c r="BO81"/>
      <c r="BP81"/>
    </row>
    <row r="82" spans="1:68" s="2" customFormat="1" ht="18" customHeight="1" x14ac:dyDescent="0.35">
      <c r="A82" s="199"/>
      <c r="B82" s="203"/>
      <c r="C82" s="201"/>
      <c r="D82" s="201"/>
      <c r="E82" s="201"/>
      <c r="F82" s="201"/>
      <c r="G82" s="327"/>
      <c r="H82" s="327"/>
      <c r="I82" s="327"/>
      <c r="J82" s="327"/>
      <c r="K82" s="265"/>
      <c r="L82" s="265"/>
      <c r="M82" s="265"/>
      <c r="N82" s="265"/>
      <c r="O82" s="265"/>
      <c r="P82" s="327"/>
      <c r="Q82" s="327"/>
      <c r="R82" s="265"/>
      <c r="S82" s="265"/>
      <c r="T82" s="265"/>
      <c r="U82" s="265"/>
      <c r="V82" s="265"/>
      <c r="W82" s="327"/>
      <c r="X82" s="327"/>
      <c r="Y82" s="265"/>
      <c r="Z82" s="265"/>
      <c r="AA82" s="265"/>
      <c r="AB82" s="265"/>
      <c r="AC82" s="265"/>
      <c r="AD82" s="327"/>
      <c r="AE82" s="327"/>
      <c r="AF82" s="265"/>
      <c r="AG82" s="265"/>
      <c r="AH82" s="265"/>
      <c r="AI82" s="265"/>
      <c r="AJ82" s="265"/>
      <c r="AK82" s="327"/>
      <c r="AL82" s="327"/>
      <c r="AM82" s="265"/>
      <c r="AN82" s="265"/>
      <c r="AO82" s="265"/>
      <c r="AP82" s="265"/>
      <c r="AQ82" s="265"/>
      <c r="AR82" s="327"/>
      <c r="AS82" s="327"/>
      <c r="AT82" s="265"/>
      <c r="AU82" s="265"/>
      <c r="AV82" s="265"/>
      <c r="AW82" s="265"/>
      <c r="AX82" s="265"/>
      <c r="AY82" s="327"/>
      <c r="AZ82" s="327"/>
      <c r="BA82" s="265"/>
      <c r="BB82" s="265"/>
      <c r="BC82" s="265"/>
      <c r="BD82" s="265"/>
      <c r="BE82" s="265"/>
      <c r="BF82" s="327"/>
      <c r="BG82" s="327"/>
      <c r="BH82" s="265"/>
      <c r="BI82" s="265"/>
      <c r="BJ82" s="265"/>
      <c r="BK82" s="265"/>
      <c r="BL82" s="265"/>
      <c r="BM82" s="327"/>
      <c r="BN82" s="265"/>
      <c r="BO82"/>
      <c r="BP82"/>
    </row>
    <row r="83" spans="1:68" s="2" customFormat="1" ht="18" customHeight="1" x14ac:dyDescent="0.35">
      <c r="A83" s="264"/>
      <c r="B83" s="322"/>
      <c r="C83" s="201" t="s">
        <v>54</v>
      </c>
      <c r="D83" s="201"/>
      <c r="E83" s="201">
        <f t="shared" ref="E83" si="7">SUM(G83:AQ84)</f>
        <v>0</v>
      </c>
      <c r="F83" s="201">
        <f t="shared" ref="F83" si="8">E83-D83</f>
        <v>0</v>
      </c>
      <c r="G83" s="327"/>
      <c r="H83" s="327"/>
      <c r="I83" s="327"/>
      <c r="J83" s="327"/>
      <c r="K83" s="265"/>
      <c r="L83" s="265"/>
      <c r="M83" s="265"/>
      <c r="N83" s="265"/>
      <c r="O83" s="265"/>
      <c r="P83" s="327"/>
      <c r="Q83" s="327"/>
      <c r="R83" s="265"/>
      <c r="S83" s="265"/>
      <c r="T83" s="265"/>
      <c r="U83" s="265"/>
      <c r="V83" s="265"/>
      <c r="W83" s="327"/>
      <c r="X83" s="327"/>
      <c r="Y83" s="265"/>
      <c r="Z83" s="265"/>
      <c r="AA83" s="265"/>
      <c r="AB83" s="265"/>
      <c r="AC83" s="265"/>
      <c r="AD83" s="327"/>
      <c r="AE83" s="327"/>
      <c r="AF83" s="265"/>
      <c r="AG83" s="265"/>
      <c r="AH83" s="265"/>
      <c r="AI83" s="265"/>
      <c r="AJ83" s="265"/>
      <c r="AK83" s="327"/>
      <c r="AL83" s="327"/>
      <c r="AM83" s="265"/>
      <c r="AN83" s="265"/>
      <c r="AO83" s="265"/>
      <c r="AP83" s="265"/>
      <c r="AQ83" s="265"/>
      <c r="AR83" s="327"/>
      <c r="AS83" s="327"/>
      <c r="AT83" s="265"/>
      <c r="AU83" s="265"/>
      <c r="AV83" s="265"/>
      <c r="AW83" s="265"/>
      <c r="AX83" s="265"/>
      <c r="AY83" s="327"/>
      <c r="AZ83" s="327"/>
      <c r="BA83" s="265"/>
      <c r="BB83" s="265"/>
      <c r="BC83" s="265"/>
      <c r="BD83" s="265"/>
      <c r="BE83" s="265"/>
      <c r="BF83" s="327"/>
      <c r="BG83" s="327"/>
      <c r="BH83" s="265"/>
      <c r="BI83" s="265"/>
      <c r="BJ83" s="265"/>
      <c r="BK83" s="265"/>
      <c r="BL83" s="265"/>
      <c r="BM83" s="327"/>
      <c r="BN83" s="265"/>
      <c r="BO83"/>
      <c r="BP83"/>
    </row>
    <row r="84" spans="1:68" s="2" customFormat="1" ht="18" customHeight="1" x14ac:dyDescent="0.35">
      <c r="A84" s="303"/>
      <c r="B84" s="322"/>
      <c r="C84" s="201"/>
      <c r="D84" s="201"/>
      <c r="E84" s="201"/>
      <c r="F84" s="201"/>
      <c r="G84" s="327"/>
      <c r="H84" s="327"/>
      <c r="I84" s="327"/>
      <c r="J84" s="327"/>
      <c r="K84" s="265"/>
      <c r="L84" s="265"/>
      <c r="M84" s="265"/>
      <c r="N84" s="265"/>
      <c r="O84" s="265"/>
      <c r="P84" s="327"/>
      <c r="Q84" s="327"/>
      <c r="R84" s="265"/>
      <c r="S84" s="265"/>
      <c r="T84" s="265"/>
      <c r="U84" s="265"/>
      <c r="V84" s="265"/>
      <c r="W84" s="327"/>
      <c r="X84" s="327"/>
      <c r="Y84" s="265"/>
      <c r="Z84" s="265"/>
      <c r="AA84" s="265"/>
      <c r="AB84" s="265"/>
      <c r="AC84" s="265"/>
      <c r="AD84" s="327"/>
      <c r="AE84" s="327"/>
      <c r="AF84" s="265"/>
      <c r="AG84" s="265"/>
      <c r="AH84" s="265"/>
      <c r="AI84" s="265"/>
      <c r="AJ84" s="265"/>
      <c r="AK84" s="327"/>
      <c r="AL84" s="327"/>
      <c r="AM84" s="265"/>
      <c r="AN84" s="265"/>
      <c r="AO84" s="265"/>
      <c r="AP84" s="265"/>
      <c r="AQ84" s="265"/>
      <c r="AR84" s="327"/>
      <c r="AS84" s="327"/>
      <c r="AT84" s="265"/>
      <c r="AU84" s="265"/>
      <c r="AV84" s="265"/>
      <c r="AW84" s="265"/>
      <c r="AX84" s="265"/>
      <c r="AY84" s="327"/>
      <c r="AZ84" s="327"/>
      <c r="BA84" s="265"/>
      <c r="BB84" s="265"/>
      <c r="BC84" s="265"/>
      <c r="BD84" s="265"/>
      <c r="BE84" s="265"/>
      <c r="BF84" s="327"/>
      <c r="BG84" s="327"/>
      <c r="BH84" s="265"/>
      <c r="BI84" s="265"/>
      <c r="BJ84" s="265"/>
      <c r="BK84" s="265"/>
      <c r="BL84" s="265"/>
      <c r="BM84" s="327"/>
      <c r="BN84" s="265"/>
      <c r="BO84"/>
      <c r="BP84"/>
    </row>
    <row r="85" spans="1:68" s="2" customFormat="1" ht="18" customHeight="1" x14ac:dyDescent="0.35">
      <c r="A85" s="264"/>
      <c r="B85" s="200"/>
      <c r="C85" s="201" t="s">
        <v>54</v>
      </c>
      <c r="D85" s="201"/>
      <c r="E85" s="201">
        <f t="shared" ref="E85" si="9">SUM(G85:AQ86)</f>
        <v>0</v>
      </c>
      <c r="F85" s="201">
        <f t="shared" ref="F85" si="10">E85-D85</f>
        <v>0</v>
      </c>
      <c r="G85" s="327"/>
      <c r="H85" s="327"/>
      <c r="I85" s="327"/>
      <c r="J85" s="327"/>
      <c r="K85" s="265"/>
      <c r="L85" s="265"/>
      <c r="M85" s="265"/>
      <c r="N85" s="265"/>
      <c r="O85" s="265"/>
      <c r="P85" s="327"/>
      <c r="Q85" s="327"/>
      <c r="R85" s="265"/>
      <c r="S85" s="265"/>
      <c r="T85" s="265"/>
      <c r="U85" s="265"/>
      <c r="V85" s="265"/>
      <c r="W85" s="327"/>
      <c r="X85" s="327"/>
      <c r="Y85" s="265"/>
      <c r="Z85" s="265"/>
      <c r="AA85" s="265"/>
      <c r="AB85" s="265"/>
      <c r="AC85" s="265"/>
      <c r="AD85" s="327"/>
      <c r="AE85" s="327"/>
      <c r="AF85" s="265"/>
      <c r="AG85" s="265"/>
      <c r="AH85" s="265"/>
      <c r="AI85" s="265"/>
      <c r="AJ85" s="265"/>
      <c r="AK85" s="327"/>
      <c r="AL85" s="327"/>
      <c r="AM85" s="265"/>
      <c r="AN85" s="265"/>
      <c r="AO85" s="265"/>
      <c r="AP85" s="265"/>
      <c r="AQ85" s="265"/>
      <c r="AR85" s="327"/>
      <c r="AS85" s="327"/>
      <c r="AT85" s="265"/>
      <c r="AU85" s="265"/>
      <c r="AV85" s="265"/>
      <c r="AW85" s="265"/>
      <c r="AX85" s="265"/>
      <c r="AY85" s="327"/>
      <c r="AZ85" s="327"/>
      <c r="BA85" s="265"/>
      <c r="BB85" s="265"/>
      <c r="BC85" s="265"/>
      <c r="BD85" s="265"/>
      <c r="BE85" s="265"/>
      <c r="BF85" s="327"/>
      <c r="BG85" s="327"/>
      <c r="BH85" s="265"/>
      <c r="BI85" s="265"/>
      <c r="BJ85" s="265"/>
      <c r="BK85" s="265"/>
      <c r="BL85" s="265"/>
      <c r="BM85" s="327"/>
      <c r="BN85" s="265"/>
      <c r="BO85"/>
      <c r="BP85"/>
    </row>
    <row r="86" spans="1:68" s="2" customFormat="1" ht="18" customHeight="1" x14ac:dyDescent="0.35">
      <c r="A86" s="303"/>
      <c r="B86" s="200"/>
      <c r="C86" s="201"/>
      <c r="D86" s="201"/>
      <c r="E86" s="201"/>
      <c r="F86" s="201"/>
      <c r="G86" s="327"/>
      <c r="H86" s="327"/>
      <c r="I86" s="327"/>
      <c r="J86" s="327"/>
      <c r="K86" s="265"/>
      <c r="L86" s="265"/>
      <c r="M86" s="265"/>
      <c r="N86" s="265"/>
      <c r="O86" s="265"/>
      <c r="P86" s="327"/>
      <c r="Q86" s="327"/>
      <c r="R86" s="265"/>
      <c r="S86" s="265"/>
      <c r="T86" s="265"/>
      <c r="U86" s="265"/>
      <c r="V86" s="265"/>
      <c r="W86" s="327"/>
      <c r="X86" s="327"/>
      <c r="Y86" s="265"/>
      <c r="Z86" s="265"/>
      <c r="AA86" s="265"/>
      <c r="AB86" s="265"/>
      <c r="AC86" s="265"/>
      <c r="AD86" s="327"/>
      <c r="AE86" s="327"/>
      <c r="AF86" s="265"/>
      <c r="AG86" s="265"/>
      <c r="AH86" s="265"/>
      <c r="AI86" s="265"/>
      <c r="AJ86" s="265"/>
      <c r="AK86" s="327"/>
      <c r="AL86" s="327"/>
      <c r="AM86" s="265"/>
      <c r="AN86" s="265"/>
      <c r="AO86" s="265"/>
      <c r="AP86" s="265"/>
      <c r="AQ86" s="265"/>
      <c r="AR86" s="327"/>
      <c r="AS86" s="327"/>
      <c r="AT86" s="265"/>
      <c r="AU86" s="265"/>
      <c r="AV86" s="265"/>
      <c r="AW86" s="265"/>
      <c r="AX86" s="265"/>
      <c r="AY86" s="327"/>
      <c r="AZ86" s="327"/>
      <c r="BA86" s="265"/>
      <c r="BB86" s="265"/>
      <c r="BC86" s="265"/>
      <c r="BD86" s="265"/>
      <c r="BE86" s="265"/>
      <c r="BF86" s="327"/>
      <c r="BG86" s="327"/>
      <c r="BH86" s="265"/>
      <c r="BI86" s="265"/>
      <c r="BJ86" s="265"/>
      <c r="BK86" s="265"/>
      <c r="BL86" s="265"/>
      <c r="BM86" s="327"/>
      <c r="BN86" s="265"/>
      <c r="BO86"/>
      <c r="BP86"/>
    </row>
    <row r="87" spans="1:68" s="2" customFormat="1" ht="18" customHeight="1" x14ac:dyDescent="0.35">
      <c r="A87" s="264"/>
      <c r="B87" s="200"/>
      <c r="C87" s="201" t="s">
        <v>54</v>
      </c>
      <c r="D87" s="201"/>
      <c r="E87" s="201">
        <f t="shared" ref="E87" si="11">SUM(G87:AQ88)</f>
        <v>0</v>
      </c>
      <c r="F87" s="201">
        <f t="shared" ref="F87" si="12">E87-D87</f>
        <v>0</v>
      </c>
      <c r="G87" s="327"/>
      <c r="H87" s="327"/>
      <c r="I87" s="327"/>
      <c r="J87" s="327"/>
      <c r="K87" s="265"/>
      <c r="L87" s="265"/>
      <c r="M87" s="265"/>
      <c r="N87" s="265"/>
      <c r="O87" s="265"/>
      <c r="P87" s="327"/>
      <c r="Q87" s="327"/>
      <c r="R87" s="265"/>
      <c r="S87" s="265"/>
      <c r="T87" s="265"/>
      <c r="U87" s="265"/>
      <c r="V87" s="265"/>
      <c r="W87" s="327"/>
      <c r="X87" s="327"/>
      <c r="Y87" s="265"/>
      <c r="Z87" s="265"/>
      <c r="AA87" s="265"/>
      <c r="AB87" s="265"/>
      <c r="AC87" s="265"/>
      <c r="AD87" s="327"/>
      <c r="AE87" s="327"/>
      <c r="AF87" s="265"/>
      <c r="AG87" s="265"/>
      <c r="AH87" s="265"/>
      <c r="AI87" s="265"/>
      <c r="AJ87" s="265"/>
      <c r="AK87" s="327"/>
      <c r="AL87" s="327"/>
      <c r="AM87" s="265"/>
      <c r="AN87" s="265"/>
      <c r="AO87" s="265"/>
      <c r="AP87" s="265"/>
      <c r="AQ87" s="265"/>
      <c r="AR87" s="327"/>
      <c r="AS87" s="327"/>
      <c r="AT87" s="265"/>
      <c r="AU87" s="265"/>
      <c r="AV87" s="265"/>
      <c r="AW87" s="265"/>
      <c r="AX87" s="265"/>
      <c r="AY87" s="327"/>
      <c r="AZ87" s="327"/>
      <c r="BA87" s="265"/>
      <c r="BB87" s="265"/>
      <c r="BC87" s="265"/>
      <c r="BD87" s="265"/>
      <c r="BE87" s="265"/>
      <c r="BF87" s="327"/>
      <c r="BG87" s="327"/>
      <c r="BH87" s="265"/>
      <c r="BI87" s="265"/>
      <c r="BJ87" s="265"/>
      <c r="BK87" s="265"/>
      <c r="BL87" s="265"/>
      <c r="BM87" s="327"/>
      <c r="BN87" s="265"/>
      <c r="BO87"/>
      <c r="BP87"/>
    </row>
    <row r="88" spans="1:68" s="2" customFormat="1" ht="18" customHeight="1" x14ac:dyDescent="0.35">
      <c r="A88" s="303"/>
      <c r="B88" s="200"/>
      <c r="C88" s="201"/>
      <c r="D88" s="201"/>
      <c r="E88" s="201"/>
      <c r="F88" s="201"/>
      <c r="G88" s="327"/>
      <c r="H88" s="327"/>
      <c r="I88" s="327"/>
      <c r="J88" s="327"/>
      <c r="K88" s="265"/>
      <c r="L88" s="265"/>
      <c r="M88" s="265"/>
      <c r="N88" s="265"/>
      <c r="O88" s="265"/>
      <c r="P88" s="327"/>
      <c r="Q88" s="327"/>
      <c r="R88" s="265"/>
      <c r="S88" s="265"/>
      <c r="T88" s="265"/>
      <c r="U88" s="265"/>
      <c r="V88" s="265"/>
      <c r="W88" s="327"/>
      <c r="X88" s="327"/>
      <c r="Y88" s="265"/>
      <c r="Z88" s="265"/>
      <c r="AA88" s="265"/>
      <c r="AB88" s="265"/>
      <c r="AC88" s="265"/>
      <c r="AD88" s="327"/>
      <c r="AE88" s="327"/>
      <c r="AF88" s="265"/>
      <c r="AG88" s="265"/>
      <c r="AH88" s="265"/>
      <c r="AI88" s="265"/>
      <c r="AJ88" s="265"/>
      <c r="AK88" s="327"/>
      <c r="AL88" s="327"/>
      <c r="AM88" s="265"/>
      <c r="AN88" s="265"/>
      <c r="AO88" s="265"/>
      <c r="AP88" s="265"/>
      <c r="AQ88" s="265"/>
      <c r="AR88" s="327"/>
      <c r="AS88" s="327"/>
      <c r="AT88" s="265"/>
      <c r="AU88" s="265"/>
      <c r="AV88" s="265"/>
      <c r="AW88" s="265"/>
      <c r="AX88" s="265"/>
      <c r="AY88" s="327"/>
      <c r="AZ88" s="327"/>
      <c r="BA88" s="265"/>
      <c r="BB88" s="265"/>
      <c r="BC88" s="265"/>
      <c r="BD88" s="265"/>
      <c r="BE88" s="265"/>
      <c r="BF88" s="327"/>
      <c r="BG88" s="327"/>
      <c r="BH88" s="265"/>
      <c r="BI88" s="265"/>
      <c r="BJ88" s="265"/>
      <c r="BK88" s="265"/>
      <c r="BL88" s="265"/>
      <c r="BM88" s="327"/>
      <c r="BN88" s="265"/>
      <c r="BO88"/>
      <c r="BP88"/>
    </row>
    <row r="89" spans="1:68" s="2" customFormat="1" ht="15" customHeight="1" x14ac:dyDescent="0.35">
      <c r="A89"/>
      <c r="B89"/>
      <c r="C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22"/>
      <c r="BO89"/>
      <c r="BP89"/>
    </row>
    <row r="90" spans="1:68" s="2" customFormat="1" ht="15" customHeight="1" x14ac:dyDescent="0.35">
      <c r="A90"/>
      <c r="B90"/>
      <c r="C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22"/>
      <c r="BO90"/>
      <c r="BP90"/>
    </row>
    <row r="91" spans="1:68" s="2" customFormat="1" ht="15" customHeight="1" x14ac:dyDescent="0.35">
      <c r="A91"/>
      <c r="B91"/>
      <c r="C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22"/>
      <c r="BO91"/>
      <c r="BP91"/>
    </row>
    <row r="92" spans="1:68" s="2" customFormat="1" ht="15" customHeight="1" x14ac:dyDescent="0.35">
      <c r="A92"/>
      <c r="B92" s="21"/>
      <c r="C92"/>
      <c r="D92"/>
      <c r="E92"/>
      <c r="F9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22"/>
      <c r="BO92"/>
      <c r="BP92"/>
    </row>
    <row r="93" spans="1:68" s="2" customFormat="1" ht="15" customHeight="1" x14ac:dyDescent="0.35">
      <c r="A93"/>
      <c r="B93" s="21"/>
      <c r="C93"/>
      <c r="D93"/>
      <c r="E93"/>
      <c r="F9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22"/>
      <c r="BO93"/>
      <c r="BP93"/>
    </row>
    <row r="94" spans="1:68" s="2" customFormat="1" ht="15" customHeight="1" x14ac:dyDescent="0.35">
      <c r="A94"/>
      <c r="B94" s="21"/>
      <c r="C94"/>
      <c r="D94"/>
      <c r="E94"/>
      <c r="F9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O94"/>
      <c r="BP94"/>
    </row>
    <row r="95" spans="1:68" s="2" customFormat="1" ht="15" customHeight="1" x14ac:dyDescent="0.35">
      <c r="A95"/>
      <c r="B95" s="21"/>
      <c r="C95"/>
      <c r="D95"/>
      <c r="E95"/>
      <c r="F9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O95"/>
      <c r="BP95"/>
    </row>
    <row r="96" spans="1:68" s="2" customFormat="1" ht="15" customHeight="1" x14ac:dyDescent="0.35">
      <c r="A96"/>
      <c r="B96" s="21"/>
      <c r="C96"/>
      <c r="D96"/>
      <c r="E96"/>
      <c r="F9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O96"/>
      <c r="BP96"/>
    </row>
    <row r="97" spans="1:68" s="1" customFormat="1" ht="15" customHeight="1" x14ac:dyDescent="0.35">
      <c r="A97"/>
      <c r="B97" s="21"/>
      <c r="C97"/>
      <c r="D97"/>
      <c r="E97"/>
      <c r="F97"/>
      <c r="BN97" s="2"/>
      <c r="BO97"/>
      <c r="BP97"/>
    </row>
    <row r="98" spans="1:68" s="1" customFormat="1" ht="15" customHeight="1" x14ac:dyDescent="0.35">
      <c r="A98"/>
      <c r="B98" s="21"/>
      <c r="C98"/>
      <c r="D98"/>
      <c r="E98"/>
      <c r="F98"/>
      <c r="BN98" s="2"/>
      <c r="BO98"/>
      <c r="BP98"/>
    </row>
    <row r="99" spans="1:68" s="1" customFormat="1" ht="15" customHeight="1" x14ac:dyDescent="0.35">
      <c r="A99"/>
      <c r="B99" s="21"/>
      <c r="C99"/>
      <c r="D99"/>
      <c r="E99"/>
      <c r="F99"/>
      <c r="BN99" s="2"/>
      <c r="BO99"/>
      <c r="BP99"/>
    </row>
    <row r="100" spans="1:68" s="1" customFormat="1" ht="15" customHeight="1" x14ac:dyDescent="0.35">
      <c r="A100"/>
      <c r="B100" s="21"/>
      <c r="C100"/>
      <c r="D100"/>
      <c r="E100"/>
      <c r="F100"/>
      <c r="BN100" s="2"/>
      <c r="BO100"/>
      <c r="BP100"/>
    </row>
    <row r="101" spans="1:68" s="1" customFormat="1" ht="15" customHeight="1" x14ac:dyDescent="0.35">
      <c r="A101"/>
      <c r="B101" s="21"/>
      <c r="C101"/>
      <c r="D101"/>
      <c r="E101"/>
      <c r="F101"/>
      <c r="BN101" s="2"/>
      <c r="BO101"/>
      <c r="BP101"/>
    </row>
    <row r="102" spans="1:68" s="1" customFormat="1" ht="15" customHeight="1" x14ac:dyDescent="0.35">
      <c r="A102"/>
      <c r="B102" s="21"/>
      <c r="C102"/>
      <c r="D102"/>
      <c r="E102"/>
      <c r="F102"/>
      <c r="BN102" s="2"/>
      <c r="BO102"/>
      <c r="BP102"/>
    </row>
    <row r="103" spans="1:68" s="1" customFormat="1" ht="15" customHeight="1" x14ac:dyDescent="0.35">
      <c r="A103"/>
      <c r="B103" s="21"/>
      <c r="C103"/>
      <c r="D103"/>
      <c r="E103"/>
      <c r="F103"/>
      <c r="BN103" s="2"/>
      <c r="BO103"/>
      <c r="BP103"/>
    </row>
    <row r="104" spans="1:68" s="1" customFormat="1" ht="15" customHeight="1" x14ac:dyDescent="0.35">
      <c r="A104"/>
      <c r="B104" s="21"/>
      <c r="C104"/>
      <c r="D104"/>
      <c r="E104"/>
      <c r="F104"/>
      <c r="BN104" s="2"/>
      <c r="BO104"/>
      <c r="BP104"/>
    </row>
    <row r="105" spans="1:68" s="1" customFormat="1" ht="15" customHeight="1" x14ac:dyDescent="0.35">
      <c r="A105"/>
      <c r="B105" s="21"/>
      <c r="C105"/>
      <c r="D105"/>
      <c r="E105"/>
      <c r="F105"/>
      <c r="BN105" s="2"/>
      <c r="BO105"/>
      <c r="BP105"/>
    </row>
    <row r="106" spans="1:68" s="1" customFormat="1" ht="15" customHeight="1" x14ac:dyDescent="0.35">
      <c r="A106"/>
      <c r="B106" s="21"/>
      <c r="C106"/>
      <c r="D106"/>
      <c r="E106"/>
      <c r="F106"/>
      <c r="BN106" s="2"/>
      <c r="BO106"/>
      <c r="BP106"/>
    </row>
  </sheetData>
  <mergeCells count="695">
    <mergeCell ref="AK87:AK88"/>
    <mergeCell ref="BN87:BN88"/>
    <mergeCell ref="AE87:AE88"/>
    <mergeCell ref="AF87:AF88"/>
    <mergeCell ref="AG87:AG88"/>
    <mergeCell ref="AH87:AH88"/>
    <mergeCell ref="AI87:AI88"/>
    <mergeCell ref="AJ87:AJ88"/>
    <mergeCell ref="Y87:Y88"/>
    <mergeCell ref="Z87:Z88"/>
    <mergeCell ref="AA87:AA88"/>
    <mergeCell ref="AB87:AB88"/>
    <mergeCell ref="AC87:AC88"/>
    <mergeCell ref="AD87:AD88"/>
    <mergeCell ref="AM87:AM88"/>
    <mergeCell ref="AN87:AN88"/>
    <mergeCell ref="AO87:AO88"/>
    <mergeCell ref="AP87:AP88"/>
    <mergeCell ref="AQ87:AQ88"/>
    <mergeCell ref="AR87:AR88"/>
    <mergeCell ref="AS87:AS88"/>
    <mergeCell ref="AL87:AL88"/>
    <mergeCell ref="AT87:AT88"/>
    <mergeCell ref="AU87:AU88"/>
    <mergeCell ref="S87:S88"/>
    <mergeCell ref="T87:T88"/>
    <mergeCell ref="U87:U88"/>
    <mergeCell ref="V87:V88"/>
    <mergeCell ref="W87:W88"/>
    <mergeCell ref="X87:X88"/>
    <mergeCell ref="M87:M88"/>
    <mergeCell ref="N87:N88"/>
    <mergeCell ref="O87:O88"/>
    <mergeCell ref="P87:P88"/>
    <mergeCell ref="Q87:Q88"/>
    <mergeCell ref="R87:R88"/>
    <mergeCell ref="G87:G88"/>
    <mergeCell ref="H87:H88"/>
    <mergeCell ref="I87:I88"/>
    <mergeCell ref="J87:J88"/>
    <mergeCell ref="K87:K88"/>
    <mergeCell ref="L87:L88"/>
    <mergeCell ref="A87:A88"/>
    <mergeCell ref="B87:B88"/>
    <mergeCell ref="C87:C88"/>
    <mergeCell ref="D87:D88"/>
    <mergeCell ref="E87:E88"/>
    <mergeCell ref="F87:F88"/>
    <mergeCell ref="AG85:AG86"/>
    <mergeCell ref="AH85:AH86"/>
    <mergeCell ref="AI85:AI86"/>
    <mergeCell ref="AJ85:AJ86"/>
    <mergeCell ref="AK85:AK86"/>
    <mergeCell ref="BN85:BN86"/>
    <mergeCell ref="AA85:AA86"/>
    <mergeCell ref="AB85:AB86"/>
    <mergeCell ref="AC85:AC86"/>
    <mergeCell ref="AD85:AD86"/>
    <mergeCell ref="AE85:AE86"/>
    <mergeCell ref="AF85:AF86"/>
    <mergeCell ref="BM85:BM86"/>
    <mergeCell ref="U85:U86"/>
    <mergeCell ref="V85:V86"/>
    <mergeCell ref="W85:W86"/>
    <mergeCell ref="X85:X86"/>
    <mergeCell ref="Y85:Y86"/>
    <mergeCell ref="Z85:Z86"/>
    <mergeCell ref="O85:O86"/>
    <mergeCell ref="P85:P86"/>
    <mergeCell ref="Q85:Q86"/>
    <mergeCell ref="R85:R86"/>
    <mergeCell ref="S85:S86"/>
    <mergeCell ref="T85:T86"/>
    <mergeCell ref="I85:I86"/>
    <mergeCell ref="J85:J86"/>
    <mergeCell ref="K85:K86"/>
    <mergeCell ref="L85:L86"/>
    <mergeCell ref="M85:M86"/>
    <mergeCell ref="N85:N86"/>
    <mergeCell ref="AK83:AK84"/>
    <mergeCell ref="BN83:BN84"/>
    <mergeCell ref="A85:A86"/>
    <mergeCell ref="B85:B86"/>
    <mergeCell ref="C85:C86"/>
    <mergeCell ref="D85:D86"/>
    <mergeCell ref="E85:E86"/>
    <mergeCell ref="F85:F86"/>
    <mergeCell ref="G85:G86"/>
    <mergeCell ref="H85:H86"/>
    <mergeCell ref="AE83:AE84"/>
    <mergeCell ref="AF83:AF84"/>
    <mergeCell ref="AG83:AG84"/>
    <mergeCell ref="AH83:AH84"/>
    <mergeCell ref="AI83:AI84"/>
    <mergeCell ref="AJ83:AJ84"/>
    <mergeCell ref="Y83:Y84"/>
    <mergeCell ref="Z83:Z84"/>
    <mergeCell ref="AA83:AA84"/>
    <mergeCell ref="AB83:AB84"/>
    <mergeCell ref="AC83:AC84"/>
    <mergeCell ref="AD83:AD84"/>
    <mergeCell ref="S83:S84"/>
    <mergeCell ref="T83:T84"/>
    <mergeCell ref="U83:U84"/>
    <mergeCell ref="V83:V84"/>
    <mergeCell ref="W83:W84"/>
    <mergeCell ref="X83:X84"/>
    <mergeCell ref="M83:M84"/>
    <mergeCell ref="N83:N84"/>
    <mergeCell ref="O83:O84"/>
    <mergeCell ref="P83:P84"/>
    <mergeCell ref="Q83:Q84"/>
    <mergeCell ref="R83:R84"/>
    <mergeCell ref="G83:G84"/>
    <mergeCell ref="H83:H84"/>
    <mergeCell ref="I83:I84"/>
    <mergeCell ref="J83:J84"/>
    <mergeCell ref="K83:K84"/>
    <mergeCell ref="L83:L84"/>
    <mergeCell ref="A83:A84"/>
    <mergeCell ref="B83:B84"/>
    <mergeCell ref="C83:C84"/>
    <mergeCell ref="D83:D84"/>
    <mergeCell ref="E83:E84"/>
    <mergeCell ref="F83:F84"/>
    <mergeCell ref="AG81:AG82"/>
    <mergeCell ref="AH81:AH82"/>
    <mergeCell ref="AI81:AI82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I81:I82"/>
    <mergeCell ref="J81:J82"/>
    <mergeCell ref="K81:K82"/>
    <mergeCell ref="AJ81:AJ82"/>
    <mergeCell ref="AK81:AK82"/>
    <mergeCell ref="BN81:BN82"/>
    <mergeCell ref="AA81:AA82"/>
    <mergeCell ref="AB81:AB82"/>
    <mergeCell ref="AC81:AC82"/>
    <mergeCell ref="AD81:AD82"/>
    <mergeCell ref="AE81:AE82"/>
    <mergeCell ref="AF81:AF82"/>
    <mergeCell ref="L81:L82"/>
    <mergeCell ref="M81:M82"/>
    <mergeCell ref="N81:N82"/>
    <mergeCell ref="AK79:AK80"/>
    <mergeCell ref="BN79:BN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AJ77:AJ78"/>
    <mergeCell ref="AK77:AK78"/>
    <mergeCell ref="BN77:BN78"/>
    <mergeCell ref="AA77:AA78"/>
    <mergeCell ref="AB77:AB78"/>
    <mergeCell ref="AC77:AC78"/>
    <mergeCell ref="AD77:AD78"/>
    <mergeCell ref="AE77:AE78"/>
    <mergeCell ref="AF77:AF78"/>
    <mergeCell ref="BM77:BM78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L77:L78"/>
    <mergeCell ref="M77:M78"/>
    <mergeCell ref="N77:N78"/>
    <mergeCell ref="AK75:AK76"/>
    <mergeCell ref="BN75:BN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G73:AG74"/>
    <mergeCell ref="AH73:AH74"/>
    <mergeCell ref="AI73:AI74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I73:I74"/>
    <mergeCell ref="J73:J74"/>
    <mergeCell ref="K73:K74"/>
    <mergeCell ref="AJ73:AJ74"/>
    <mergeCell ref="AK73:AK74"/>
    <mergeCell ref="BN73:BN74"/>
    <mergeCell ref="AA73:AA74"/>
    <mergeCell ref="AB73:AB74"/>
    <mergeCell ref="AC73:AC74"/>
    <mergeCell ref="AD73:AD74"/>
    <mergeCell ref="AE73:AE74"/>
    <mergeCell ref="AF73:AF74"/>
    <mergeCell ref="AV73:AV74"/>
    <mergeCell ref="AW73:AW74"/>
    <mergeCell ref="AX73:AX74"/>
    <mergeCell ref="AY73:AY74"/>
    <mergeCell ref="AZ73:AZ74"/>
    <mergeCell ref="L73:L74"/>
    <mergeCell ref="M73:M74"/>
    <mergeCell ref="N73:N74"/>
    <mergeCell ref="AK71:AK72"/>
    <mergeCell ref="BN71:BN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AK65:AK66"/>
    <mergeCell ref="BN65:BN66"/>
    <mergeCell ref="A69:A70"/>
    <mergeCell ref="B69:B70"/>
    <mergeCell ref="C69:C70"/>
    <mergeCell ref="D69:D70"/>
    <mergeCell ref="E69:E70"/>
    <mergeCell ref="F69:F70"/>
    <mergeCell ref="G69:AK69"/>
    <mergeCell ref="BN69:BN70"/>
    <mergeCell ref="AB65:AB66"/>
    <mergeCell ref="AF65:AF66"/>
    <mergeCell ref="AG65:AG66"/>
    <mergeCell ref="AH65:AH66"/>
    <mergeCell ref="AI65:AI66"/>
    <mergeCell ref="AJ65:AJ66"/>
    <mergeCell ref="V65:V66"/>
    <mergeCell ref="W65:W66"/>
    <mergeCell ref="X65:X66"/>
    <mergeCell ref="Y65:Y66"/>
    <mergeCell ref="Z65:Z66"/>
    <mergeCell ref="AA65:AA66"/>
    <mergeCell ref="P65:P66"/>
    <mergeCell ref="Q65:Q66"/>
    <mergeCell ref="R65:R66"/>
    <mergeCell ref="S65:S66"/>
    <mergeCell ref="T65:T66"/>
    <mergeCell ref="U65:U66"/>
    <mergeCell ref="J65:J66"/>
    <mergeCell ref="K65:K66"/>
    <mergeCell ref="L65:L66"/>
    <mergeCell ref="M65:M66"/>
    <mergeCell ref="N65:N66"/>
    <mergeCell ref="O65:O66"/>
    <mergeCell ref="D65:D66"/>
    <mergeCell ref="E65:E66"/>
    <mergeCell ref="F65:F66"/>
    <mergeCell ref="G65:G66"/>
    <mergeCell ref="H65:H66"/>
    <mergeCell ref="I65:I66"/>
    <mergeCell ref="A53:A58"/>
    <mergeCell ref="B53:B58"/>
    <mergeCell ref="A59:A64"/>
    <mergeCell ref="B59:B64"/>
    <mergeCell ref="A65:A66"/>
    <mergeCell ref="B65:C66"/>
    <mergeCell ref="A35:A40"/>
    <mergeCell ref="B35:B40"/>
    <mergeCell ref="A41:A46"/>
    <mergeCell ref="B41:B46"/>
    <mergeCell ref="A47:A52"/>
    <mergeCell ref="B47:B52"/>
    <mergeCell ref="A17:A22"/>
    <mergeCell ref="B17:B22"/>
    <mergeCell ref="A23:A28"/>
    <mergeCell ref="B23:B28"/>
    <mergeCell ref="A29:A34"/>
    <mergeCell ref="B29:B34"/>
    <mergeCell ref="G3:AK3"/>
    <mergeCell ref="BN3:BN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L3:BM3"/>
    <mergeCell ref="AM71:AM72"/>
    <mergeCell ref="AN71:AN72"/>
    <mergeCell ref="AO71:AO72"/>
    <mergeCell ref="AP71:AP72"/>
    <mergeCell ref="AQ71:AQ72"/>
    <mergeCell ref="AR71:AR72"/>
    <mergeCell ref="AS71:AS72"/>
    <mergeCell ref="AM73:AM74"/>
    <mergeCell ref="AN73:AN74"/>
    <mergeCell ref="AO73:AO74"/>
    <mergeCell ref="AP73:AP74"/>
    <mergeCell ref="AQ73:AQ74"/>
    <mergeCell ref="AR73:AR74"/>
    <mergeCell ref="AS73:AS74"/>
    <mergeCell ref="AM75:AM76"/>
    <mergeCell ref="AN75:AN76"/>
    <mergeCell ref="AO75:AO76"/>
    <mergeCell ref="AP75:AP76"/>
    <mergeCell ref="AQ75:AQ76"/>
    <mergeCell ref="AR75:AR76"/>
    <mergeCell ref="AS75:AS76"/>
    <mergeCell ref="AM77:AM78"/>
    <mergeCell ref="AN77:AN78"/>
    <mergeCell ref="AO77:AO78"/>
    <mergeCell ref="AP77:AP78"/>
    <mergeCell ref="AQ77:AQ78"/>
    <mergeCell ref="AR77:AR78"/>
    <mergeCell ref="AS77:AS78"/>
    <mergeCell ref="AM79:AM80"/>
    <mergeCell ref="AN79:AN80"/>
    <mergeCell ref="AO79:AO80"/>
    <mergeCell ref="AP79:AP80"/>
    <mergeCell ref="AQ79:AQ80"/>
    <mergeCell ref="AR79:AR80"/>
    <mergeCell ref="AS79:AS80"/>
    <mergeCell ref="AM81:AM82"/>
    <mergeCell ref="AN81:AN82"/>
    <mergeCell ref="AO81:AO82"/>
    <mergeCell ref="AP81:AP82"/>
    <mergeCell ref="AQ81:AQ82"/>
    <mergeCell ref="AR81:AR82"/>
    <mergeCell ref="AS81:AS82"/>
    <mergeCell ref="AM83:AM84"/>
    <mergeCell ref="AN83:AN84"/>
    <mergeCell ref="AO83:AO84"/>
    <mergeCell ref="AP83:AP84"/>
    <mergeCell ref="AQ83:AQ84"/>
    <mergeCell ref="AR83:AR84"/>
    <mergeCell ref="AS83:AS84"/>
    <mergeCell ref="AM85:AM86"/>
    <mergeCell ref="AN85:AN86"/>
    <mergeCell ref="AO85:AO86"/>
    <mergeCell ref="AP85:AP86"/>
    <mergeCell ref="AQ85:AQ86"/>
    <mergeCell ref="AR85:AR86"/>
    <mergeCell ref="AS85:AS86"/>
    <mergeCell ref="AL69:BM69"/>
    <mergeCell ref="AL71:AL72"/>
    <mergeCell ref="AL73:AL74"/>
    <mergeCell ref="AL75:AL76"/>
    <mergeCell ref="AL77:AL78"/>
    <mergeCell ref="AL79:AL80"/>
    <mergeCell ref="AL81:AL82"/>
    <mergeCell ref="AL83:AL84"/>
    <mergeCell ref="AL85:AL86"/>
    <mergeCell ref="AT71:AT72"/>
    <mergeCell ref="AT73:AT74"/>
    <mergeCell ref="AT75:AT76"/>
    <mergeCell ref="AT77:AT78"/>
    <mergeCell ref="AT79:AT80"/>
    <mergeCell ref="AT81:AT82"/>
    <mergeCell ref="AT83:AT84"/>
    <mergeCell ref="AT85:AT86"/>
    <mergeCell ref="AU71:AU72"/>
    <mergeCell ref="AV71:AV72"/>
    <mergeCell ref="AW71:AW72"/>
    <mergeCell ref="AX71:AX72"/>
    <mergeCell ref="AY71:AY72"/>
    <mergeCell ref="AZ71:AZ72"/>
    <mergeCell ref="AU73:AU74"/>
    <mergeCell ref="AU75:AU76"/>
    <mergeCell ref="AV75:AV76"/>
    <mergeCell ref="AW75:AW76"/>
    <mergeCell ref="AX75:AX76"/>
    <mergeCell ref="AY75:AY76"/>
    <mergeCell ref="AZ75:AZ76"/>
    <mergeCell ref="AU77:AU78"/>
    <mergeCell ref="AV77:AV78"/>
    <mergeCell ref="AW77:AW78"/>
    <mergeCell ref="AX77:AX78"/>
    <mergeCell ref="AY77:AY78"/>
    <mergeCell ref="AZ77:AZ78"/>
    <mergeCell ref="AU79:AU80"/>
    <mergeCell ref="AV79:AV80"/>
    <mergeCell ref="AW79:AW80"/>
    <mergeCell ref="AX79:AX80"/>
    <mergeCell ref="AY79:AY80"/>
    <mergeCell ref="AZ79:AZ80"/>
    <mergeCell ref="AU81:AU82"/>
    <mergeCell ref="AV81:AV82"/>
    <mergeCell ref="AW81:AW82"/>
    <mergeCell ref="AX81:AX82"/>
    <mergeCell ref="AY81:AY82"/>
    <mergeCell ref="AZ81:AZ82"/>
    <mergeCell ref="AU83:AU84"/>
    <mergeCell ref="AV83:AV84"/>
    <mergeCell ref="AW83:AW84"/>
    <mergeCell ref="AX83:AX84"/>
    <mergeCell ref="AY83:AY84"/>
    <mergeCell ref="AZ83:AZ84"/>
    <mergeCell ref="AU85:AU86"/>
    <mergeCell ref="AV85:AV86"/>
    <mergeCell ref="AW85:AW86"/>
    <mergeCell ref="AX85:AX86"/>
    <mergeCell ref="AY85:AY86"/>
    <mergeCell ref="AZ85:AZ86"/>
    <mergeCell ref="AV87:AV88"/>
    <mergeCell ref="AW87:AW88"/>
    <mergeCell ref="AX87:AX88"/>
    <mergeCell ref="AY87:AY88"/>
    <mergeCell ref="AZ87:AZ88"/>
    <mergeCell ref="BA71:BA72"/>
    <mergeCell ref="BB71:BB72"/>
    <mergeCell ref="BC71:BC72"/>
    <mergeCell ref="BD71:BD72"/>
    <mergeCell ref="BA75:BA76"/>
    <mergeCell ref="BB75:BB76"/>
    <mergeCell ref="BC75:BC76"/>
    <mergeCell ref="BD75:BD76"/>
    <mergeCell ref="BA79:BA80"/>
    <mergeCell ref="BB79:BB80"/>
    <mergeCell ref="BC79:BC80"/>
    <mergeCell ref="BD79:BD80"/>
    <mergeCell ref="BA83:BA84"/>
    <mergeCell ref="BB83:BB84"/>
    <mergeCell ref="BC83:BC84"/>
    <mergeCell ref="BD83:BD84"/>
    <mergeCell ref="BA87:BA88"/>
    <mergeCell ref="BB87:BB88"/>
    <mergeCell ref="BC87:BC88"/>
    <mergeCell ref="BE71:BE72"/>
    <mergeCell ref="BF71:BF72"/>
    <mergeCell ref="BG71:BG72"/>
    <mergeCell ref="BA73:BA74"/>
    <mergeCell ref="BB73:BB74"/>
    <mergeCell ref="BC73:BC74"/>
    <mergeCell ref="BD73:BD74"/>
    <mergeCell ref="BE73:BE74"/>
    <mergeCell ref="BF73:BF74"/>
    <mergeCell ref="BG73:BG74"/>
    <mergeCell ref="BE75:BE76"/>
    <mergeCell ref="BF75:BF76"/>
    <mergeCell ref="BG75:BG76"/>
    <mergeCell ref="BA77:BA78"/>
    <mergeCell ref="BB77:BB78"/>
    <mergeCell ref="BC77:BC78"/>
    <mergeCell ref="BD77:BD78"/>
    <mergeCell ref="BE77:BE78"/>
    <mergeCell ref="BF77:BF78"/>
    <mergeCell ref="BG77:BG78"/>
    <mergeCell ref="BE79:BE80"/>
    <mergeCell ref="BF79:BF80"/>
    <mergeCell ref="BG79:BG80"/>
    <mergeCell ref="BA81:BA82"/>
    <mergeCell ref="BB81:BB82"/>
    <mergeCell ref="BC81:BC82"/>
    <mergeCell ref="BD81:BD82"/>
    <mergeCell ref="BE81:BE82"/>
    <mergeCell ref="BF81:BF82"/>
    <mergeCell ref="BG81:BG82"/>
    <mergeCell ref="BE83:BE84"/>
    <mergeCell ref="BF83:BF84"/>
    <mergeCell ref="BG83:BG84"/>
    <mergeCell ref="BA85:BA86"/>
    <mergeCell ref="BB85:BB86"/>
    <mergeCell ref="BC85:BC86"/>
    <mergeCell ref="BD85:BD86"/>
    <mergeCell ref="BE85:BE86"/>
    <mergeCell ref="BF85:BF86"/>
    <mergeCell ref="BG85:BG86"/>
    <mergeCell ref="BD87:BD88"/>
    <mergeCell ref="BE87:BE88"/>
    <mergeCell ref="BF87:BF88"/>
    <mergeCell ref="BG87:BG88"/>
    <mergeCell ref="BH71:BH72"/>
    <mergeCell ref="BI71:BI72"/>
    <mergeCell ref="BJ71:BJ72"/>
    <mergeCell ref="BK71:BK72"/>
    <mergeCell ref="BL71:BL72"/>
    <mergeCell ref="BH77:BH78"/>
    <mergeCell ref="BI77:BI78"/>
    <mergeCell ref="BJ77:BJ78"/>
    <mergeCell ref="BK77:BK78"/>
    <mergeCell ref="BL77:BL78"/>
    <mergeCell ref="BH79:BH80"/>
    <mergeCell ref="BI79:BI80"/>
    <mergeCell ref="BJ79:BJ80"/>
    <mergeCell ref="BK79:BK80"/>
    <mergeCell ref="BL79:BL80"/>
    <mergeCell ref="BH85:BH86"/>
    <mergeCell ref="BI85:BI86"/>
    <mergeCell ref="BJ85:BJ86"/>
    <mergeCell ref="BK85:BK86"/>
    <mergeCell ref="BL85:BL86"/>
    <mergeCell ref="BM71:BM72"/>
    <mergeCell ref="BH73:BH74"/>
    <mergeCell ref="BI73:BI74"/>
    <mergeCell ref="BJ73:BJ74"/>
    <mergeCell ref="BK73:BK74"/>
    <mergeCell ref="BL73:BL74"/>
    <mergeCell ref="BM73:BM74"/>
    <mergeCell ref="BH75:BH76"/>
    <mergeCell ref="BI75:BI76"/>
    <mergeCell ref="BJ75:BJ76"/>
    <mergeCell ref="BK75:BK76"/>
    <mergeCell ref="BL75:BL76"/>
    <mergeCell ref="BM75:BM76"/>
    <mergeCell ref="BM79:BM80"/>
    <mergeCell ref="BH81:BH82"/>
    <mergeCell ref="BI81:BI82"/>
    <mergeCell ref="BJ81:BJ82"/>
    <mergeCell ref="BK81:BK82"/>
    <mergeCell ref="BL81:BL82"/>
    <mergeCell ref="BM81:BM82"/>
    <mergeCell ref="BH83:BH84"/>
    <mergeCell ref="BI83:BI84"/>
    <mergeCell ref="BJ83:BJ84"/>
    <mergeCell ref="BK83:BK84"/>
    <mergeCell ref="BL83:BL84"/>
    <mergeCell ref="BM83:BM84"/>
    <mergeCell ref="BM65:BM66"/>
    <mergeCell ref="BH87:BH88"/>
    <mergeCell ref="BI87:BI88"/>
    <mergeCell ref="BJ87:BJ88"/>
    <mergeCell ref="BK87:BK88"/>
    <mergeCell ref="BL87:BL88"/>
    <mergeCell ref="BM87:BM88"/>
    <mergeCell ref="AM65:AM66"/>
    <mergeCell ref="AN65:AN66"/>
    <mergeCell ref="AO65:AO66"/>
    <mergeCell ref="AP65:AP66"/>
    <mergeCell ref="AQ65:AQ66"/>
    <mergeCell ref="AR65:AR66"/>
    <mergeCell ref="AS65:AS66"/>
    <mergeCell ref="AT65:AT66"/>
    <mergeCell ref="AU65:AU66"/>
    <mergeCell ref="AV65:AV66"/>
    <mergeCell ref="AW65:AW66"/>
    <mergeCell ref="AX65:AX66"/>
    <mergeCell ref="AY65:AY66"/>
    <mergeCell ref="AZ65:AZ66"/>
    <mergeCell ref="BA65:BA66"/>
    <mergeCell ref="BB65:BB66"/>
    <mergeCell ref="BC65:BC66"/>
    <mergeCell ref="AL65:AL66"/>
    <mergeCell ref="BE65:BE66"/>
    <mergeCell ref="BF65:BF66"/>
    <mergeCell ref="BG65:BG66"/>
    <mergeCell ref="BH65:BH66"/>
    <mergeCell ref="BI65:BI66"/>
    <mergeCell ref="BJ65:BJ66"/>
    <mergeCell ref="BK65:BK66"/>
    <mergeCell ref="BL65:BL66"/>
    <mergeCell ref="BD65:BD66"/>
  </mergeCells>
  <conditionalFormatting sqref="E5:F65">
    <cfRule type="cellIs" dxfId="258" priority="7" operator="lessThan">
      <formula>0</formula>
    </cfRule>
  </conditionalFormatting>
  <conditionalFormatting sqref="F5:F65">
    <cfRule type="cellIs" dxfId="257" priority="6" operator="equal">
      <formula>0</formula>
    </cfRule>
  </conditionalFormatting>
  <conditionalFormatting sqref="F71:F88">
    <cfRule type="cellIs" dxfId="256" priority="4" operator="equal">
      <formula>0</formula>
    </cfRule>
    <cfRule type="cellIs" dxfId="255" priority="5" operator="lessThan">
      <formula>0</formula>
    </cfRule>
  </conditionalFormatting>
  <conditionalFormatting sqref="G5:BN66 G71:BN88">
    <cfRule type="cellIs" dxfId="254" priority="3" operator="greaterThan">
      <formula>0</formula>
    </cfRule>
  </conditionalFormatting>
  <dataValidations count="1">
    <dataValidation allowBlank="1" showInputMessage="1" showErrorMessage="1" sqref="BP5" xr:uid="{77E8EA03-F66F-4785-8FA3-362C857C90AD}"/>
  </dataValidations>
  <printOptions horizontalCentered="1" verticalCentered="1"/>
  <pageMargins left="0.7" right="0.7" top="0.75" bottom="0.75" header="0.3" footer="0.3"/>
  <pageSetup paperSize="8" scale="54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B506-ED09-473F-9D8C-E874CE3BDFB5}">
  <sheetPr>
    <tabColor rgb="FFFFFF00"/>
    <pageSetUpPr fitToPage="1"/>
  </sheetPr>
  <dimension ref="A1:BP64"/>
  <sheetViews>
    <sheetView showGridLines="0" zoomScale="60" zoomScaleNormal="60" workbookViewId="0">
      <pane xSplit="6" ySplit="4" topLeftCell="W15" activePane="bottomRight" state="frozen"/>
      <selection pane="topRight" activeCell="G51" sqref="G51:AH52"/>
      <selection pane="bottomLeft" activeCell="G51" sqref="G51:AH52"/>
      <selection pane="bottomRight" activeCell="AL27" sqref="AL27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35.17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>
        <f>D2/6</f>
        <v>30</v>
      </c>
      <c r="D2" s="2">
        <f>SUBTOTAL(9,D5:D22)</f>
        <v>180</v>
      </c>
      <c r="E2" s="2">
        <f>SUBTOTAL(9,E5:E22)</f>
        <v>180</v>
      </c>
      <c r="F2" s="63">
        <f>SUBTOTAL(9,F5:F22)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08" t="s">
        <v>187</v>
      </c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263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68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15">
        <v>17</v>
      </c>
      <c r="X4" s="115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15">
        <v>24</v>
      </c>
      <c r="AE4" s="115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15">
        <v>31</v>
      </c>
      <c r="AL4" s="115">
        <v>1</v>
      </c>
      <c r="AM4" s="37">
        <v>2</v>
      </c>
      <c r="AN4" s="37">
        <v>3</v>
      </c>
      <c r="AO4" s="37">
        <v>4</v>
      </c>
      <c r="AP4" s="37">
        <v>5</v>
      </c>
      <c r="AQ4" s="37">
        <v>6</v>
      </c>
      <c r="AR4" s="115">
        <v>7</v>
      </c>
      <c r="AS4" s="115">
        <v>8</v>
      </c>
      <c r="AT4" s="37">
        <v>9</v>
      </c>
      <c r="AU4" s="37">
        <v>10</v>
      </c>
      <c r="AV4" s="37">
        <v>11</v>
      </c>
      <c r="AW4" s="37">
        <v>12</v>
      </c>
      <c r="AX4" s="37">
        <v>13</v>
      </c>
      <c r="AY4" s="115">
        <v>14</v>
      </c>
      <c r="AZ4" s="115">
        <v>15</v>
      </c>
      <c r="BA4" s="37">
        <v>16</v>
      </c>
      <c r="BB4" s="37">
        <v>17</v>
      </c>
      <c r="BC4" s="37">
        <v>18</v>
      </c>
      <c r="BD4" s="37">
        <v>19</v>
      </c>
      <c r="BE4" s="37">
        <v>20</v>
      </c>
      <c r="BF4" s="115">
        <v>21</v>
      </c>
      <c r="BG4" s="115">
        <v>22</v>
      </c>
      <c r="BH4" s="37">
        <v>23</v>
      </c>
      <c r="BI4" s="37">
        <v>24</v>
      </c>
      <c r="BJ4" s="37">
        <v>25</v>
      </c>
      <c r="BK4" s="37">
        <v>26</v>
      </c>
      <c r="BL4" s="37">
        <v>27</v>
      </c>
      <c r="BM4" s="115">
        <v>28</v>
      </c>
      <c r="BN4" s="263"/>
    </row>
    <row r="5" spans="1:66" ht="18" customHeight="1" x14ac:dyDescent="0.35">
      <c r="A5" s="220" t="s">
        <v>189</v>
      </c>
      <c r="B5" s="223" t="s">
        <v>63</v>
      </c>
      <c r="C5" s="31" t="s">
        <v>1</v>
      </c>
      <c r="D5" s="14">
        <v>10</v>
      </c>
      <c r="E5" s="4">
        <f>SUM(G5:BM5)</f>
        <v>10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69"/>
      <c r="Q5" s="69"/>
      <c r="R5" s="9"/>
      <c r="S5" s="9"/>
      <c r="T5" s="9"/>
      <c r="U5" s="9"/>
      <c r="V5" s="9"/>
      <c r="W5" s="116"/>
      <c r="X5" s="116"/>
      <c r="Y5" s="9"/>
      <c r="Z5" s="9"/>
      <c r="AA5" s="9"/>
      <c r="AB5" s="9"/>
      <c r="AC5" s="9"/>
      <c r="AD5" s="116"/>
      <c r="AE5" s="116"/>
      <c r="AF5" s="9"/>
      <c r="AG5" s="9"/>
      <c r="AH5" s="9"/>
      <c r="AI5" s="9">
        <v>10</v>
      </c>
      <c r="AJ5" s="9"/>
      <c r="AK5" s="116"/>
      <c r="AL5" s="116"/>
      <c r="AM5" s="9"/>
      <c r="AN5" s="9"/>
      <c r="AO5" s="9"/>
      <c r="AP5" s="9"/>
      <c r="AQ5" s="9"/>
      <c r="AR5" s="116"/>
      <c r="AS5" s="116"/>
      <c r="AT5" s="9"/>
      <c r="AU5" s="9"/>
      <c r="AV5" s="9"/>
      <c r="AW5" s="9"/>
      <c r="AX5" s="9"/>
      <c r="AY5" s="116"/>
      <c r="AZ5" s="116"/>
      <c r="BA5" s="9"/>
      <c r="BB5" s="9"/>
      <c r="BC5" s="9"/>
      <c r="BD5" s="9"/>
      <c r="BE5" s="9"/>
      <c r="BF5" s="116"/>
      <c r="BG5" s="116"/>
      <c r="BH5" s="9"/>
      <c r="BI5" s="9"/>
      <c r="BJ5" s="9"/>
      <c r="BK5" s="9"/>
      <c r="BL5" s="9"/>
      <c r="BM5" s="116"/>
      <c r="BN5" s="41"/>
    </row>
    <row r="6" spans="1:66" ht="18" customHeight="1" x14ac:dyDescent="0.35">
      <c r="A6" s="221"/>
      <c r="B6" s="224"/>
      <c r="C6" s="32" t="s">
        <v>2</v>
      </c>
      <c r="D6" s="124">
        <v>10</v>
      </c>
      <c r="E6" s="4">
        <f t="shared" ref="E6:E22" si="0">SUM(G6:BM6)</f>
        <v>10</v>
      </c>
      <c r="F6" s="8">
        <f t="shared" ref="F6:F23" si="1">E6-D6</f>
        <v>0</v>
      </c>
      <c r="G6" s="69"/>
      <c r="H6" s="69"/>
      <c r="I6" s="69"/>
      <c r="J6" s="69"/>
      <c r="K6" s="9"/>
      <c r="L6" s="9"/>
      <c r="M6" s="9"/>
      <c r="N6" s="9"/>
      <c r="O6" s="9"/>
      <c r="P6" s="69"/>
      <c r="Q6" s="69"/>
      <c r="R6" s="9"/>
      <c r="S6" s="9"/>
      <c r="T6" s="9"/>
      <c r="U6" s="9"/>
      <c r="V6" s="9"/>
      <c r="W6" s="116"/>
      <c r="X6" s="116"/>
      <c r="Y6" s="9"/>
      <c r="Z6" s="9"/>
      <c r="AA6" s="9"/>
      <c r="AB6" s="9"/>
      <c r="AC6" s="9"/>
      <c r="AD6" s="116"/>
      <c r="AE6" s="116"/>
      <c r="AF6" s="9"/>
      <c r="AG6" s="9"/>
      <c r="AH6" s="9"/>
      <c r="AI6" s="9">
        <v>10</v>
      </c>
      <c r="AJ6" s="9"/>
      <c r="AK6" s="116"/>
      <c r="AL6" s="116"/>
      <c r="AM6" s="9"/>
      <c r="AN6" s="9"/>
      <c r="AO6" s="9"/>
      <c r="AP6" s="9"/>
      <c r="AQ6" s="9"/>
      <c r="AR6" s="116"/>
      <c r="AS6" s="116"/>
      <c r="AT6" s="9"/>
      <c r="AU6" s="9"/>
      <c r="AV6" s="9"/>
      <c r="AW6" s="9"/>
      <c r="AX6" s="9"/>
      <c r="AY6" s="116"/>
      <c r="AZ6" s="116"/>
      <c r="BA6" s="9"/>
      <c r="BB6" s="9"/>
      <c r="BC6" s="9"/>
      <c r="BD6" s="9"/>
      <c r="BE6" s="9"/>
      <c r="BF6" s="116"/>
      <c r="BG6" s="116"/>
      <c r="BH6" s="9"/>
      <c r="BI6" s="9"/>
      <c r="BJ6" s="9"/>
      <c r="BK6" s="9"/>
      <c r="BL6" s="9"/>
      <c r="BM6" s="116"/>
      <c r="BN6" s="42"/>
    </row>
    <row r="7" spans="1:66" ht="18" customHeight="1" x14ac:dyDescent="0.35">
      <c r="A7" s="221"/>
      <c r="B7" s="224"/>
      <c r="C7" s="32" t="s">
        <v>3</v>
      </c>
      <c r="D7" s="124">
        <v>10</v>
      </c>
      <c r="E7" s="4">
        <f t="shared" si="0"/>
        <v>10</v>
      </c>
      <c r="F7" s="8">
        <f t="shared" si="1"/>
        <v>0</v>
      </c>
      <c r="G7" s="69"/>
      <c r="H7" s="69"/>
      <c r="I7" s="69"/>
      <c r="J7" s="69"/>
      <c r="K7" s="9"/>
      <c r="L7" s="9"/>
      <c r="M7" s="9"/>
      <c r="N7" s="9"/>
      <c r="O7" s="9"/>
      <c r="P7" s="69"/>
      <c r="Q7" s="69"/>
      <c r="R7" s="9"/>
      <c r="S7" s="9"/>
      <c r="T7" s="9"/>
      <c r="U7" s="9"/>
      <c r="V7" s="9"/>
      <c r="W7" s="116"/>
      <c r="X7" s="116"/>
      <c r="Y7" s="9"/>
      <c r="Z7" s="9"/>
      <c r="AA7" s="9"/>
      <c r="AB7" s="9"/>
      <c r="AC7" s="9"/>
      <c r="AD7" s="116"/>
      <c r="AE7" s="116"/>
      <c r="AF7" s="9"/>
      <c r="AG7" s="9"/>
      <c r="AH7" s="9"/>
      <c r="AI7" s="9"/>
      <c r="AJ7" s="9"/>
      <c r="AK7" s="116"/>
      <c r="AL7" s="116"/>
      <c r="AM7" s="9">
        <v>10</v>
      </c>
      <c r="AN7" s="9"/>
      <c r="AO7" s="9"/>
      <c r="AP7" s="9"/>
      <c r="AQ7" s="9"/>
      <c r="AR7" s="116"/>
      <c r="AS7" s="116"/>
      <c r="AT7" s="9"/>
      <c r="AU7" s="9"/>
      <c r="AV7" s="9"/>
      <c r="AW7" s="9"/>
      <c r="AX7" s="9"/>
      <c r="AY7" s="116"/>
      <c r="AZ7" s="116"/>
      <c r="BA7" s="9"/>
      <c r="BB7" s="9"/>
      <c r="BC7" s="9"/>
      <c r="BD7" s="9"/>
      <c r="BE7" s="9"/>
      <c r="BF7" s="116"/>
      <c r="BG7" s="116"/>
      <c r="BH7" s="9"/>
      <c r="BI7" s="9"/>
      <c r="BJ7" s="9"/>
      <c r="BK7" s="9"/>
      <c r="BL7" s="9"/>
      <c r="BM7" s="116"/>
      <c r="BN7" s="42"/>
    </row>
    <row r="8" spans="1:66" ht="18" customHeight="1" x14ac:dyDescent="0.35">
      <c r="A8" s="221"/>
      <c r="B8" s="224"/>
      <c r="C8" s="33" t="s">
        <v>4</v>
      </c>
      <c r="D8" s="124">
        <v>10</v>
      </c>
      <c r="E8" s="4">
        <f t="shared" si="0"/>
        <v>10</v>
      </c>
      <c r="F8" s="8">
        <f t="shared" si="1"/>
        <v>0</v>
      </c>
      <c r="G8" s="69"/>
      <c r="H8" s="69"/>
      <c r="I8" s="69"/>
      <c r="J8" s="69"/>
      <c r="K8" s="9"/>
      <c r="L8" s="9"/>
      <c r="M8" s="9"/>
      <c r="N8" s="9"/>
      <c r="O8" s="9"/>
      <c r="P8" s="69"/>
      <c r="Q8" s="69"/>
      <c r="R8" s="9"/>
      <c r="S8" s="9"/>
      <c r="T8" s="9"/>
      <c r="U8" s="9"/>
      <c r="V8" s="9"/>
      <c r="W8" s="116"/>
      <c r="X8" s="116"/>
      <c r="Y8" s="9"/>
      <c r="Z8" s="9"/>
      <c r="AA8" s="9"/>
      <c r="AB8" s="9"/>
      <c r="AC8" s="9"/>
      <c r="AD8" s="116"/>
      <c r="AE8" s="116"/>
      <c r="AF8" s="9"/>
      <c r="AG8" s="9"/>
      <c r="AH8" s="9"/>
      <c r="AI8" s="9"/>
      <c r="AJ8" s="9"/>
      <c r="AK8" s="116">
        <v>6</v>
      </c>
      <c r="AL8" s="116"/>
      <c r="AM8" s="9"/>
      <c r="AN8" s="9">
        <v>4</v>
      </c>
      <c r="AO8" s="9"/>
      <c r="AP8" s="9"/>
      <c r="AQ8" s="9"/>
      <c r="AR8" s="116"/>
      <c r="AS8" s="116"/>
      <c r="AT8" s="9"/>
      <c r="AU8" s="9"/>
      <c r="AV8" s="9"/>
      <c r="AW8" s="9"/>
      <c r="AX8" s="9"/>
      <c r="AY8" s="116"/>
      <c r="AZ8" s="116"/>
      <c r="BA8" s="9"/>
      <c r="BB8" s="9"/>
      <c r="BC8" s="9"/>
      <c r="BD8" s="9"/>
      <c r="BE8" s="9"/>
      <c r="BF8" s="116"/>
      <c r="BG8" s="116"/>
      <c r="BH8" s="9"/>
      <c r="BI8" s="9"/>
      <c r="BJ8" s="9"/>
      <c r="BK8" s="9"/>
      <c r="BL8" s="9"/>
      <c r="BM8" s="116"/>
      <c r="BN8" s="42"/>
    </row>
    <row r="9" spans="1:66" ht="18" customHeight="1" x14ac:dyDescent="0.35">
      <c r="A9" s="221"/>
      <c r="B9" s="224"/>
      <c r="C9" s="33" t="s">
        <v>5</v>
      </c>
      <c r="D9" s="124">
        <v>10</v>
      </c>
      <c r="E9" s="4">
        <f t="shared" si="0"/>
        <v>10</v>
      </c>
      <c r="F9" s="8">
        <f t="shared" si="1"/>
        <v>0</v>
      </c>
      <c r="G9" s="69"/>
      <c r="H9" s="69"/>
      <c r="I9" s="69"/>
      <c r="J9" s="69"/>
      <c r="K9" s="9"/>
      <c r="L9" s="9"/>
      <c r="M9" s="9"/>
      <c r="N9" s="9"/>
      <c r="O9" s="9"/>
      <c r="P9" s="69"/>
      <c r="Q9" s="69"/>
      <c r="R9" s="9"/>
      <c r="S9" s="9"/>
      <c r="T9" s="9"/>
      <c r="U9" s="9"/>
      <c r="V9" s="9"/>
      <c r="W9" s="116"/>
      <c r="X9" s="116"/>
      <c r="Y9" s="9"/>
      <c r="Z9" s="9"/>
      <c r="AA9" s="9"/>
      <c r="AB9" s="9"/>
      <c r="AC9" s="9"/>
      <c r="AD9" s="116"/>
      <c r="AE9" s="116"/>
      <c r="AF9" s="9"/>
      <c r="AG9" s="9"/>
      <c r="AH9" s="9"/>
      <c r="AI9" s="9"/>
      <c r="AJ9" s="9"/>
      <c r="AK9" s="116">
        <v>5</v>
      </c>
      <c r="AL9" s="116"/>
      <c r="AM9" s="9"/>
      <c r="AN9" s="9">
        <v>5</v>
      </c>
      <c r="AO9" s="9"/>
      <c r="AP9" s="9"/>
      <c r="AQ9" s="9"/>
      <c r="AR9" s="116"/>
      <c r="AS9" s="116"/>
      <c r="AT9" s="9"/>
      <c r="AU9" s="9"/>
      <c r="AV9" s="9"/>
      <c r="AW9" s="9"/>
      <c r="AX9" s="9"/>
      <c r="AY9" s="116"/>
      <c r="AZ9" s="116"/>
      <c r="BA9" s="9"/>
      <c r="BB9" s="9"/>
      <c r="BC9" s="9"/>
      <c r="BD9" s="9"/>
      <c r="BE9" s="9"/>
      <c r="BF9" s="116"/>
      <c r="BG9" s="116"/>
      <c r="BH9" s="9"/>
      <c r="BI9" s="9"/>
      <c r="BJ9" s="9"/>
      <c r="BK9" s="9"/>
      <c r="BL9" s="9"/>
      <c r="BM9" s="116"/>
      <c r="BN9" s="42"/>
    </row>
    <row r="10" spans="1:66" ht="18" customHeight="1" x14ac:dyDescent="0.35">
      <c r="A10" s="222"/>
      <c r="B10" s="225"/>
      <c r="C10" s="34" t="s">
        <v>6</v>
      </c>
      <c r="D10" s="16">
        <v>10</v>
      </c>
      <c r="E10" s="4">
        <f t="shared" si="0"/>
        <v>10</v>
      </c>
      <c r="F10" s="10">
        <f t="shared" si="1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70"/>
      <c r="Q10" s="70"/>
      <c r="R10" s="13"/>
      <c r="S10" s="13"/>
      <c r="T10" s="13"/>
      <c r="U10" s="13"/>
      <c r="V10" s="13"/>
      <c r="W10" s="117"/>
      <c r="X10" s="117"/>
      <c r="Y10" s="13"/>
      <c r="Z10" s="13"/>
      <c r="AA10" s="13"/>
      <c r="AB10" s="13"/>
      <c r="AC10" s="13"/>
      <c r="AD10" s="117"/>
      <c r="AE10" s="117"/>
      <c r="AF10" s="13"/>
      <c r="AG10" s="13"/>
      <c r="AH10" s="13"/>
      <c r="AI10" s="13"/>
      <c r="AJ10" s="13"/>
      <c r="AK10" s="117">
        <v>10</v>
      </c>
      <c r="AL10" s="117"/>
      <c r="AM10" s="13"/>
      <c r="AN10" s="13"/>
      <c r="AO10" s="13"/>
      <c r="AP10" s="13"/>
      <c r="AQ10" s="13"/>
      <c r="AR10" s="117"/>
      <c r="AS10" s="117"/>
      <c r="AT10" s="13"/>
      <c r="AU10" s="13"/>
      <c r="AV10" s="13"/>
      <c r="AW10" s="13"/>
      <c r="AX10" s="13"/>
      <c r="AY10" s="117"/>
      <c r="AZ10" s="117"/>
      <c r="BA10" s="13"/>
      <c r="BB10" s="13"/>
      <c r="BC10" s="13"/>
      <c r="BD10" s="13"/>
      <c r="BE10" s="13"/>
      <c r="BF10" s="117"/>
      <c r="BG10" s="117"/>
      <c r="BH10" s="13"/>
      <c r="BI10" s="13"/>
      <c r="BJ10" s="13"/>
      <c r="BK10" s="13"/>
      <c r="BL10" s="13"/>
      <c r="BM10" s="117"/>
      <c r="BN10" s="43"/>
    </row>
    <row r="11" spans="1:66" ht="18" customHeight="1" x14ac:dyDescent="0.35">
      <c r="A11" s="220" t="s">
        <v>189</v>
      </c>
      <c r="B11" s="223" t="s">
        <v>190</v>
      </c>
      <c r="C11" s="31" t="s">
        <v>1</v>
      </c>
      <c r="D11" s="14">
        <v>10</v>
      </c>
      <c r="E11" s="4">
        <f t="shared" si="0"/>
        <v>10</v>
      </c>
      <c r="F11" s="4">
        <f t="shared" si="1"/>
        <v>0</v>
      </c>
      <c r="G11" s="71"/>
      <c r="H11" s="71"/>
      <c r="I11" s="71"/>
      <c r="J11" s="71"/>
      <c r="K11" s="5"/>
      <c r="L11" s="5"/>
      <c r="M11" s="5"/>
      <c r="N11" s="5"/>
      <c r="O11" s="5"/>
      <c r="P11" s="71"/>
      <c r="Q11" s="71"/>
      <c r="R11" s="5"/>
      <c r="S11" s="5"/>
      <c r="T11" s="5"/>
      <c r="U11" s="5"/>
      <c r="V11" s="5"/>
      <c r="W11" s="118"/>
      <c r="X11" s="118"/>
      <c r="Y11" s="5"/>
      <c r="Z11" s="5"/>
      <c r="AA11" s="5"/>
      <c r="AB11" s="5"/>
      <c r="AC11" s="5"/>
      <c r="AD11" s="118"/>
      <c r="AE11" s="118"/>
      <c r="AF11" s="5"/>
      <c r="AG11" s="5"/>
      <c r="AH11" s="5"/>
      <c r="AI11" s="5">
        <v>10</v>
      </c>
      <c r="AJ11" s="5"/>
      <c r="AK11" s="118"/>
      <c r="AL11" s="118"/>
      <c r="AM11" s="5"/>
      <c r="AN11" s="5"/>
      <c r="AO11" s="5"/>
      <c r="AP11" s="5"/>
      <c r="AQ11" s="5"/>
      <c r="AR11" s="118"/>
      <c r="AS11" s="118"/>
      <c r="AT11" s="5"/>
      <c r="AU11" s="5"/>
      <c r="AV11" s="5"/>
      <c r="AW11" s="5"/>
      <c r="AX11" s="5"/>
      <c r="AY11" s="118"/>
      <c r="AZ11" s="118"/>
      <c r="BA11" s="5"/>
      <c r="BB11" s="5"/>
      <c r="BC11" s="5"/>
      <c r="BD11" s="5"/>
      <c r="BE11" s="5"/>
      <c r="BF11" s="118"/>
      <c r="BG11" s="118"/>
      <c r="BH11" s="5"/>
      <c r="BI11" s="5"/>
      <c r="BJ11" s="5"/>
      <c r="BK11" s="5"/>
      <c r="BL11" s="5"/>
      <c r="BM11" s="118"/>
      <c r="BN11" s="41"/>
    </row>
    <row r="12" spans="1:66" ht="18" customHeight="1" x14ac:dyDescent="0.35">
      <c r="A12" s="221"/>
      <c r="B12" s="224"/>
      <c r="C12" s="32" t="s">
        <v>2</v>
      </c>
      <c r="D12" s="14">
        <v>10</v>
      </c>
      <c r="E12" s="4">
        <f t="shared" si="0"/>
        <v>10</v>
      </c>
      <c r="F12" s="8">
        <f t="shared" si="1"/>
        <v>0</v>
      </c>
      <c r="G12" s="69"/>
      <c r="H12" s="69"/>
      <c r="I12" s="69"/>
      <c r="J12" s="69"/>
      <c r="K12" s="9"/>
      <c r="L12" s="9"/>
      <c r="M12" s="9"/>
      <c r="N12" s="9"/>
      <c r="O12" s="9"/>
      <c r="P12" s="69"/>
      <c r="Q12" s="69"/>
      <c r="R12" s="9"/>
      <c r="S12" s="9"/>
      <c r="T12" s="9"/>
      <c r="U12" s="9"/>
      <c r="V12" s="9"/>
      <c r="W12" s="116"/>
      <c r="X12" s="116"/>
      <c r="Y12" s="9"/>
      <c r="Z12" s="9"/>
      <c r="AA12" s="9"/>
      <c r="AB12" s="9"/>
      <c r="AC12" s="9"/>
      <c r="AD12" s="116"/>
      <c r="AE12" s="116"/>
      <c r="AF12" s="9"/>
      <c r="AG12" s="9"/>
      <c r="AH12" s="9"/>
      <c r="AI12" s="9">
        <v>10</v>
      </c>
      <c r="AJ12" s="9"/>
      <c r="AK12" s="116"/>
      <c r="AL12" s="116"/>
      <c r="AM12" s="9"/>
      <c r="AN12" s="9"/>
      <c r="AO12" s="9"/>
      <c r="AP12" s="9"/>
      <c r="AQ12" s="9"/>
      <c r="AR12" s="116"/>
      <c r="AS12" s="116"/>
      <c r="AT12" s="9"/>
      <c r="AU12" s="9"/>
      <c r="AV12" s="9"/>
      <c r="AW12" s="9"/>
      <c r="AX12" s="9"/>
      <c r="AY12" s="116"/>
      <c r="AZ12" s="116"/>
      <c r="BA12" s="9"/>
      <c r="BB12" s="9"/>
      <c r="BC12" s="9"/>
      <c r="BD12" s="9"/>
      <c r="BE12" s="9"/>
      <c r="BF12" s="116"/>
      <c r="BG12" s="116"/>
      <c r="BH12" s="9"/>
      <c r="BI12" s="9"/>
      <c r="BJ12" s="9"/>
      <c r="BK12" s="9"/>
      <c r="BL12" s="9"/>
      <c r="BM12" s="116"/>
      <c r="BN12" s="42"/>
    </row>
    <row r="13" spans="1:66" ht="18" customHeight="1" x14ac:dyDescent="0.35">
      <c r="A13" s="221"/>
      <c r="B13" s="224"/>
      <c r="C13" s="32" t="s">
        <v>3</v>
      </c>
      <c r="D13" s="14">
        <v>10</v>
      </c>
      <c r="E13" s="4">
        <f t="shared" si="0"/>
        <v>10</v>
      </c>
      <c r="F13" s="8">
        <f t="shared" si="1"/>
        <v>0</v>
      </c>
      <c r="G13" s="69"/>
      <c r="H13" s="69"/>
      <c r="I13" s="69"/>
      <c r="J13" s="69"/>
      <c r="K13" s="9"/>
      <c r="L13" s="9"/>
      <c r="M13" s="9"/>
      <c r="N13" s="9"/>
      <c r="O13" s="9"/>
      <c r="P13" s="69"/>
      <c r="Q13" s="69"/>
      <c r="R13" s="9"/>
      <c r="S13" s="9"/>
      <c r="T13" s="9"/>
      <c r="U13" s="9"/>
      <c r="V13" s="9"/>
      <c r="W13" s="116"/>
      <c r="X13" s="116"/>
      <c r="Y13" s="9"/>
      <c r="Z13" s="9"/>
      <c r="AA13" s="9"/>
      <c r="AB13" s="9"/>
      <c r="AC13" s="9"/>
      <c r="AD13" s="116"/>
      <c r="AE13" s="116"/>
      <c r="AF13" s="9"/>
      <c r="AG13" s="9"/>
      <c r="AH13" s="9"/>
      <c r="AI13" s="9"/>
      <c r="AJ13" s="9"/>
      <c r="AK13" s="116">
        <v>9</v>
      </c>
      <c r="AL13" s="116"/>
      <c r="AM13" s="9">
        <v>1</v>
      </c>
      <c r="AN13" s="9"/>
      <c r="AO13" s="9"/>
      <c r="AP13" s="9"/>
      <c r="AQ13" s="9"/>
      <c r="AR13" s="116"/>
      <c r="AS13" s="116"/>
      <c r="AT13" s="9"/>
      <c r="AU13" s="9"/>
      <c r="AV13" s="9"/>
      <c r="AW13" s="9"/>
      <c r="AX13" s="9"/>
      <c r="AY13" s="116"/>
      <c r="AZ13" s="116"/>
      <c r="BA13" s="9"/>
      <c r="BB13" s="9"/>
      <c r="BC13" s="9"/>
      <c r="BD13" s="9"/>
      <c r="BE13" s="9"/>
      <c r="BF13" s="116"/>
      <c r="BG13" s="116"/>
      <c r="BH13" s="9"/>
      <c r="BI13" s="9"/>
      <c r="BJ13" s="9"/>
      <c r="BK13" s="9"/>
      <c r="BL13" s="9"/>
      <c r="BM13" s="116"/>
      <c r="BN13" s="42"/>
    </row>
    <row r="14" spans="1:66" ht="18" customHeight="1" x14ac:dyDescent="0.35">
      <c r="A14" s="221"/>
      <c r="B14" s="224"/>
      <c r="C14" s="33" t="s">
        <v>4</v>
      </c>
      <c r="D14" s="14">
        <v>10</v>
      </c>
      <c r="E14" s="4">
        <f t="shared" si="0"/>
        <v>10</v>
      </c>
      <c r="F14" s="8">
        <f t="shared" si="1"/>
        <v>0</v>
      </c>
      <c r="G14" s="69"/>
      <c r="H14" s="69"/>
      <c r="I14" s="69"/>
      <c r="J14" s="69"/>
      <c r="K14" s="9"/>
      <c r="L14" s="9"/>
      <c r="M14" s="9"/>
      <c r="N14" s="9"/>
      <c r="O14" s="9"/>
      <c r="P14" s="69"/>
      <c r="Q14" s="69"/>
      <c r="R14" s="9"/>
      <c r="S14" s="9"/>
      <c r="T14" s="9"/>
      <c r="U14" s="9"/>
      <c r="V14" s="9"/>
      <c r="W14" s="116"/>
      <c r="X14" s="116"/>
      <c r="Y14" s="9"/>
      <c r="Z14" s="9"/>
      <c r="AA14" s="9"/>
      <c r="AB14" s="9"/>
      <c r="AC14" s="9"/>
      <c r="AD14" s="116"/>
      <c r="AE14" s="116"/>
      <c r="AF14" s="9"/>
      <c r="AG14" s="9"/>
      <c r="AH14" s="9"/>
      <c r="AI14" s="9"/>
      <c r="AJ14" s="9"/>
      <c r="AK14" s="116">
        <v>10</v>
      </c>
      <c r="AL14" s="116"/>
      <c r="AM14" s="9"/>
      <c r="AN14" s="9"/>
      <c r="AO14" s="9"/>
      <c r="AP14" s="9"/>
      <c r="AQ14" s="9"/>
      <c r="AR14" s="116"/>
      <c r="AS14" s="116"/>
      <c r="AT14" s="9"/>
      <c r="AU14" s="9"/>
      <c r="AV14" s="9"/>
      <c r="AW14" s="9"/>
      <c r="AX14" s="9"/>
      <c r="AY14" s="116"/>
      <c r="AZ14" s="116"/>
      <c r="BA14" s="9"/>
      <c r="BB14" s="9"/>
      <c r="BC14" s="9"/>
      <c r="BD14" s="9"/>
      <c r="BE14" s="9"/>
      <c r="BF14" s="116"/>
      <c r="BG14" s="116"/>
      <c r="BH14" s="9"/>
      <c r="BI14" s="9"/>
      <c r="BJ14" s="9"/>
      <c r="BK14" s="9"/>
      <c r="BL14" s="9"/>
      <c r="BM14" s="116"/>
      <c r="BN14" s="42"/>
    </row>
    <row r="15" spans="1:66" ht="18" customHeight="1" x14ac:dyDescent="0.35">
      <c r="A15" s="221"/>
      <c r="B15" s="224"/>
      <c r="C15" s="33" t="s">
        <v>5</v>
      </c>
      <c r="D15" s="14">
        <v>10</v>
      </c>
      <c r="E15" s="4">
        <f t="shared" si="0"/>
        <v>10</v>
      </c>
      <c r="F15" s="8">
        <f t="shared" si="1"/>
        <v>0</v>
      </c>
      <c r="G15" s="69"/>
      <c r="H15" s="69"/>
      <c r="I15" s="69"/>
      <c r="J15" s="69"/>
      <c r="K15" s="9"/>
      <c r="L15" s="9"/>
      <c r="M15" s="9"/>
      <c r="N15" s="9"/>
      <c r="O15" s="9"/>
      <c r="P15" s="69"/>
      <c r="Q15" s="69"/>
      <c r="R15" s="9"/>
      <c r="S15" s="9"/>
      <c r="T15" s="9"/>
      <c r="U15" s="9"/>
      <c r="V15" s="9"/>
      <c r="W15" s="116"/>
      <c r="X15" s="116"/>
      <c r="Y15" s="9"/>
      <c r="Z15" s="9"/>
      <c r="AA15" s="9"/>
      <c r="AB15" s="9"/>
      <c r="AC15" s="9"/>
      <c r="AD15" s="116"/>
      <c r="AE15" s="116"/>
      <c r="AF15" s="9"/>
      <c r="AG15" s="9"/>
      <c r="AH15" s="9"/>
      <c r="AI15" s="9"/>
      <c r="AJ15" s="9"/>
      <c r="AK15" s="116">
        <v>9</v>
      </c>
      <c r="AL15" s="116"/>
      <c r="AM15" s="9">
        <v>1</v>
      </c>
      <c r="AN15" s="9"/>
      <c r="AO15" s="9"/>
      <c r="AP15" s="9"/>
      <c r="AQ15" s="9"/>
      <c r="AR15" s="116"/>
      <c r="AS15" s="116"/>
      <c r="AT15" s="9"/>
      <c r="AU15" s="9"/>
      <c r="AV15" s="9"/>
      <c r="AW15" s="9"/>
      <c r="AX15" s="9"/>
      <c r="AY15" s="116"/>
      <c r="AZ15" s="116"/>
      <c r="BA15" s="9"/>
      <c r="BB15" s="9"/>
      <c r="BC15" s="9"/>
      <c r="BD15" s="9"/>
      <c r="BE15" s="9"/>
      <c r="BF15" s="116"/>
      <c r="BG15" s="116"/>
      <c r="BH15" s="9"/>
      <c r="BI15" s="9"/>
      <c r="BJ15" s="9"/>
      <c r="BK15" s="9"/>
      <c r="BL15" s="9"/>
      <c r="BM15" s="116"/>
      <c r="BN15" s="42"/>
    </row>
    <row r="16" spans="1:66" ht="18" customHeight="1" x14ac:dyDescent="0.35">
      <c r="A16" s="222"/>
      <c r="B16" s="225"/>
      <c r="C16" s="34" t="s">
        <v>6</v>
      </c>
      <c r="D16" s="16">
        <v>10</v>
      </c>
      <c r="E16" s="4">
        <f t="shared" si="0"/>
        <v>10</v>
      </c>
      <c r="F16" s="10">
        <f t="shared" si="1"/>
        <v>0</v>
      </c>
      <c r="G16" s="70"/>
      <c r="H16" s="70"/>
      <c r="I16" s="70"/>
      <c r="J16" s="70"/>
      <c r="K16" s="13"/>
      <c r="L16" s="13"/>
      <c r="M16" s="13"/>
      <c r="N16" s="13"/>
      <c r="O16" s="13"/>
      <c r="P16" s="70"/>
      <c r="Q16" s="70"/>
      <c r="R16" s="13"/>
      <c r="S16" s="13"/>
      <c r="T16" s="13"/>
      <c r="U16" s="13"/>
      <c r="V16" s="13"/>
      <c r="W16" s="117"/>
      <c r="X16" s="117"/>
      <c r="Y16" s="13"/>
      <c r="Z16" s="13"/>
      <c r="AA16" s="13"/>
      <c r="AB16" s="13"/>
      <c r="AC16" s="13"/>
      <c r="AD16" s="117"/>
      <c r="AE16" s="117"/>
      <c r="AF16" s="13"/>
      <c r="AG16" s="13"/>
      <c r="AH16" s="13"/>
      <c r="AI16" s="13"/>
      <c r="AJ16" s="13"/>
      <c r="AK16" s="117"/>
      <c r="AL16" s="117"/>
      <c r="AM16" s="13">
        <v>10</v>
      </c>
      <c r="AN16" s="13"/>
      <c r="AO16" s="13"/>
      <c r="AP16" s="13"/>
      <c r="AQ16" s="13"/>
      <c r="AR16" s="117"/>
      <c r="AS16" s="117"/>
      <c r="AT16" s="13"/>
      <c r="AU16" s="13"/>
      <c r="AV16" s="13"/>
      <c r="AW16" s="13"/>
      <c r="AX16" s="13"/>
      <c r="AY16" s="117"/>
      <c r="AZ16" s="117"/>
      <c r="BA16" s="13"/>
      <c r="BB16" s="13"/>
      <c r="BC16" s="13"/>
      <c r="BD16" s="13"/>
      <c r="BE16" s="13"/>
      <c r="BF16" s="117"/>
      <c r="BG16" s="117"/>
      <c r="BH16" s="13"/>
      <c r="BI16" s="13"/>
      <c r="BJ16" s="13"/>
      <c r="BK16" s="13"/>
      <c r="BL16" s="13"/>
      <c r="BM16" s="117"/>
      <c r="BN16" s="43"/>
    </row>
    <row r="17" spans="1:66" ht="18" customHeight="1" x14ac:dyDescent="0.35">
      <c r="A17" s="220" t="s">
        <v>189</v>
      </c>
      <c r="B17" s="223" t="s">
        <v>191</v>
      </c>
      <c r="C17" s="31" t="s">
        <v>1</v>
      </c>
      <c r="D17" s="14">
        <v>10</v>
      </c>
      <c r="E17" s="4">
        <f t="shared" si="0"/>
        <v>10</v>
      </c>
      <c r="F17" s="4">
        <f t="shared" si="1"/>
        <v>0</v>
      </c>
      <c r="G17" s="71"/>
      <c r="H17" s="71"/>
      <c r="I17" s="71"/>
      <c r="J17" s="71"/>
      <c r="K17" s="5"/>
      <c r="L17" s="5"/>
      <c r="M17" s="5"/>
      <c r="N17" s="5"/>
      <c r="O17" s="5"/>
      <c r="P17" s="71"/>
      <c r="Q17" s="71"/>
      <c r="R17" s="5"/>
      <c r="S17" s="5"/>
      <c r="T17" s="5"/>
      <c r="U17" s="5"/>
      <c r="V17" s="5"/>
      <c r="W17" s="118"/>
      <c r="X17" s="118"/>
      <c r="Y17" s="5"/>
      <c r="Z17" s="5"/>
      <c r="AA17" s="5"/>
      <c r="AB17" s="5"/>
      <c r="AC17" s="5"/>
      <c r="AD17" s="118"/>
      <c r="AE17" s="118"/>
      <c r="AF17" s="5"/>
      <c r="AG17" s="5"/>
      <c r="AH17" s="5"/>
      <c r="AI17" s="5">
        <v>10</v>
      </c>
      <c r="AJ17" s="5"/>
      <c r="AK17" s="118"/>
      <c r="AL17" s="118"/>
      <c r="AM17" s="5"/>
      <c r="AN17" s="5"/>
      <c r="AO17" s="5"/>
      <c r="AP17" s="5"/>
      <c r="AQ17" s="5"/>
      <c r="AR17" s="118"/>
      <c r="AS17" s="118"/>
      <c r="AT17" s="5"/>
      <c r="AU17" s="5"/>
      <c r="AV17" s="5"/>
      <c r="AW17" s="5"/>
      <c r="AX17" s="5"/>
      <c r="AY17" s="118"/>
      <c r="AZ17" s="118"/>
      <c r="BA17" s="5"/>
      <c r="BB17" s="5"/>
      <c r="BC17" s="5"/>
      <c r="BD17" s="5"/>
      <c r="BE17" s="5"/>
      <c r="BF17" s="118"/>
      <c r="BG17" s="118"/>
      <c r="BH17" s="5"/>
      <c r="BI17" s="5"/>
      <c r="BJ17" s="5"/>
      <c r="BK17" s="5"/>
      <c r="BL17" s="5"/>
      <c r="BM17" s="118"/>
      <c r="BN17" s="41"/>
    </row>
    <row r="18" spans="1:66" ht="18" customHeight="1" x14ac:dyDescent="0.35">
      <c r="A18" s="221"/>
      <c r="B18" s="224"/>
      <c r="C18" s="32" t="s">
        <v>2</v>
      </c>
      <c r="D18" s="14">
        <v>10</v>
      </c>
      <c r="E18" s="4">
        <f t="shared" si="0"/>
        <v>10</v>
      </c>
      <c r="F18" s="8">
        <f t="shared" si="1"/>
        <v>0</v>
      </c>
      <c r="G18" s="69"/>
      <c r="H18" s="69"/>
      <c r="I18" s="69"/>
      <c r="J18" s="69"/>
      <c r="K18" s="9"/>
      <c r="L18" s="9"/>
      <c r="M18" s="9"/>
      <c r="N18" s="9"/>
      <c r="O18" s="9"/>
      <c r="P18" s="69"/>
      <c r="Q18" s="69"/>
      <c r="R18" s="9"/>
      <c r="S18" s="9"/>
      <c r="T18" s="9"/>
      <c r="U18" s="9"/>
      <c r="V18" s="9"/>
      <c r="W18" s="116"/>
      <c r="X18" s="116"/>
      <c r="Y18" s="9"/>
      <c r="Z18" s="9"/>
      <c r="AA18" s="9"/>
      <c r="AB18" s="9"/>
      <c r="AC18" s="9"/>
      <c r="AD18" s="116"/>
      <c r="AE18" s="116"/>
      <c r="AF18" s="9"/>
      <c r="AG18" s="9"/>
      <c r="AH18" s="9"/>
      <c r="AI18" s="9">
        <v>10</v>
      </c>
      <c r="AJ18" s="9"/>
      <c r="AK18" s="116"/>
      <c r="AL18" s="116"/>
      <c r="AM18" s="9"/>
      <c r="AN18" s="9"/>
      <c r="AO18" s="9"/>
      <c r="AP18" s="9"/>
      <c r="AQ18" s="9"/>
      <c r="AR18" s="116"/>
      <c r="AS18" s="116"/>
      <c r="AT18" s="9"/>
      <c r="AU18" s="9"/>
      <c r="AV18" s="9"/>
      <c r="AW18" s="9"/>
      <c r="AX18" s="9"/>
      <c r="AY18" s="116"/>
      <c r="AZ18" s="116"/>
      <c r="BA18" s="9"/>
      <c r="BB18" s="9"/>
      <c r="BC18" s="9"/>
      <c r="BD18" s="9"/>
      <c r="BE18" s="9"/>
      <c r="BF18" s="116"/>
      <c r="BG18" s="116"/>
      <c r="BH18" s="9"/>
      <c r="BI18" s="9"/>
      <c r="BJ18" s="9"/>
      <c r="BK18" s="9"/>
      <c r="BL18" s="9"/>
      <c r="BM18" s="116"/>
      <c r="BN18" s="42"/>
    </row>
    <row r="19" spans="1:66" ht="18" customHeight="1" x14ac:dyDescent="0.35">
      <c r="A19" s="221"/>
      <c r="B19" s="224"/>
      <c r="C19" s="32" t="s">
        <v>3</v>
      </c>
      <c r="D19" s="14">
        <v>10</v>
      </c>
      <c r="E19" s="4">
        <f t="shared" si="0"/>
        <v>10</v>
      </c>
      <c r="F19" s="8">
        <f t="shared" si="1"/>
        <v>0</v>
      </c>
      <c r="G19" s="69"/>
      <c r="H19" s="69"/>
      <c r="I19" s="69"/>
      <c r="J19" s="69"/>
      <c r="K19" s="9"/>
      <c r="L19" s="9"/>
      <c r="M19" s="9"/>
      <c r="N19" s="9"/>
      <c r="O19" s="9"/>
      <c r="P19" s="69"/>
      <c r="Q19" s="69"/>
      <c r="R19" s="9"/>
      <c r="S19" s="9"/>
      <c r="T19" s="9"/>
      <c r="U19" s="9"/>
      <c r="V19" s="9"/>
      <c r="W19" s="116"/>
      <c r="X19" s="116"/>
      <c r="Y19" s="9"/>
      <c r="Z19" s="9"/>
      <c r="AA19" s="9"/>
      <c r="AB19" s="9"/>
      <c r="AC19" s="9"/>
      <c r="AD19" s="116"/>
      <c r="AE19" s="116"/>
      <c r="AF19" s="9"/>
      <c r="AG19" s="9"/>
      <c r="AH19" s="9"/>
      <c r="AI19" s="9"/>
      <c r="AJ19" s="9"/>
      <c r="AK19" s="116">
        <v>10</v>
      </c>
      <c r="AL19" s="116"/>
      <c r="AM19" s="9"/>
      <c r="AN19" s="9"/>
      <c r="AO19" s="9"/>
      <c r="AP19" s="9"/>
      <c r="AQ19" s="9"/>
      <c r="AR19" s="116"/>
      <c r="AS19" s="116"/>
      <c r="AT19" s="9"/>
      <c r="AU19" s="9"/>
      <c r="AV19" s="9"/>
      <c r="AW19" s="9"/>
      <c r="AX19" s="9"/>
      <c r="AY19" s="116"/>
      <c r="AZ19" s="116"/>
      <c r="BA19" s="9"/>
      <c r="BB19" s="9"/>
      <c r="BC19" s="9"/>
      <c r="BD19" s="9"/>
      <c r="BE19" s="9"/>
      <c r="BF19" s="116"/>
      <c r="BG19" s="116"/>
      <c r="BH19" s="9"/>
      <c r="BI19" s="9"/>
      <c r="BJ19" s="9"/>
      <c r="BK19" s="9"/>
      <c r="BL19" s="9"/>
      <c r="BM19" s="116"/>
      <c r="BN19" s="42"/>
    </row>
    <row r="20" spans="1:66" ht="18" customHeight="1" x14ac:dyDescent="0.35">
      <c r="A20" s="221"/>
      <c r="B20" s="224"/>
      <c r="C20" s="33" t="s">
        <v>4</v>
      </c>
      <c r="D20" s="14">
        <v>10</v>
      </c>
      <c r="E20" s="4">
        <f t="shared" si="0"/>
        <v>10</v>
      </c>
      <c r="F20" s="8">
        <f t="shared" si="1"/>
        <v>0</v>
      </c>
      <c r="G20" s="69"/>
      <c r="H20" s="69"/>
      <c r="I20" s="69"/>
      <c r="J20" s="69"/>
      <c r="K20" s="9"/>
      <c r="L20" s="9"/>
      <c r="M20" s="9"/>
      <c r="N20" s="9"/>
      <c r="O20" s="9"/>
      <c r="P20" s="69"/>
      <c r="Q20" s="69"/>
      <c r="R20" s="9"/>
      <c r="S20" s="9"/>
      <c r="T20" s="9"/>
      <c r="U20" s="9"/>
      <c r="V20" s="9"/>
      <c r="W20" s="116"/>
      <c r="X20" s="116"/>
      <c r="Y20" s="9"/>
      <c r="Z20" s="9"/>
      <c r="AA20" s="9"/>
      <c r="AB20" s="9"/>
      <c r="AC20" s="9"/>
      <c r="AD20" s="116"/>
      <c r="AE20" s="116"/>
      <c r="AF20" s="9"/>
      <c r="AG20" s="9"/>
      <c r="AH20" s="9"/>
      <c r="AI20" s="9"/>
      <c r="AJ20" s="9"/>
      <c r="AK20" s="116">
        <v>1</v>
      </c>
      <c r="AL20" s="116"/>
      <c r="AM20" s="9">
        <v>9</v>
      </c>
      <c r="AN20" s="9"/>
      <c r="AO20" s="9"/>
      <c r="AP20" s="9"/>
      <c r="AQ20" s="9"/>
      <c r="AR20" s="116"/>
      <c r="AS20" s="116"/>
      <c r="AT20" s="9"/>
      <c r="AU20" s="9"/>
      <c r="AV20" s="9"/>
      <c r="AW20" s="9"/>
      <c r="AX20" s="9"/>
      <c r="AY20" s="116"/>
      <c r="AZ20" s="116"/>
      <c r="BA20" s="9"/>
      <c r="BB20" s="9"/>
      <c r="BC20" s="9"/>
      <c r="BD20" s="9"/>
      <c r="BE20" s="9"/>
      <c r="BF20" s="116"/>
      <c r="BG20" s="116"/>
      <c r="BH20" s="9"/>
      <c r="BI20" s="9"/>
      <c r="BJ20" s="9"/>
      <c r="BK20" s="9"/>
      <c r="BL20" s="9"/>
      <c r="BM20" s="116"/>
      <c r="BN20" s="42"/>
    </row>
    <row r="21" spans="1:66" ht="18" customHeight="1" x14ac:dyDescent="0.35">
      <c r="A21" s="221"/>
      <c r="B21" s="224"/>
      <c r="C21" s="33" t="s">
        <v>5</v>
      </c>
      <c r="D21" s="135">
        <v>10</v>
      </c>
      <c r="E21" s="4">
        <f t="shared" si="0"/>
        <v>10</v>
      </c>
      <c r="F21" s="8">
        <f t="shared" si="1"/>
        <v>0</v>
      </c>
      <c r="G21" s="69"/>
      <c r="H21" s="69"/>
      <c r="I21" s="69"/>
      <c r="J21" s="69"/>
      <c r="K21" s="9"/>
      <c r="L21" s="9"/>
      <c r="M21" s="9"/>
      <c r="N21" s="9"/>
      <c r="O21" s="9"/>
      <c r="P21" s="69"/>
      <c r="Q21" s="69"/>
      <c r="R21" s="9"/>
      <c r="S21" s="9"/>
      <c r="T21" s="9"/>
      <c r="U21" s="9"/>
      <c r="V21" s="9"/>
      <c r="W21" s="116"/>
      <c r="X21" s="116"/>
      <c r="Y21" s="9"/>
      <c r="Z21" s="9"/>
      <c r="AA21" s="9"/>
      <c r="AB21" s="9"/>
      <c r="AC21" s="9"/>
      <c r="AD21" s="116"/>
      <c r="AE21" s="116"/>
      <c r="AF21" s="9"/>
      <c r="AG21" s="9"/>
      <c r="AH21" s="9"/>
      <c r="AI21" s="9"/>
      <c r="AJ21" s="9"/>
      <c r="AK21" s="116"/>
      <c r="AL21" s="116"/>
      <c r="AM21" s="9">
        <v>10</v>
      </c>
      <c r="AN21" s="9"/>
      <c r="AO21" s="9"/>
      <c r="AP21" s="9"/>
      <c r="AQ21" s="9"/>
      <c r="AR21" s="116"/>
      <c r="AS21" s="116"/>
      <c r="AT21" s="9"/>
      <c r="AU21" s="9"/>
      <c r="AV21" s="9"/>
      <c r="AW21" s="9"/>
      <c r="AX21" s="9"/>
      <c r="AY21" s="116"/>
      <c r="AZ21" s="116"/>
      <c r="BA21" s="9"/>
      <c r="BB21" s="9"/>
      <c r="BC21" s="9"/>
      <c r="BD21" s="9"/>
      <c r="BE21" s="9"/>
      <c r="BF21" s="116"/>
      <c r="BG21" s="116"/>
      <c r="BH21" s="9"/>
      <c r="BI21" s="9"/>
      <c r="BJ21" s="9"/>
      <c r="BK21" s="9"/>
      <c r="BL21" s="9"/>
      <c r="BM21" s="116"/>
      <c r="BN21" s="42"/>
    </row>
    <row r="22" spans="1:66" ht="18" customHeight="1" x14ac:dyDescent="0.35">
      <c r="A22" s="222"/>
      <c r="B22" s="225"/>
      <c r="C22" s="35" t="s">
        <v>6</v>
      </c>
      <c r="D22" s="7">
        <v>10</v>
      </c>
      <c r="E22" s="4">
        <f t="shared" si="0"/>
        <v>10</v>
      </c>
      <c r="F22" s="10">
        <f t="shared" si="1"/>
        <v>0</v>
      </c>
      <c r="G22" s="70"/>
      <c r="H22" s="70"/>
      <c r="I22" s="70"/>
      <c r="J22" s="70"/>
      <c r="K22" s="13"/>
      <c r="L22" s="13"/>
      <c r="M22" s="13"/>
      <c r="N22" s="13"/>
      <c r="O22" s="13"/>
      <c r="P22" s="70"/>
      <c r="Q22" s="70"/>
      <c r="R22" s="13"/>
      <c r="S22" s="13"/>
      <c r="T22" s="13"/>
      <c r="U22" s="13"/>
      <c r="V22" s="13"/>
      <c r="W22" s="117"/>
      <c r="X22" s="117"/>
      <c r="Y22" s="13"/>
      <c r="Z22" s="13"/>
      <c r="AA22" s="13"/>
      <c r="AB22" s="13"/>
      <c r="AC22" s="13"/>
      <c r="AD22" s="117"/>
      <c r="AE22" s="117"/>
      <c r="AF22" s="13"/>
      <c r="AG22" s="13"/>
      <c r="AH22" s="13"/>
      <c r="AI22" s="13"/>
      <c r="AJ22" s="13"/>
      <c r="AK22" s="117">
        <v>10</v>
      </c>
      <c r="AL22" s="117"/>
      <c r="AM22" s="13"/>
      <c r="AN22" s="13"/>
      <c r="AO22" s="13"/>
      <c r="AP22" s="13"/>
      <c r="AQ22" s="13"/>
      <c r="AR22" s="117"/>
      <c r="AS22" s="117"/>
      <c r="AT22" s="13"/>
      <c r="AU22" s="13"/>
      <c r="AV22" s="13"/>
      <c r="AW22" s="13"/>
      <c r="AX22" s="13"/>
      <c r="AY22" s="117"/>
      <c r="AZ22" s="117"/>
      <c r="BA22" s="13"/>
      <c r="BB22" s="13"/>
      <c r="BC22" s="13"/>
      <c r="BD22" s="13"/>
      <c r="BE22" s="13"/>
      <c r="BF22" s="117"/>
      <c r="BG22" s="117"/>
      <c r="BH22" s="13"/>
      <c r="BI22" s="13"/>
      <c r="BJ22" s="13"/>
      <c r="BK22" s="13"/>
      <c r="BL22" s="13"/>
      <c r="BM22" s="117"/>
      <c r="BN22" s="43"/>
    </row>
    <row r="23" spans="1:66" ht="18" customHeight="1" x14ac:dyDescent="0.35">
      <c r="A23" s="332" t="s">
        <v>189</v>
      </c>
      <c r="B23" s="226" t="s">
        <v>89</v>
      </c>
      <c r="C23" s="227"/>
      <c r="D23" s="218">
        <v>30</v>
      </c>
      <c r="E23" s="218">
        <f t="shared" ref="E23" si="2">SUM(G23:AS23)</f>
        <v>30</v>
      </c>
      <c r="F23" s="218">
        <f t="shared" si="1"/>
        <v>0</v>
      </c>
      <c r="G23" s="306"/>
      <c r="H23" s="306"/>
      <c r="I23" s="306"/>
      <c r="J23" s="306"/>
      <c r="K23" s="259"/>
      <c r="L23" s="259"/>
      <c r="M23" s="259"/>
      <c r="N23" s="259"/>
      <c r="O23" s="259"/>
      <c r="P23" s="306"/>
      <c r="Q23" s="306"/>
      <c r="R23" s="259"/>
      <c r="S23" s="259"/>
      <c r="T23" s="259"/>
      <c r="U23" s="259"/>
      <c r="V23" s="259"/>
      <c r="W23" s="330"/>
      <c r="X23" s="330"/>
      <c r="Y23" s="259"/>
      <c r="Z23" s="259"/>
      <c r="AA23" s="259"/>
      <c r="AB23" s="259"/>
      <c r="AC23" s="39"/>
      <c r="AD23" s="330"/>
      <c r="AE23" s="330"/>
      <c r="AF23" s="259"/>
      <c r="AG23" s="259"/>
      <c r="AH23" s="259"/>
      <c r="AI23" s="259">
        <v>26</v>
      </c>
      <c r="AJ23" s="259"/>
      <c r="AK23" s="330"/>
      <c r="AL23" s="330"/>
      <c r="AM23" s="259">
        <v>4</v>
      </c>
      <c r="AN23" s="259"/>
      <c r="AO23" s="259"/>
      <c r="AP23" s="259"/>
      <c r="AQ23" s="39"/>
      <c r="AR23" s="330"/>
      <c r="AS23" s="330"/>
      <c r="AT23" s="259"/>
      <c r="AU23" s="259"/>
      <c r="AV23" s="259"/>
      <c r="AW23" s="259"/>
      <c r="AX23" s="39"/>
      <c r="AY23" s="330"/>
      <c r="AZ23" s="330"/>
      <c r="BA23" s="259"/>
      <c r="BB23" s="259"/>
      <c r="BC23" s="259"/>
      <c r="BD23" s="259"/>
      <c r="BE23" s="39"/>
      <c r="BF23" s="330"/>
      <c r="BG23" s="330"/>
      <c r="BH23" s="259"/>
      <c r="BI23" s="259"/>
      <c r="BJ23" s="259"/>
      <c r="BK23" s="259"/>
      <c r="BL23" s="39"/>
      <c r="BM23" s="330"/>
      <c r="BN23" s="204"/>
    </row>
    <row r="24" spans="1:66" ht="18" customHeight="1" x14ac:dyDescent="0.35">
      <c r="A24" s="199"/>
      <c r="B24" s="228"/>
      <c r="C24" s="229"/>
      <c r="D24" s="219"/>
      <c r="E24" s="219"/>
      <c r="F24" s="219"/>
      <c r="G24" s="307"/>
      <c r="H24" s="307"/>
      <c r="I24" s="307"/>
      <c r="J24" s="307"/>
      <c r="K24" s="213"/>
      <c r="L24" s="213"/>
      <c r="M24" s="213"/>
      <c r="N24" s="213"/>
      <c r="O24" s="213"/>
      <c r="P24" s="307"/>
      <c r="Q24" s="307"/>
      <c r="R24" s="213"/>
      <c r="S24" s="213"/>
      <c r="T24" s="213"/>
      <c r="U24" s="213"/>
      <c r="V24" s="213"/>
      <c r="W24" s="214"/>
      <c r="X24" s="214"/>
      <c r="Y24" s="213"/>
      <c r="Z24" s="213"/>
      <c r="AA24" s="213"/>
      <c r="AB24" s="213"/>
      <c r="AC24" s="40"/>
      <c r="AD24" s="214"/>
      <c r="AE24" s="214"/>
      <c r="AF24" s="213"/>
      <c r="AG24" s="213"/>
      <c r="AH24" s="213"/>
      <c r="AI24" s="213"/>
      <c r="AJ24" s="213"/>
      <c r="AK24" s="214"/>
      <c r="AL24" s="214"/>
      <c r="AM24" s="213"/>
      <c r="AN24" s="213"/>
      <c r="AO24" s="213"/>
      <c r="AP24" s="213"/>
      <c r="AQ24" s="40"/>
      <c r="AR24" s="214"/>
      <c r="AS24" s="214"/>
      <c r="AT24" s="213"/>
      <c r="AU24" s="213"/>
      <c r="AV24" s="213"/>
      <c r="AW24" s="213"/>
      <c r="AX24" s="40"/>
      <c r="AY24" s="214"/>
      <c r="AZ24" s="214"/>
      <c r="BA24" s="213"/>
      <c r="BB24" s="213"/>
      <c r="BC24" s="213"/>
      <c r="BD24" s="213"/>
      <c r="BE24" s="40"/>
      <c r="BF24" s="214"/>
      <c r="BG24" s="214"/>
      <c r="BH24" s="213"/>
      <c r="BI24" s="213"/>
      <c r="BJ24" s="213"/>
      <c r="BK24" s="213"/>
      <c r="BL24" s="40"/>
      <c r="BM24" s="214"/>
      <c r="BN24" s="205"/>
    </row>
    <row r="25" spans="1:66" ht="18" customHeight="1" x14ac:dyDescent="0.35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6" ht="18" customHeight="1" x14ac:dyDescent="0.35">
      <c r="A26" s="23" t="s">
        <v>54</v>
      </c>
      <c r="D26" s="2">
        <f>SUBTOTAL(9,D29:D46)</f>
        <v>30</v>
      </c>
      <c r="E26" s="2">
        <f>SUBTOTAL(9,E29:E46)</f>
        <v>30</v>
      </c>
      <c r="F26" s="63">
        <f>SUBTOTAL(9,F29:F46)</f>
        <v>0</v>
      </c>
    </row>
    <row r="27" spans="1:66" ht="18" customHeight="1" x14ac:dyDescent="0.35">
      <c r="A27" s="206" t="s">
        <v>0</v>
      </c>
      <c r="B27" s="206" t="s">
        <v>25</v>
      </c>
      <c r="C27" s="206" t="s">
        <v>47</v>
      </c>
      <c r="D27" s="207" t="s">
        <v>48</v>
      </c>
      <c r="E27" s="207" t="s">
        <v>49</v>
      </c>
      <c r="F27" s="207" t="s">
        <v>50</v>
      </c>
      <c r="G27" s="304" t="s">
        <v>151</v>
      </c>
      <c r="H27" s="305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305"/>
      <c r="AK27" s="305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263" t="s">
        <v>52</v>
      </c>
    </row>
    <row r="28" spans="1:66" ht="18" customHeight="1" x14ac:dyDescent="0.35">
      <c r="A28" s="206"/>
      <c r="B28" s="206"/>
      <c r="C28" s="206"/>
      <c r="D28" s="207"/>
      <c r="E28" s="207"/>
      <c r="F28" s="207"/>
      <c r="G28" s="115">
        <v>1</v>
      </c>
      <c r="H28" s="115">
        <v>2</v>
      </c>
      <c r="I28" s="115">
        <v>3</v>
      </c>
      <c r="J28" s="115">
        <v>4</v>
      </c>
      <c r="K28" s="37">
        <v>5</v>
      </c>
      <c r="L28" s="37">
        <v>6</v>
      </c>
      <c r="M28" s="37">
        <v>7</v>
      </c>
      <c r="N28" s="37">
        <v>8</v>
      </c>
      <c r="O28" s="37">
        <v>9</v>
      </c>
      <c r="P28" s="115">
        <v>10</v>
      </c>
      <c r="Q28" s="115">
        <v>11</v>
      </c>
      <c r="R28" s="37">
        <v>12</v>
      </c>
      <c r="S28" s="37">
        <v>13</v>
      </c>
      <c r="T28" s="37">
        <v>14</v>
      </c>
      <c r="U28" s="37">
        <v>15</v>
      </c>
      <c r="V28" s="37">
        <v>16</v>
      </c>
      <c r="W28" s="37">
        <v>17</v>
      </c>
      <c r="X28" s="37">
        <v>18</v>
      </c>
      <c r="Y28" s="37">
        <v>19</v>
      </c>
      <c r="Z28" s="37">
        <v>20</v>
      </c>
      <c r="AA28" s="37">
        <v>21</v>
      </c>
      <c r="AB28" s="37">
        <v>22</v>
      </c>
      <c r="AC28" s="37">
        <v>23</v>
      </c>
      <c r="AD28" s="37">
        <v>24</v>
      </c>
      <c r="AE28" s="37">
        <v>25</v>
      </c>
      <c r="AF28" s="37">
        <v>26</v>
      </c>
      <c r="AG28" s="37">
        <v>27</v>
      </c>
      <c r="AH28" s="37">
        <v>28</v>
      </c>
      <c r="AI28" s="37">
        <v>29</v>
      </c>
      <c r="AJ28" s="37">
        <v>30</v>
      </c>
      <c r="AK28" s="115">
        <v>31</v>
      </c>
      <c r="AL28" s="115">
        <v>1</v>
      </c>
      <c r="AM28" s="37">
        <v>2</v>
      </c>
      <c r="AN28" s="37">
        <v>3</v>
      </c>
      <c r="AO28" s="37">
        <v>4</v>
      </c>
      <c r="AP28" s="37">
        <v>5</v>
      </c>
      <c r="AQ28" s="37">
        <v>6</v>
      </c>
      <c r="AR28" s="115">
        <v>7</v>
      </c>
      <c r="AS28" s="115">
        <v>8</v>
      </c>
      <c r="AT28" s="37">
        <v>9</v>
      </c>
      <c r="AU28" s="37">
        <v>10</v>
      </c>
      <c r="AV28" s="37">
        <v>11</v>
      </c>
      <c r="AW28" s="37">
        <v>12</v>
      </c>
      <c r="AX28" s="37">
        <v>13</v>
      </c>
      <c r="AY28" s="115">
        <v>14</v>
      </c>
      <c r="AZ28" s="115">
        <v>15</v>
      </c>
      <c r="BA28" s="37">
        <v>16</v>
      </c>
      <c r="BB28" s="37">
        <v>17</v>
      </c>
      <c r="BC28" s="37">
        <v>18</v>
      </c>
      <c r="BD28" s="37">
        <v>19</v>
      </c>
      <c r="BE28" s="37">
        <v>20</v>
      </c>
      <c r="BF28" s="115">
        <v>21</v>
      </c>
      <c r="BG28" s="115">
        <v>22</v>
      </c>
      <c r="BH28" s="37">
        <v>23</v>
      </c>
      <c r="BI28" s="37">
        <v>24</v>
      </c>
      <c r="BJ28" s="37">
        <v>25</v>
      </c>
      <c r="BK28" s="37">
        <v>26</v>
      </c>
      <c r="BL28" s="37">
        <v>27</v>
      </c>
      <c r="BM28" s="115">
        <v>28</v>
      </c>
      <c r="BN28" s="263"/>
    </row>
    <row r="29" spans="1:66" ht="18" customHeight="1" x14ac:dyDescent="0.35">
      <c r="A29" s="264" t="s">
        <v>189</v>
      </c>
      <c r="B29" s="200" t="s">
        <v>93</v>
      </c>
      <c r="C29" s="201" t="s">
        <v>54</v>
      </c>
      <c r="D29" s="201">
        <v>10</v>
      </c>
      <c r="E29" s="201">
        <f>SUM(G29:AZ30)</f>
        <v>10</v>
      </c>
      <c r="F29" s="201">
        <f>E29-D29</f>
        <v>0</v>
      </c>
      <c r="G29" s="331"/>
      <c r="H29" s="331"/>
      <c r="I29" s="331"/>
      <c r="J29" s="331"/>
      <c r="K29" s="265"/>
      <c r="L29" s="265"/>
      <c r="M29" s="265"/>
      <c r="N29" s="265"/>
      <c r="O29" s="265"/>
      <c r="P29" s="331"/>
      <c r="Q29" s="331"/>
      <c r="R29" s="265"/>
      <c r="S29" s="265"/>
      <c r="T29" s="265"/>
      <c r="U29" s="265"/>
      <c r="V29" s="265"/>
      <c r="W29" s="331"/>
      <c r="X29" s="331"/>
      <c r="Y29" s="265"/>
      <c r="Z29" s="265"/>
      <c r="AA29" s="265"/>
      <c r="AB29" s="265"/>
      <c r="AC29" s="265"/>
      <c r="AD29" s="331"/>
      <c r="AE29" s="331"/>
      <c r="AF29" s="265"/>
      <c r="AG29" s="265"/>
      <c r="AH29" s="265"/>
      <c r="AI29" s="265"/>
      <c r="AJ29" s="265"/>
      <c r="AK29" s="331"/>
      <c r="AL29" s="331"/>
      <c r="AM29" s="265"/>
      <c r="AN29" s="265"/>
      <c r="AO29" s="265"/>
      <c r="AP29" s="265">
        <v>10</v>
      </c>
      <c r="AQ29" s="265"/>
      <c r="AR29" s="331"/>
      <c r="AS29" s="331"/>
      <c r="AT29" s="265"/>
      <c r="AU29" s="265"/>
      <c r="AV29" s="265"/>
      <c r="AW29" s="265"/>
      <c r="AX29" s="265"/>
      <c r="AY29" s="331"/>
      <c r="AZ29" s="331"/>
      <c r="BA29" s="265"/>
      <c r="BB29" s="265"/>
      <c r="BC29" s="265"/>
      <c r="BD29" s="265"/>
      <c r="BE29" s="265"/>
      <c r="BF29" s="331"/>
      <c r="BG29" s="331"/>
      <c r="BH29" s="265"/>
      <c r="BI29" s="265"/>
      <c r="BJ29" s="265"/>
      <c r="BK29" s="265"/>
      <c r="BL29" s="265"/>
      <c r="BM29" s="331"/>
      <c r="BN29" s="276"/>
    </row>
    <row r="30" spans="1:66" ht="18" customHeight="1" x14ac:dyDescent="0.35">
      <c r="A30" s="303"/>
      <c r="B30" s="200"/>
      <c r="C30" s="201"/>
      <c r="D30" s="201"/>
      <c r="E30" s="201"/>
      <c r="F30" s="201"/>
      <c r="G30" s="331"/>
      <c r="H30" s="331"/>
      <c r="I30" s="331"/>
      <c r="J30" s="331"/>
      <c r="K30" s="265"/>
      <c r="L30" s="265"/>
      <c r="M30" s="265"/>
      <c r="N30" s="265"/>
      <c r="O30" s="265"/>
      <c r="P30" s="331"/>
      <c r="Q30" s="331"/>
      <c r="R30" s="265"/>
      <c r="S30" s="265"/>
      <c r="T30" s="265"/>
      <c r="U30" s="265"/>
      <c r="V30" s="265"/>
      <c r="W30" s="331"/>
      <c r="X30" s="331"/>
      <c r="Y30" s="265"/>
      <c r="Z30" s="265"/>
      <c r="AA30" s="265"/>
      <c r="AB30" s="265"/>
      <c r="AC30" s="265"/>
      <c r="AD30" s="331"/>
      <c r="AE30" s="331"/>
      <c r="AF30" s="265"/>
      <c r="AG30" s="265"/>
      <c r="AH30" s="265"/>
      <c r="AI30" s="265"/>
      <c r="AJ30" s="265"/>
      <c r="AK30" s="331"/>
      <c r="AL30" s="331"/>
      <c r="AM30" s="265"/>
      <c r="AN30" s="265"/>
      <c r="AO30" s="265"/>
      <c r="AP30" s="265"/>
      <c r="AQ30" s="265"/>
      <c r="AR30" s="331"/>
      <c r="AS30" s="331"/>
      <c r="AT30" s="265"/>
      <c r="AU30" s="265"/>
      <c r="AV30" s="265"/>
      <c r="AW30" s="265"/>
      <c r="AX30" s="265"/>
      <c r="AY30" s="331"/>
      <c r="AZ30" s="331"/>
      <c r="BA30" s="265"/>
      <c r="BB30" s="265"/>
      <c r="BC30" s="265"/>
      <c r="BD30" s="265"/>
      <c r="BE30" s="265"/>
      <c r="BF30" s="331"/>
      <c r="BG30" s="331"/>
      <c r="BH30" s="265"/>
      <c r="BI30" s="265"/>
      <c r="BJ30" s="265"/>
      <c r="BK30" s="265"/>
      <c r="BL30" s="265"/>
      <c r="BM30" s="331"/>
      <c r="BN30" s="276"/>
    </row>
    <row r="31" spans="1:66" ht="18" customHeight="1" x14ac:dyDescent="0.35">
      <c r="A31" s="264" t="s">
        <v>189</v>
      </c>
      <c r="B31" s="202" t="s">
        <v>91</v>
      </c>
      <c r="C31" s="201" t="s">
        <v>54</v>
      </c>
      <c r="D31" s="201">
        <v>10</v>
      </c>
      <c r="E31" s="201">
        <f t="shared" ref="E31" si="3">SUM(G31:AZ32)</f>
        <v>10</v>
      </c>
      <c r="F31" s="201">
        <f t="shared" ref="F31" si="4">E31-D31</f>
        <v>0</v>
      </c>
      <c r="G31" s="331"/>
      <c r="H31" s="331"/>
      <c r="I31" s="331"/>
      <c r="J31" s="331"/>
      <c r="K31" s="265"/>
      <c r="L31" s="265"/>
      <c r="M31" s="265"/>
      <c r="N31" s="265"/>
      <c r="O31" s="265"/>
      <c r="P31" s="331"/>
      <c r="Q31" s="331"/>
      <c r="R31" s="265"/>
      <c r="S31" s="265"/>
      <c r="T31" s="265"/>
      <c r="U31" s="265"/>
      <c r="V31" s="265"/>
      <c r="W31" s="331"/>
      <c r="X31" s="331"/>
      <c r="Y31" s="265"/>
      <c r="Z31" s="265"/>
      <c r="AA31" s="265"/>
      <c r="AB31" s="265"/>
      <c r="AC31" s="265"/>
      <c r="AD31" s="331"/>
      <c r="AE31" s="331"/>
      <c r="AF31" s="265"/>
      <c r="AG31" s="265"/>
      <c r="AH31" s="265"/>
      <c r="AI31" s="265"/>
      <c r="AJ31" s="265"/>
      <c r="AK31" s="331"/>
      <c r="AL31" s="331"/>
      <c r="AM31" s="265"/>
      <c r="AN31" s="265"/>
      <c r="AO31" s="265"/>
      <c r="AP31" s="265">
        <v>10</v>
      </c>
      <c r="AQ31" s="265"/>
      <c r="AR31" s="331"/>
      <c r="AS31" s="331"/>
      <c r="AT31" s="265"/>
      <c r="AU31" s="265"/>
      <c r="AV31" s="265"/>
      <c r="AW31" s="265"/>
      <c r="AX31" s="265"/>
      <c r="AY31" s="331"/>
      <c r="AZ31" s="331"/>
      <c r="BA31" s="265"/>
      <c r="BB31" s="265"/>
      <c r="BC31" s="265"/>
      <c r="BD31" s="265"/>
      <c r="BE31" s="265"/>
      <c r="BF31" s="331"/>
      <c r="BG31" s="331"/>
      <c r="BH31" s="265"/>
      <c r="BI31" s="265"/>
      <c r="BJ31" s="265"/>
      <c r="BK31" s="265"/>
      <c r="BL31" s="265"/>
      <c r="BM31" s="331"/>
      <c r="BN31" s="276"/>
    </row>
    <row r="32" spans="1:66" ht="18" customHeight="1" x14ac:dyDescent="0.35">
      <c r="A32" s="303"/>
      <c r="B32" s="203"/>
      <c r="C32" s="201"/>
      <c r="D32" s="201"/>
      <c r="E32" s="201"/>
      <c r="F32" s="201"/>
      <c r="G32" s="331"/>
      <c r="H32" s="331"/>
      <c r="I32" s="331"/>
      <c r="J32" s="331"/>
      <c r="K32" s="265"/>
      <c r="L32" s="265"/>
      <c r="M32" s="265"/>
      <c r="N32" s="265"/>
      <c r="O32" s="265"/>
      <c r="P32" s="331"/>
      <c r="Q32" s="331"/>
      <c r="R32" s="265"/>
      <c r="S32" s="265"/>
      <c r="T32" s="265"/>
      <c r="U32" s="265"/>
      <c r="V32" s="265"/>
      <c r="W32" s="331"/>
      <c r="X32" s="331"/>
      <c r="Y32" s="265"/>
      <c r="Z32" s="265"/>
      <c r="AA32" s="265"/>
      <c r="AB32" s="265"/>
      <c r="AC32" s="265"/>
      <c r="AD32" s="331"/>
      <c r="AE32" s="331"/>
      <c r="AF32" s="265"/>
      <c r="AG32" s="265"/>
      <c r="AH32" s="265"/>
      <c r="AI32" s="265"/>
      <c r="AJ32" s="265"/>
      <c r="AK32" s="331"/>
      <c r="AL32" s="331"/>
      <c r="AM32" s="265"/>
      <c r="AN32" s="265"/>
      <c r="AO32" s="265"/>
      <c r="AP32" s="265"/>
      <c r="AQ32" s="265"/>
      <c r="AR32" s="331"/>
      <c r="AS32" s="331"/>
      <c r="AT32" s="265"/>
      <c r="AU32" s="265"/>
      <c r="AV32" s="265"/>
      <c r="AW32" s="265"/>
      <c r="AX32" s="265"/>
      <c r="AY32" s="331"/>
      <c r="AZ32" s="331"/>
      <c r="BA32" s="265"/>
      <c r="BB32" s="265"/>
      <c r="BC32" s="265"/>
      <c r="BD32" s="265"/>
      <c r="BE32" s="265"/>
      <c r="BF32" s="331"/>
      <c r="BG32" s="331"/>
      <c r="BH32" s="265"/>
      <c r="BI32" s="265"/>
      <c r="BJ32" s="265"/>
      <c r="BK32" s="265"/>
      <c r="BL32" s="265"/>
      <c r="BM32" s="331"/>
      <c r="BN32" s="276"/>
    </row>
    <row r="33" spans="1:68" ht="18" customHeight="1" x14ac:dyDescent="0.35">
      <c r="A33" s="264" t="s">
        <v>189</v>
      </c>
      <c r="B33" s="202" t="s">
        <v>92</v>
      </c>
      <c r="C33" s="201" t="s">
        <v>54</v>
      </c>
      <c r="D33" s="201">
        <v>10</v>
      </c>
      <c r="E33" s="201">
        <f t="shared" ref="E33" si="5">SUM(G33:AZ34)</f>
        <v>10</v>
      </c>
      <c r="F33" s="201">
        <f t="shared" ref="F33" si="6">E33-D33</f>
        <v>0</v>
      </c>
      <c r="G33" s="331"/>
      <c r="H33" s="331"/>
      <c r="I33" s="331"/>
      <c r="J33" s="331"/>
      <c r="K33" s="265"/>
      <c r="L33" s="265"/>
      <c r="M33" s="265"/>
      <c r="N33" s="265"/>
      <c r="O33" s="265"/>
      <c r="P33" s="331"/>
      <c r="Q33" s="331"/>
      <c r="R33" s="265"/>
      <c r="S33" s="265"/>
      <c r="T33" s="265"/>
      <c r="U33" s="265"/>
      <c r="V33" s="265"/>
      <c r="W33" s="331"/>
      <c r="X33" s="331"/>
      <c r="Y33" s="265"/>
      <c r="Z33" s="265"/>
      <c r="AA33" s="265"/>
      <c r="AB33" s="265"/>
      <c r="AC33" s="265"/>
      <c r="AD33" s="331"/>
      <c r="AE33" s="331"/>
      <c r="AF33" s="265"/>
      <c r="AG33" s="265"/>
      <c r="AH33" s="265"/>
      <c r="AI33" s="265"/>
      <c r="AJ33" s="335"/>
      <c r="AK33" s="334"/>
      <c r="AL33" s="331"/>
      <c r="AM33" s="265"/>
      <c r="AN33" s="265"/>
      <c r="AO33" s="265"/>
      <c r="AP33" s="265">
        <v>10</v>
      </c>
      <c r="AQ33" s="265"/>
      <c r="AR33" s="331"/>
      <c r="AS33" s="331"/>
      <c r="AT33" s="265"/>
      <c r="AU33" s="265"/>
      <c r="AV33" s="265"/>
      <c r="AW33" s="265"/>
      <c r="AX33" s="265"/>
      <c r="AY33" s="331"/>
      <c r="AZ33" s="331"/>
      <c r="BA33" s="265"/>
      <c r="BB33" s="265"/>
      <c r="BC33" s="265"/>
      <c r="BD33" s="265"/>
      <c r="BE33" s="265"/>
      <c r="BF33" s="331"/>
      <c r="BG33" s="331"/>
      <c r="BH33" s="265"/>
      <c r="BI33" s="265"/>
      <c r="BJ33" s="265"/>
      <c r="BK33" s="265"/>
      <c r="BL33" s="265"/>
      <c r="BM33" s="331"/>
      <c r="BN33" s="276"/>
    </row>
    <row r="34" spans="1:68" s="2" customFormat="1" ht="18" customHeight="1" x14ac:dyDescent="0.35">
      <c r="A34" s="303"/>
      <c r="B34" s="203"/>
      <c r="C34" s="201"/>
      <c r="D34" s="201"/>
      <c r="E34" s="201"/>
      <c r="F34" s="201"/>
      <c r="G34" s="331"/>
      <c r="H34" s="331"/>
      <c r="I34" s="331"/>
      <c r="J34" s="331"/>
      <c r="K34" s="265"/>
      <c r="L34" s="265"/>
      <c r="M34" s="265"/>
      <c r="N34" s="265"/>
      <c r="O34" s="265"/>
      <c r="P34" s="331"/>
      <c r="Q34" s="331"/>
      <c r="R34" s="265"/>
      <c r="S34" s="265"/>
      <c r="T34" s="265"/>
      <c r="U34" s="265"/>
      <c r="V34" s="265"/>
      <c r="W34" s="331"/>
      <c r="X34" s="331"/>
      <c r="Y34" s="265"/>
      <c r="Z34" s="265"/>
      <c r="AA34" s="265"/>
      <c r="AB34" s="265"/>
      <c r="AC34" s="265"/>
      <c r="AD34" s="331"/>
      <c r="AE34" s="331"/>
      <c r="AF34" s="265"/>
      <c r="AG34" s="265"/>
      <c r="AH34" s="265"/>
      <c r="AI34" s="265"/>
      <c r="AJ34" s="335"/>
      <c r="AK34" s="334"/>
      <c r="AL34" s="331"/>
      <c r="AM34" s="265"/>
      <c r="AN34" s="265"/>
      <c r="AO34" s="265"/>
      <c r="AP34" s="265"/>
      <c r="AQ34" s="265"/>
      <c r="AR34" s="331"/>
      <c r="AS34" s="331"/>
      <c r="AT34" s="265"/>
      <c r="AU34" s="265"/>
      <c r="AV34" s="265"/>
      <c r="AW34" s="265"/>
      <c r="AX34" s="265"/>
      <c r="AY34" s="331"/>
      <c r="AZ34" s="331"/>
      <c r="BA34" s="265"/>
      <c r="BB34" s="265"/>
      <c r="BC34" s="265"/>
      <c r="BD34" s="265"/>
      <c r="BE34" s="265"/>
      <c r="BF34" s="331"/>
      <c r="BG34" s="331"/>
      <c r="BH34" s="265"/>
      <c r="BI34" s="265"/>
      <c r="BJ34" s="265"/>
      <c r="BK34" s="265"/>
      <c r="BL34" s="265"/>
      <c r="BM34" s="331"/>
      <c r="BN34" s="276"/>
      <c r="BO34"/>
      <c r="BP34"/>
    </row>
    <row r="35" spans="1:68" s="2" customFormat="1" ht="18" customHeight="1" x14ac:dyDescent="0.35">
      <c r="A35" s="264"/>
      <c r="B35" s="202"/>
      <c r="C35" s="201" t="s">
        <v>54</v>
      </c>
      <c r="D35" s="201"/>
      <c r="E35" s="201">
        <f>SUM(G35:AK36)</f>
        <v>0</v>
      </c>
      <c r="F35" s="201">
        <f t="shared" ref="F35" si="7">E35-D35</f>
        <v>0</v>
      </c>
      <c r="G35" s="331"/>
      <c r="H35" s="331"/>
      <c r="I35" s="331"/>
      <c r="J35" s="331"/>
      <c r="K35" s="265"/>
      <c r="L35" s="265"/>
      <c r="M35" s="265"/>
      <c r="N35" s="265"/>
      <c r="O35" s="265"/>
      <c r="P35" s="331"/>
      <c r="Q35" s="331"/>
      <c r="R35" s="265"/>
      <c r="S35" s="265"/>
      <c r="T35" s="265"/>
      <c r="U35" s="265"/>
      <c r="V35" s="265"/>
      <c r="W35" s="331"/>
      <c r="X35" s="331"/>
      <c r="Y35" s="265"/>
      <c r="Z35" s="265"/>
      <c r="AA35" s="265"/>
      <c r="AB35" s="265"/>
      <c r="AC35" s="265"/>
      <c r="AD35" s="331"/>
      <c r="AE35" s="331"/>
      <c r="AF35" s="265"/>
      <c r="AG35" s="265"/>
      <c r="AH35" s="265"/>
      <c r="AI35" s="265"/>
      <c r="AJ35" s="265"/>
      <c r="AK35" s="331"/>
      <c r="AL35" s="331"/>
      <c r="AM35" s="265"/>
      <c r="AN35" s="265"/>
      <c r="AO35" s="265"/>
      <c r="AP35" s="265"/>
      <c r="AQ35" s="265"/>
      <c r="AR35" s="331"/>
      <c r="AS35" s="331"/>
      <c r="AT35" s="265"/>
      <c r="AU35" s="265"/>
      <c r="AV35" s="265"/>
      <c r="AW35" s="265"/>
      <c r="AX35" s="265"/>
      <c r="AY35" s="331"/>
      <c r="AZ35" s="331"/>
      <c r="BA35" s="265"/>
      <c r="BB35" s="265"/>
      <c r="BC35" s="265"/>
      <c r="BD35" s="265"/>
      <c r="BE35" s="265"/>
      <c r="BF35" s="331"/>
      <c r="BG35" s="331"/>
      <c r="BH35" s="265"/>
      <c r="BI35" s="265"/>
      <c r="BJ35" s="265"/>
      <c r="BK35" s="265"/>
      <c r="BL35" s="265"/>
      <c r="BM35" s="331"/>
      <c r="BN35" s="265"/>
      <c r="BO35"/>
      <c r="BP35"/>
    </row>
    <row r="36" spans="1:68" s="2" customFormat="1" ht="18" customHeight="1" x14ac:dyDescent="0.35">
      <c r="A36" s="303"/>
      <c r="B36" s="203"/>
      <c r="C36" s="201"/>
      <c r="D36" s="201"/>
      <c r="E36" s="201"/>
      <c r="F36" s="201"/>
      <c r="G36" s="331"/>
      <c r="H36" s="331"/>
      <c r="I36" s="331"/>
      <c r="J36" s="331"/>
      <c r="K36" s="265"/>
      <c r="L36" s="265"/>
      <c r="M36" s="265"/>
      <c r="N36" s="265"/>
      <c r="O36" s="265"/>
      <c r="P36" s="331"/>
      <c r="Q36" s="331"/>
      <c r="R36" s="265"/>
      <c r="S36" s="265"/>
      <c r="T36" s="265"/>
      <c r="U36" s="265"/>
      <c r="V36" s="265"/>
      <c r="W36" s="331"/>
      <c r="X36" s="331"/>
      <c r="Y36" s="265"/>
      <c r="Z36" s="265"/>
      <c r="AA36" s="265"/>
      <c r="AB36" s="265"/>
      <c r="AC36" s="265"/>
      <c r="AD36" s="331"/>
      <c r="AE36" s="331"/>
      <c r="AF36" s="265"/>
      <c r="AG36" s="265"/>
      <c r="AH36" s="265"/>
      <c r="AI36" s="265"/>
      <c r="AJ36" s="265"/>
      <c r="AK36" s="331"/>
      <c r="AL36" s="331"/>
      <c r="AM36" s="265"/>
      <c r="AN36" s="265"/>
      <c r="AO36" s="265"/>
      <c r="AP36" s="265"/>
      <c r="AQ36" s="265"/>
      <c r="AR36" s="331"/>
      <c r="AS36" s="331"/>
      <c r="AT36" s="265"/>
      <c r="AU36" s="265"/>
      <c r="AV36" s="265"/>
      <c r="AW36" s="265"/>
      <c r="AX36" s="265"/>
      <c r="AY36" s="331"/>
      <c r="AZ36" s="331"/>
      <c r="BA36" s="265"/>
      <c r="BB36" s="265"/>
      <c r="BC36" s="265"/>
      <c r="BD36" s="265"/>
      <c r="BE36" s="265"/>
      <c r="BF36" s="331"/>
      <c r="BG36" s="331"/>
      <c r="BH36" s="265"/>
      <c r="BI36" s="265"/>
      <c r="BJ36" s="265"/>
      <c r="BK36" s="265"/>
      <c r="BL36" s="265"/>
      <c r="BM36" s="331"/>
      <c r="BN36" s="265"/>
      <c r="BO36"/>
      <c r="BP36"/>
    </row>
    <row r="37" spans="1:68" s="2" customFormat="1" ht="18" customHeight="1" x14ac:dyDescent="0.35">
      <c r="A37" s="264"/>
      <c r="B37" s="202"/>
      <c r="C37" s="201" t="s">
        <v>54</v>
      </c>
      <c r="D37" s="201"/>
      <c r="E37" s="201">
        <f>SUM(G37:AK38)</f>
        <v>0</v>
      </c>
      <c r="F37" s="201">
        <f t="shared" ref="F37" si="8">E37-D37</f>
        <v>0</v>
      </c>
      <c r="G37" s="331"/>
      <c r="H37" s="331"/>
      <c r="I37" s="331"/>
      <c r="J37" s="331"/>
      <c r="K37" s="265"/>
      <c r="L37" s="265"/>
      <c r="M37" s="265"/>
      <c r="N37" s="265"/>
      <c r="O37" s="265"/>
      <c r="P37" s="331"/>
      <c r="Q37" s="331"/>
      <c r="R37" s="265"/>
      <c r="S37" s="265"/>
      <c r="T37" s="265"/>
      <c r="U37" s="265"/>
      <c r="V37" s="265"/>
      <c r="W37" s="331"/>
      <c r="X37" s="331"/>
      <c r="Y37" s="265"/>
      <c r="Z37" s="265"/>
      <c r="AA37" s="265"/>
      <c r="AB37" s="265"/>
      <c r="AC37" s="265"/>
      <c r="AD37" s="331"/>
      <c r="AE37" s="331"/>
      <c r="AF37" s="265"/>
      <c r="AG37" s="265"/>
      <c r="AH37" s="265"/>
      <c r="AI37" s="265"/>
      <c r="AJ37" s="265"/>
      <c r="AK37" s="331"/>
      <c r="AL37" s="331"/>
      <c r="AM37" s="265"/>
      <c r="AN37" s="265"/>
      <c r="AO37" s="265"/>
      <c r="AP37" s="265"/>
      <c r="AQ37" s="265"/>
      <c r="AR37" s="331"/>
      <c r="AS37" s="331"/>
      <c r="AT37" s="265"/>
      <c r="AU37" s="265"/>
      <c r="AV37" s="265"/>
      <c r="AW37" s="265"/>
      <c r="AX37" s="265"/>
      <c r="AY37" s="331"/>
      <c r="AZ37" s="331"/>
      <c r="BA37" s="265"/>
      <c r="BB37" s="265"/>
      <c r="BC37" s="265"/>
      <c r="BD37" s="265"/>
      <c r="BE37" s="265"/>
      <c r="BF37" s="331"/>
      <c r="BG37" s="331"/>
      <c r="BH37" s="265"/>
      <c r="BI37" s="265"/>
      <c r="BJ37" s="265"/>
      <c r="BK37" s="265"/>
      <c r="BL37" s="265"/>
      <c r="BM37" s="331"/>
      <c r="BN37" s="265"/>
      <c r="BO37"/>
      <c r="BP37"/>
    </row>
    <row r="38" spans="1:68" s="2" customFormat="1" ht="18" customHeight="1" x14ac:dyDescent="0.35">
      <c r="A38" s="303"/>
      <c r="B38" s="203"/>
      <c r="C38" s="201"/>
      <c r="D38" s="201"/>
      <c r="E38" s="201"/>
      <c r="F38" s="201"/>
      <c r="G38" s="331"/>
      <c r="H38" s="331"/>
      <c r="I38" s="331"/>
      <c r="J38" s="331"/>
      <c r="K38" s="265"/>
      <c r="L38" s="265"/>
      <c r="M38" s="265"/>
      <c r="N38" s="265"/>
      <c r="O38" s="265"/>
      <c r="P38" s="331"/>
      <c r="Q38" s="331"/>
      <c r="R38" s="265"/>
      <c r="S38" s="265"/>
      <c r="T38" s="265"/>
      <c r="U38" s="265"/>
      <c r="V38" s="265"/>
      <c r="W38" s="331"/>
      <c r="X38" s="331"/>
      <c r="Y38" s="265"/>
      <c r="Z38" s="265"/>
      <c r="AA38" s="265"/>
      <c r="AB38" s="265"/>
      <c r="AC38" s="265"/>
      <c r="AD38" s="331"/>
      <c r="AE38" s="331"/>
      <c r="AF38" s="265"/>
      <c r="AG38" s="265"/>
      <c r="AH38" s="265"/>
      <c r="AI38" s="265"/>
      <c r="AJ38" s="265"/>
      <c r="AK38" s="331"/>
      <c r="AL38" s="331"/>
      <c r="AM38" s="265"/>
      <c r="AN38" s="265"/>
      <c r="AO38" s="265"/>
      <c r="AP38" s="265"/>
      <c r="AQ38" s="265"/>
      <c r="AR38" s="331"/>
      <c r="AS38" s="331"/>
      <c r="AT38" s="265"/>
      <c r="AU38" s="265"/>
      <c r="AV38" s="265"/>
      <c r="AW38" s="265"/>
      <c r="AX38" s="265"/>
      <c r="AY38" s="331"/>
      <c r="AZ38" s="331"/>
      <c r="BA38" s="265"/>
      <c r="BB38" s="265"/>
      <c r="BC38" s="265"/>
      <c r="BD38" s="265"/>
      <c r="BE38" s="265"/>
      <c r="BF38" s="331"/>
      <c r="BG38" s="331"/>
      <c r="BH38" s="265"/>
      <c r="BI38" s="265"/>
      <c r="BJ38" s="265"/>
      <c r="BK38" s="265"/>
      <c r="BL38" s="265"/>
      <c r="BM38" s="331"/>
      <c r="BN38" s="265"/>
      <c r="BO38"/>
      <c r="BP38"/>
    </row>
    <row r="39" spans="1:68" s="2" customFormat="1" ht="18" customHeight="1" x14ac:dyDescent="0.35">
      <c r="A39" s="264"/>
      <c r="B39" s="202"/>
      <c r="C39" s="201" t="s">
        <v>54</v>
      </c>
      <c r="D39" s="201"/>
      <c r="E39" s="201">
        <f>SUM(G39:AK40)</f>
        <v>0</v>
      </c>
      <c r="F39" s="201">
        <f t="shared" ref="F39" si="9">E39-D39</f>
        <v>0</v>
      </c>
      <c r="G39" s="331"/>
      <c r="H39" s="331"/>
      <c r="I39" s="331"/>
      <c r="J39" s="331"/>
      <c r="K39" s="265"/>
      <c r="L39" s="265"/>
      <c r="M39" s="265"/>
      <c r="N39" s="265"/>
      <c r="O39" s="265"/>
      <c r="P39" s="331"/>
      <c r="Q39" s="331"/>
      <c r="R39" s="265"/>
      <c r="S39" s="265"/>
      <c r="T39" s="265"/>
      <c r="U39" s="265"/>
      <c r="V39" s="265"/>
      <c r="W39" s="331"/>
      <c r="X39" s="331"/>
      <c r="Y39" s="265"/>
      <c r="Z39" s="265"/>
      <c r="AA39" s="265"/>
      <c r="AB39" s="265"/>
      <c r="AC39" s="265"/>
      <c r="AD39" s="331"/>
      <c r="AE39" s="331"/>
      <c r="AF39" s="265"/>
      <c r="AG39" s="265"/>
      <c r="AH39" s="265"/>
      <c r="AI39" s="265"/>
      <c r="AJ39" s="265"/>
      <c r="AK39" s="331"/>
      <c r="AL39" s="331"/>
      <c r="AM39" s="265"/>
      <c r="AN39" s="265"/>
      <c r="AO39" s="265"/>
      <c r="AP39" s="265"/>
      <c r="AQ39" s="265"/>
      <c r="AR39" s="331"/>
      <c r="AS39" s="331"/>
      <c r="AT39" s="265"/>
      <c r="AU39" s="265"/>
      <c r="AV39" s="265"/>
      <c r="AW39" s="265"/>
      <c r="AX39" s="265"/>
      <c r="AY39" s="331"/>
      <c r="AZ39" s="331"/>
      <c r="BA39" s="265"/>
      <c r="BB39" s="265"/>
      <c r="BC39" s="265"/>
      <c r="BD39" s="265"/>
      <c r="BE39" s="265"/>
      <c r="BF39" s="331"/>
      <c r="BG39" s="331"/>
      <c r="BH39" s="265"/>
      <c r="BI39" s="265"/>
      <c r="BJ39" s="265"/>
      <c r="BK39" s="265"/>
      <c r="BL39" s="265"/>
      <c r="BM39" s="331"/>
      <c r="BN39" s="265"/>
      <c r="BO39"/>
      <c r="BP39"/>
    </row>
    <row r="40" spans="1:68" s="2" customFormat="1" ht="18" customHeight="1" x14ac:dyDescent="0.35">
      <c r="A40" s="303"/>
      <c r="B40" s="203"/>
      <c r="C40" s="201"/>
      <c r="D40" s="201"/>
      <c r="E40" s="201"/>
      <c r="F40" s="201"/>
      <c r="G40" s="331"/>
      <c r="H40" s="331"/>
      <c r="I40" s="331"/>
      <c r="J40" s="331"/>
      <c r="K40" s="265"/>
      <c r="L40" s="265"/>
      <c r="M40" s="265"/>
      <c r="N40" s="265"/>
      <c r="O40" s="265"/>
      <c r="P40" s="331"/>
      <c r="Q40" s="331"/>
      <c r="R40" s="265"/>
      <c r="S40" s="265"/>
      <c r="T40" s="265"/>
      <c r="U40" s="265"/>
      <c r="V40" s="265"/>
      <c r="W40" s="331"/>
      <c r="X40" s="331"/>
      <c r="Y40" s="265"/>
      <c r="Z40" s="265"/>
      <c r="AA40" s="265"/>
      <c r="AB40" s="265"/>
      <c r="AC40" s="265"/>
      <c r="AD40" s="331"/>
      <c r="AE40" s="331"/>
      <c r="AF40" s="265"/>
      <c r="AG40" s="265"/>
      <c r="AH40" s="265"/>
      <c r="AI40" s="265"/>
      <c r="AJ40" s="265"/>
      <c r="AK40" s="331"/>
      <c r="AL40" s="331"/>
      <c r="AM40" s="265"/>
      <c r="AN40" s="265"/>
      <c r="AO40" s="265"/>
      <c r="AP40" s="265"/>
      <c r="AQ40" s="265"/>
      <c r="AR40" s="331"/>
      <c r="AS40" s="331"/>
      <c r="AT40" s="265"/>
      <c r="AU40" s="265"/>
      <c r="AV40" s="265"/>
      <c r="AW40" s="265"/>
      <c r="AX40" s="265"/>
      <c r="AY40" s="331"/>
      <c r="AZ40" s="331"/>
      <c r="BA40" s="265"/>
      <c r="BB40" s="265"/>
      <c r="BC40" s="265"/>
      <c r="BD40" s="265"/>
      <c r="BE40" s="265"/>
      <c r="BF40" s="331"/>
      <c r="BG40" s="331"/>
      <c r="BH40" s="265"/>
      <c r="BI40" s="265"/>
      <c r="BJ40" s="265"/>
      <c r="BK40" s="265"/>
      <c r="BL40" s="265"/>
      <c r="BM40" s="331"/>
      <c r="BN40" s="265"/>
      <c r="BO40"/>
      <c r="BP40"/>
    </row>
    <row r="41" spans="1:68" s="2" customFormat="1" ht="18" customHeight="1" x14ac:dyDescent="0.35">
      <c r="A41" s="264"/>
      <c r="B41" s="279"/>
      <c r="C41" s="201" t="s">
        <v>54</v>
      </c>
      <c r="D41" s="201"/>
      <c r="E41" s="201">
        <f>SUM(G41:AK42)</f>
        <v>0</v>
      </c>
      <c r="F41" s="201">
        <f t="shared" ref="F41" si="10">E41-D41</f>
        <v>0</v>
      </c>
      <c r="G41" s="331"/>
      <c r="H41" s="331"/>
      <c r="I41" s="331"/>
      <c r="J41" s="331"/>
      <c r="K41" s="265"/>
      <c r="L41" s="265"/>
      <c r="M41" s="265"/>
      <c r="N41" s="265"/>
      <c r="O41" s="265"/>
      <c r="P41" s="331"/>
      <c r="Q41" s="331"/>
      <c r="R41" s="265"/>
      <c r="S41" s="265"/>
      <c r="T41" s="265"/>
      <c r="U41" s="265"/>
      <c r="V41" s="265"/>
      <c r="W41" s="331"/>
      <c r="X41" s="331"/>
      <c r="Y41" s="265"/>
      <c r="Z41" s="265"/>
      <c r="AA41" s="265"/>
      <c r="AB41" s="265"/>
      <c r="AC41" s="265"/>
      <c r="AD41" s="331"/>
      <c r="AE41" s="331"/>
      <c r="AF41" s="265"/>
      <c r="AG41" s="265"/>
      <c r="AH41" s="265"/>
      <c r="AI41" s="265"/>
      <c r="AJ41" s="265"/>
      <c r="AK41" s="331"/>
      <c r="AL41" s="331"/>
      <c r="AM41" s="265"/>
      <c r="AN41" s="265"/>
      <c r="AO41" s="265"/>
      <c r="AP41" s="265"/>
      <c r="AQ41" s="265"/>
      <c r="AR41" s="331"/>
      <c r="AS41" s="331"/>
      <c r="AT41" s="265"/>
      <c r="AU41" s="265"/>
      <c r="AV41" s="265"/>
      <c r="AW41" s="265"/>
      <c r="AX41" s="265"/>
      <c r="AY41" s="331"/>
      <c r="AZ41" s="331"/>
      <c r="BA41" s="265"/>
      <c r="BB41" s="265"/>
      <c r="BC41" s="265"/>
      <c r="BD41" s="265"/>
      <c r="BE41" s="265"/>
      <c r="BF41" s="331"/>
      <c r="BG41" s="331"/>
      <c r="BH41" s="265"/>
      <c r="BI41" s="265"/>
      <c r="BJ41" s="265"/>
      <c r="BK41" s="265"/>
      <c r="BL41" s="265"/>
      <c r="BM41" s="331"/>
      <c r="BN41" s="265"/>
      <c r="BO41"/>
      <c r="BP41"/>
    </row>
    <row r="42" spans="1:68" s="2" customFormat="1" ht="18" customHeight="1" x14ac:dyDescent="0.35">
      <c r="A42" s="303"/>
      <c r="B42" s="279"/>
      <c r="C42" s="201"/>
      <c r="D42" s="201"/>
      <c r="E42" s="201"/>
      <c r="F42" s="201"/>
      <c r="G42" s="331"/>
      <c r="H42" s="331"/>
      <c r="I42" s="331"/>
      <c r="J42" s="331"/>
      <c r="K42" s="265"/>
      <c r="L42" s="265"/>
      <c r="M42" s="265"/>
      <c r="N42" s="265"/>
      <c r="O42" s="265"/>
      <c r="P42" s="331"/>
      <c r="Q42" s="331"/>
      <c r="R42" s="265"/>
      <c r="S42" s="265"/>
      <c r="T42" s="265"/>
      <c r="U42" s="265"/>
      <c r="V42" s="265"/>
      <c r="W42" s="331"/>
      <c r="X42" s="331"/>
      <c r="Y42" s="265"/>
      <c r="Z42" s="265"/>
      <c r="AA42" s="265"/>
      <c r="AB42" s="265"/>
      <c r="AC42" s="265"/>
      <c r="AD42" s="331"/>
      <c r="AE42" s="331"/>
      <c r="AF42" s="265"/>
      <c r="AG42" s="265"/>
      <c r="AH42" s="265"/>
      <c r="AI42" s="265"/>
      <c r="AJ42" s="265"/>
      <c r="AK42" s="331"/>
      <c r="AL42" s="331"/>
      <c r="AM42" s="265"/>
      <c r="AN42" s="265"/>
      <c r="AO42" s="265"/>
      <c r="AP42" s="265"/>
      <c r="AQ42" s="265"/>
      <c r="AR42" s="331"/>
      <c r="AS42" s="331"/>
      <c r="AT42" s="265"/>
      <c r="AU42" s="265"/>
      <c r="AV42" s="265"/>
      <c r="AW42" s="265"/>
      <c r="AX42" s="265"/>
      <c r="AY42" s="331"/>
      <c r="AZ42" s="331"/>
      <c r="BA42" s="265"/>
      <c r="BB42" s="265"/>
      <c r="BC42" s="265"/>
      <c r="BD42" s="265"/>
      <c r="BE42" s="265"/>
      <c r="BF42" s="331"/>
      <c r="BG42" s="331"/>
      <c r="BH42" s="265"/>
      <c r="BI42" s="265"/>
      <c r="BJ42" s="265"/>
      <c r="BK42" s="265"/>
      <c r="BL42" s="265"/>
      <c r="BM42" s="331"/>
      <c r="BN42" s="265"/>
      <c r="BO42"/>
      <c r="BP42"/>
    </row>
    <row r="43" spans="1:68" s="2" customFormat="1" ht="18" customHeight="1" x14ac:dyDescent="0.35">
      <c r="A43" s="264"/>
      <c r="B43" s="280"/>
      <c r="C43" s="201" t="s">
        <v>54</v>
      </c>
      <c r="D43" s="201"/>
      <c r="E43" s="201">
        <f>SUM(G43:AK44)</f>
        <v>0</v>
      </c>
      <c r="F43" s="201">
        <f t="shared" ref="F43" si="11">E43-D43</f>
        <v>0</v>
      </c>
      <c r="G43" s="331"/>
      <c r="H43" s="331"/>
      <c r="I43" s="331"/>
      <c r="J43" s="331"/>
      <c r="K43" s="265"/>
      <c r="L43" s="265"/>
      <c r="M43" s="265"/>
      <c r="N43" s="265"/>
      <c r="O43" s="265"/>
      <c r="P43" s="331"/>
      <c r="Q43" s="331"/>
      <c r="R43" s="265"/>
      <c r="S43" s="265"/>
      <c r="T43" s="265"/>
      <c r="U43" s="265"/>
      <c r="V43" s="265"/>
      <c r="W43" s="331"/>
      <c r="X43" s="331"/>
      <c r="Y43" s="265"/>
      <c r="Z43" s="265"/>
      <c r="AA43" s="265"/>
      <c r="AB43" s="265"/>
      <c r="AC43" s="265"/>
      <c r="AD43" s="331"/>
      <c r="AE43" s="331"/>
      <c r="AF43" s="265"/>
      <c r="AG43" s="265"/>
      <c r="AH43" s="265"/>
      <c r="AI43" s="265"/>
      <c r="AJ43" s="265"/>
      <c r="AK43" s="331"/>
      <c r="AL43" s="331"/>
      <c r="AM43" s="265"/>
      <c r="AN43" s="265"/>
      <c r="AO43" s="265"/>
      <c r="AP43" s="265"/>
      <c r="AQ43" s="265"/>
      <c r="AR43" s="331"/>
      <c r="AS43" s="331"/>
      <c r="AT43" s="265"/>
      <c r="AU43" s="265"/>
      <c r="AV43" s="265"/>
      <c r="AW43" s="265"/>
      <c r="AX43" s="265"/>
      <c r="AY43" s="331"/>
      <c r="AZ43" s="331"/>
      <c r="BA43" s="265"/>
      <c r="BB43" s="265"/>
      <c r="BC43" s="265"/>
      <c r="BD43" s="265"/>
      <c r="BE43" s="265"/>
      <c r="BF43" s="331"/>
      <c r="BG43" s="331"/>
      <c r="BH43" s="265"/>
      <c r="BI43" s="265"/>
      <c r="BJ43" s="265"/>
      <c r="BK43" s="265"/>
      <c r="BL43" s="265"/>
      <c r="BM43" s="331"/>
      <c r="BN43" s="265"/>
      <c r="BO43"/>
      <c r="BP43"/>
    </row>
    <row r="44" spans="1:68" s="2" customFormat="1" ht="18" customHeight="1" x14ac:dyDescent="0.35">
      <c r="A44" s="303"/>
      <c r="B44" s="280"/>
      <c r="C44" s="201"/>
      <c r="D44" s="201"/>
      <c r="E44" s="201"/>
      <c r="F44" s="201"/>
      <c r="G44" s="331"/>
      <c r="H44" s="331"/>
      <c r="I44" s="331"/>
      <c r="J44" s="331"/>
      <c r="K44" s="265"/>
      <c r="L44" s="265"/>
      <c r="M44" s="265"/>
      <c r="N44" s="265"/>
      <c r="O44" s="265"/>
      <c r="P44" s="331"/>
      <c r="Q44" s="331"/>
      <c r="R44" s="265"/>
      <c r="S44" s="265"/>
      <c r="T44" s="265"/>
      <c r="U44" s="265"/>
      <c r="V44" s="265"/>
      <c r="W44" s="331"/>
      <c r="X44" s="331"/>
      <c r="Y44" s="265"/>
      <c r="Z44" s="265"/>
      <c r="AA44" s="265"/>
      <c r="AB44" s="265"/>
      <c r="AC44" s="265"/>
      <c r="AD44" s="331"/>
      <c r="AE44" s="331"/>
      <c r="AF44" s="265"/>
      <c r="AG44" s="265"/>
      <c r="AH44" s="265"/>
      <c r="AI44" s="265"/>
      <c r="AJ44" s="265"/>
      <c r="AK44" s="331"/>
      <c r="AL44" s="331"/>
      <c r="AM44" s="265"/>
      <c r="AN44" s="265"/>
      <c r="AO44" s="265"/>
      <c r="AP44" s="265"/>
      <c r="AQ44" s="265"/>
      <c r="AR44" s="331"/>
      <c r="AS44" s="331"/>
      <c r="AT44" s="265"/>
      <c r="AU44" s="265"/>
      <c r="AV44" s="265"/>
      <c r="AW44" s="265"/>
      <c r="AX44" s="265"/>
      <c r="AY44" s="331"/>
      <c r="AZ44" s="331"/>
      <c r="BA44" s="265"/>
      <c r="BB44" s="265"/>
      <c r="BC44" s="265"/>
      <c r="BD44" s="265"/>
      <c r="BE44" s="265"/>
      <c r="BF44" s="331"/>
      <c r="BG44" s="331"/>
      <c r="BH44" s="265"/>
      <c r="BI44" s="265"/>
      <c r="BJ44" s="265"/>
      <c r="BK44" s="265"/>
      <c r="BL44" s="265"/>
      <c r="BM44" s="331"/>
      <c r="BN44" s="265"/>
      <c r="BO44"/>
      <c r="BP44"/>
    </row>
    <row r="45" spans="1:68" s="2" customFormat="1" ht="18" customHeight="1" x14ac:dyDescent="0.35">
      <c r="A45" s="264"/>
      <c r="B45" s="280"/>
      <c r="C45" s="201" t="s">
        <v>54</v>
      </c>
      <c r="D45" s="201"/>
      <c r="E45" s="201">
        <f>SUM(G45:AK46)</f>
        <v>0</v>
      </c>
      <c r="F45" s="201">
        <f t="shared" ref="F45" si="12">E45-D45</f>
        <v>0</v>
      </c>
      <c r="G45" s="331"/>
      <c r="H45" s="331"/>
      <c r="I45" s="331"/>
      <c r="J45" s="331"/>
      <c r="K45" s="265"/>
      <c r="L45" s="265"/>
      <c r="M45" s="265"/>
      <c r="N45" s="265"/>
      <c r="O45" s="265"/>
      <c r="P45" s="331"/>
      <c r="Q45" s="331"/>
      <c r="R45" s="265"/>
      <c r="S45" s="265"/>
      <c r="T45" s="265"/>
      <c r="U45" s="265"/>
      <c r="V45" s="265"/>
      <c r="W45" s="331"/>
      <c r="X45" s="331"/>
      <c r="Y45" s="265"/>
      <c r="Z45" s="265"/>
      <c r="AA45" s="265"/>
      <c r="AB45" s="265"/>
      <c r="AC45" s="265"/>
      <c r="AD45" s="331"/>
      <c r="AE45" s="331"/>
      <c r="AF45" s="265"/>
      <c r="AG45" s="265"/>
      <c r="AH45" s="265"/>
      <c r="AI45" s="265"/>
      <c r="AJ45" s="265"/>
      <c r="AK45" s="331"/>
      <c r="AL45" s="331"/>
      <c r="AM45" s="265"/>
      <c r="AN45" s="265"/>
      <c r="AO45" s="265"/>
      <c r="AP45" s="265"/>
      <c r="AQ45" s="265"/>
      <c r="AR45" s="331"/>
      <c r="AS45" s="331"/>
      <c r="AT45" s="265"/>
      <c r="AU45" s="265"/>
      <c r="AV45" s="265"/>
      <c r="AW45" s="265"/>
      <c r="AX45" s="265"/>
      <c r="AY45" s="331"/>
      <c r="AZ45" s="331"/>
      <c r="BA45" s="265"/>
      <c r="BB45" s="265"/>
      <c r="BC45" s="265"/>
      <c r="BD45" s="265"/>
      <c r="BE45" s="265"/>
      <c r="BF45" s="331"/>
      <c r="BG45" s="331"/>
      <c r="BH45" s="265"/>
      <c r="BI45" s="265"/>
      <c r="BJ45" s="265"/>
      <c r="BK45" s="265"/>
      <c r="BL45" s="265"/>
      <c r="BM45" s="331"/>
      <c r="BN45" s="265"/>
      <c r="BO45"/>
      <c r="BP45"/>
    </row>
    <row r="46" spans="1:68" s="2" customFormat="1" ht="18" customHeight="1" x14ac:dyDescent="0.35">
      <c r="A46" s="303"/>
      <c r="B46" s="280"/>
      <c r="C46" s="201"/>
      <c r="D46" s="201"/>
      <c r="E46" s="201"/>
      <c r="F46" s="201"/>
      <c r="G46" s="331"/>
      <c r="H46" s="331"/>
      <c r="I46" s="331"/>
      <c r="J46" s="331"/>
      <c r="K46" s="265"/>
      <c r="L46" s="265"/>
      <c r="M46" s="265"/>
      <c r="N46" s="265"/>
      <c r="O46" s="265"/>
      <c r="P46" s="331"/>
      <c r="Q46" s="331"/>
      <c r="R46" s="265"/>
      <c r="S46" s="265"/>
      <c r="T46" s="265"/>
      <c r="U46" s="265"/>
      <c r="V46" s="265"/>
      <c r="W46" s="331"/>
      <c r="X46" s="331"/>
      <c r="Y46" s="265"/>
      <c r="Z46" s="265"/>
      <c r="AA46" s="265"/>
      <c r="AB46" s="265"/>
      <c r="AC46" s="265"/>
      <c r="AD46" s="331"/>
      <c r="AE46" s="331"/>
      <c r="AF46" s="265"/>
      <c r="AG46" s="265"/>
      <c r="AH46" s="265"/>
      <c r="AI46" s="265"/>
      <c r="AJ46" s="265"/>
      <c r="AK46" s="331"/>
      <c r="AL46" s="331"/>
      <c r="AM46" s="265"/>
      <c r="AN46" s="265"/>
      <c r="AO46" s="265"/>
      <c r="AP46" s="265"/>
      <c r="AQ46" s="265"/>
      <c r="AR46" s="331"/>
      <c r="AS46" s="331"/>
      <c r="AT46" s="265"/>
      <c r="AU46" s="265"/>
      <c r="AV46" s="265"/>
      <c r="AW46" s="265"/>
      <c r="AX46" s="265"/>
      <c r="AY46" s="331"/>
      <c r="AZ46" s="331"/>
      <c r="BA46" s="265"/>
      <c r="BB46" s="265"/>
      <c r="BC46" s="265"/>
      <c r="BD46" s="265"/>
      <c r="BE46" s="265"/>
      <c r="BF46" s="331"/>
      <c r="BG46" s="331"/>
      <c r="BH46" s="265"/>
      <c r="BI46" s="265"/>
      <c r="BJ46" s="265"/>
      <c r="BK46" s="265"/>
      <c r="BL46" s="265"/>
      <c r="BM46" s="331"/>
      <c r="BN46" s="265"/>
      <c r="BO46"/>
      <c r="BP46"/>
    </row>
    <row r="47" spans="1:68" s="2" customFormat="1" ht="15" customHeight="1" x14ac:dyDescent="0.35">
      <c r="A47"/>
      <c r="B47"/>
      <c r="C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22"/>
      <c r="BO47"/>
      <c r="BP47"/>
    </row>
    <row r="48" spans="1:68" s="2" customFormat="1" ht="15" customHeight="1" x14ac:dyDescent="0.35">
      <c r="A48"/>
      <c r="B48"/>
      <c r="C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22"/>
      <c r="BO48"/>
      <c r="BP48"/>
    </row>
    <row r="49" spans="1:68" s="2" customFormat="1" ht="15" customHeight="1" x14ac:dyDescent="0.35">
      <c r="A49"/>
      <c r="B49"/>
      <c r="C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22"/>
      <c r="BO49"/>
      <c r="BP49"/>
    </row>
    <row r="50" spans="1:68" s="2" customFormat="1" ht="15" customHeight="1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22"/>
      <c r="BO50"/>
      <c r="BP50"/>
    </row>
    <row r="51" spans="1:68" s="2" customFormat="1" ht="15" customHeight="1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22"/>
      <c r="BO51"/>
      <c r="BP51"/>
    </row>
    <row r="52" spans="1:68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O52"/>
      <c r="BP52"/>
    </row>
    <row r="53" spans="1:68" s="2" customFormat="1" ht="15" customHeight="1" x14ac:dyDescent="0.35">
      <c r="A53"/>
      <c r="B53" s="21"/>
      <c r="C53"/>
      <c r="D53"/>
      <c r="E53"/>
      <c r="F5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O53"/>
      <c r="BP53"/>
    </row>
    <row r="54" spans="1:68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O54"/>
      <c r="BP54"/>
    </row>
    <row r="55" spans="1:68" s="1" customFormat="1" ht="15" customHeight="1" x14ac:dyDescent="0.35">
      <c r="A55"/>
      <c r="B55" s="21"/>
      <c r="C55"/>
      <c r="D55"/>
      <c r="E55"/>
      <c r="F55"/>
      <c r="BN55" s="2"/>
      <c r="BO55"/>
      <c r="BP55"/>
    </row>
    <row r="56" spans="1:68" s="1" customFormat="1" ht="15" customHeight="1" x14ac:dyDescent="0.35">
      <c r="A56"/>
      <c r="B56" s="21"/>
      <c r="C56"/>
      <c r="D56"/>
      <c r="E56"/>
      <c r="F56"/>
      <c r="BN56" s="2"/>
      <c r="BO56"/>
      <c r="BP56"/>
    </row>
    <row r="57" spans="1:68" s="1" customFormat="1" ht="15" customHeight="1" x14ac:dyDescent="0.35">
      <c r="A57"/>
      <c r="B57" s="21"/>
      <c r="C57"/>
      <c r="D57"/>
      <c r="E57"/>
      <c r="F57"/>
      <c r="BN57" s="2"/>
      <c r="BO57"/>
      <c r="BP57"/>
    </row>
    <row r="58" spans="1:68" s="1" customFormat="1" ht="15" customHeight="1" x14ac:dyDescent="0.35">
      <c r="A58"/>
      <c r="B58" s="21"/>
      <c r="C58"/>
      <c r="D58"/>
      <c r="E58"/>
      <c r="F58"/>
      <c r="BN58" s="2"/>
      <c r="BO58"/>
      <c r="BP58"/>
    </row>
    <row r="59" spans="1:68" s="1" customFormat="1" ht="15" customHeight="1" x14ac:dyDescent="0.35">
      <c r="A59"/>
      <c r="B59" s="21"/>
      <c r="C59"/>
      <c r="D59"/>
      <c r="E59"/>
      <c r="F59"/>
      <c r="BN59" s="2"/>
      <c r="BO59"/>
      <c r="BP59"/>
    </row>
    <row r="60" spans="1:68" s="1" customFormat="1" ht="15" customHeight="1" x14ac:dyDescent="0.35">
      <c r="A60"/>
      <c r="B60" s="21"/>
      <c r="C60"/>
      <c r="D60"/>
      <c r="E60"/>
      <c r="F60"/>
      <c r="BN60" s="2"/>
      <c r="BO60"/>
      <c r="BP60"/>
    </row>
    <row r="61" spans="1:68" s="1" customFormat="1" ht="15" customHeight="1" x14ac:dyDescent="0.35">
      <c r="A61"/>
      <c r="B61" s="21"/>
      <c r="C61"/>
      <c r="D61"/>
      <c r="E61"/>
      <c r="F61"/>
      <c r="BN61" s="2"/>
      <c r="BO61"/>
      <c r="BP61"/>
    </row>
    <row r="62" spans="1:68" s="1" customFormat="1" ht="15" customHeight="1" x14ac:dyDescent="0.35">
      <c r="A62"/>
      <c r="B62" s="21"/>
      <c r="C62"/>
      <c r="D62"/>
      <c r="E62"/>
      <c r="F62"/>
      <c r="BN62" s="2"/>
      <c r="BO62"/>
      <c r="BP62"/>
    </row>
    <row r="63" spans="1:68" s="1" customFormat="1" ht="15" customHeight="1" x14ac:dyDescent="0.35">
      <c r="A63"/>
      <c r="B63" s="21"/>
      <c r="C63"/>
      <c r="D63"/>
      <c r="E63"/>
      <c r="F63"/>
      <c r="BN63" s="2"/>
      <c r="BO63"/>
      <c r="BP63"/>
    </row>
    <row r="64" spans="1:68" s="1" customFormat="1" ht="15" customHeight="1" x14ac:dyDescent="0.35">
      <c r="A64"/>
      <c r="B64" s="21"/>
      <c r="C64"/>
      <c r="D64"/>
      <c r="E64"/>
      <c r="F64"/>
      <c r="BN64" s="2"/>
      <c r="BO64"/>
      <c r="BP64"/>
    </row>
  </sheetData>
  <mergeCells count="678">
    <mergeCell ref="AK45:AK46"/>
    <mergeCell ref="BN45:BN46"/>
    <mergeCell ref="AD23:AD24"/>
    <mergeCell ref="AE45:AE46"/>
    <mergeCell ref="AF45:AF46"/>
    <mergeCell ref="AG45:AG46"/>
    <mergeCell ref="AH45:AH46"/>
    <mergeCell ref="AI45:AI46"/>
    <mergeCell ref="AJ45:AJ46"/>
    <mergeCell ref="AJ43:AJ44"/>
    <mergeCell ref="AK43:AK44"/>
    <mergeCell ref="BN43:BN44"/>
    <mergeCell ref="AK41:AK42"/>
    <mergeCell ref="BN41:BN42"/>
    <mergeCell ref="AF41:AF42"/>
    <mergeCell ref="AG41:AG42"/>
    <mergeCell ref="AH41:AH42"/>
    <mergeCell ref="AI41:AI42"/>
    <mergeCell ref="AJ41:AJ42"/>
    <mergeCell ref="AJ39:AJ40"/>
    <mergeCell ref="AK39:AK40"/>
    <mergeCell ref="BN39:BN40"/>
    <mergeCell ref="AK37:AK38"/>
    <mergeCell ref="BN37:BN38"/>
    <mergeCell ref="Y45:Y46"/>
    <mergeCell ref="Z45:Z46"/>
    <mergeCell ref="AA45:AA46"/>
    <mergeCell ref="AB45:AB46"/>
    <mergeCell ref="AC45:AC46"/>
    <mergeCell ref="AD45:AD46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AG43:AG44"/>
    <mergeCell ref="AH43:AH44"/>
    <mergeCell ref="AI43:AI44"/>
    <mergeCell ref="AA43:AA44"/>
    <mergeCell ref="AB43:AB44"/>
    <mergeCell ref="AC43:AC44"/>
    <mergeCell ref="AD43:AD44"/>
    <mergeCell ref="AE43:AE44"/>
    <mergeCell ref="AF43:AF44"/>
    <mergeCell ref="U43:U44"/>
    <mergeCell ref="V43:V44"/>
    <mergeCell ref="W43:W44"/>
    <mergeCell ref="X43:X44"/>
    <mergeCell ref="Y43:Y44"/>
    <mergeCell ref="Z43:Z44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A43:A44"/>
    <mergeCell ref="B43:B44"/>
    <mergeCell ref="C43:C44"/>
    <mergeCell ref="D43:D44"/>
    <mergeCell ref="E43:E44"/>
    <mergeCell ref="F43:F44"/>
    <mergeCell ref="G43:G44"/>
    <mergeCell ref="H43:H44"/>
    <mergeCell ref="AE41:AE42"/>
    <mergeCell ref="Y41:Y42"/>
    <mergeCell ref="Z41:Z42"/>
    <mergeCell ref="AA41:AA42"/>
    <mergeCell ref="AB41:AB42"/>
    <mergeCell ref="AC41:AC42"/>
    <mergeCell ref="AD41:AD42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A41:A42"/>
    <mergeCell ref="B41:B42"/>
    <mergeCell ref="C41:C42"/>
    <mergeCell ref="D41:D42"/>
    <mergeCell ref="E41:E42"/>
    <mergeCell ref="F41:F42"/>
    <mergeCell ref="AG39:AG40"/>
    <mergeCell ref="AH39:AH40"/>
    <mergeCell ref="AI39:AI40"/>
    <mergeCell ref="AA39:AA40"/>
    <mergeCell ref="AB39:AB40"/>
    <mergeCell ref="AC39:AC40"/>
    <mergeCell ref="AD39:AD40"/>
    <mergeCell ref="AE39:AE40"/>
    <mergeCell ref="AF39:AF40"/>
    <mergeCell ref="U39:U40"/>
    <mergeCell ref="V39:V40"/>
    <mergeCell ref="W39:W40"/>
    <mergeCell ref="X39:X40"/>
    <mergeCell ref="Y39:Y40"/>
    <mergeCell ref="Z39:Z40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A40"/>
    <mergeCell ref="B39:B40"/>
    <mergeCell ref="C39:C40"/>
    <mergeCell ref="D39:D40"/>
    <mergeCell ref="E39:E40"/>
    <mergeCell ref="F39:F40"/>
    <mergeCell ref="G39:G40"/>
    <mergeCell ref="H39:H40"/>
    <mergeCell ref="AE37:AE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G35:AG36"/>
    <mergeCell ref="AH35:AH36"/>
    <mergeCell ref="AI35:AI36"/>
    <mergeCell ref="AJ35:AJ36"/>
    <mergeCell ref="AK35:AK36"/>
    <mergeCell ref="BN35:BN36"/>
    <mergeCell ref="AA35:AA36"/>
    <mergeCell ref="AB35:AB36"/>
    <mergeCell ref="AC35:AC36"/>
    <mergeCell ref="AD35:AD36"/>
    <mergeCell ref="AE35:AE36"/>
    <mergeCell ref="AF35:AF36"/>
    <mergeCell ref="AU35:AU36"/>
    <mergeCell ref="AV35:AV36"/>
    <mergeCell ref="AW35:AW36"/>
    <mergeCell ref="AX35:AX36"/>
    <mergeCell ref="AY35:AY36"/>
    <mergeCell ref="AZ35:AZ36"/>
    <mergeCell ref="BA35:BA36"/>
    <mergeCell ref="BD35:BD36"/>
    <mergeCell ref="BE35:BE36"/>
    <mergeCell ref="BF35:BF36"/>
    <mergeCell ref="BG35:BG36"/>
    <mergeCell ref="BM35:BM36"/>
    <mergeCell ref="U35:U36"/>
    <mergeCell ref="V35:V36"/>
    <mergeCell ref="W35:W36"/>
    <mergeCell ref="X35:X36"/>
    <mergeCell ref="Y35:Y36"/>
    <mergeCell ref="Z35:Z36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K33:AK34"/>
    <mergeCell ref="BN33:BN34"/>
    <mergeCell ref="A35:A36"/>
    <mergeCell ref="B35:B36"/>
    <mergeCell ref="C35:C36"/>
    <mergeCell ref="D35:D36"/>
    <mergeCell ref="E35:E36"/>
    <mergeCell ref="F35:F36"/>
    <mergeCell ref="G35:G36"/>
    <mergeCell ref="H35:H36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AG31:AG32"/>
    <mergeCell ref="AH31:AH32"/>
    <mergeCell ref="AI31:AI32"/>
    <mergeCell ref="U31:U32"/>
    <mergeCell ref="V31:V32"/>
    <mergeCell ref="W31:W32"/>
    <mergeCell ref="X31:X32"/>
    <mergeCell ref="Y31:Y32"/>
    <mergeCell ref="Z31:Z32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AJ31:AJ32"/>
    <mergeCell ref="AK31:AK32"/>
    <mergeCell ref="BN31:BN32"/>
    <mergeCell ref="AA31:AA32"/>
    <mergeCell ref="AB31:AB32"/>
    <mergeCell ref="AC31:AC32"/>
    <mergeCell ref="AD31:AD32"/>
    <mergeCell ref="AE31:AE32"/>
    <mergeCell ref="AF31:AF32"/>
    <mergeCell ref="BM31:BM32"/>
    <mergeCell ref="BD31:BD32"/>
    <mergeCell ref="BE31:BE32"/>
    <mergeCell ref="L31:L32"/>
    <mergeCell ref="M31:M32"/>
    <mergeCell ref="N31:N32"/>
    <mergeCell ref="AK29:AK30"/>
    <mergeCell ref="BN29:BN30"/>
    <mergeCell ref="A31:A32"/>
    <mergeCell ref="B31:B32"/>
    <mergeCell ref="C31:C32"/>
    <mergeCell ref="D31:D32"/>
    <mergeCell ref="E31:E32"/>
    <mergeCell ref="F31:F32"/>
    <mergeCell ref="G31:G32"/>
    <mergeCell ref="H31:H32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N23:BN24"/>
    <mergeCell ref="A27:A28"/>
    <mergeCell ref="B27:B28"/>
    <mergeCell ref="C27:C28"/>
    <mergeCell ref="D27:D28"/>
    <mergeCell ref="E27:E28"/>
    <mergeCell ref="F27:F28"/>
    <mergeCell ref="G27:AK27"/>
    <mergeCell ref="BN27:BN28"/>
    <mergeCell ref="AF23:AF24"/>
    <mergeCell ref="AG23:AG24"/>
    <mergeCell ref="AH23:AH24"/>
    <mergeCell ref="AI23:AI24"/>
    <mergeCell ref="AJ23:AJ24"/>
    <mergeCell ref="AK23:AK24"/>
    <mergeCell ref="X23:X24"/>
    <mergeCell ref="Y23:Y24"/>
    <mergeCell ref="Z23:Z24"/>
    <mergeCell ref="AA23:AA24"/>
    <mergeCell ref="AB23:AB24"/>
    <mergeCell ref="AE23:AE24"/>
    <mergeCell ref="R23:R24"/>
    <mergeCell ref="S23:S24"/>
    <mergeCell ref="T23:T24"/>
    <mergeCell ref="B23:C24"/>
    <mergeCell ref="D23:D24"/>
    <mergeCell ref="E23:E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BA23:BA24"/>
    <mergeCell ref="G3:AK3"/>
    <mergeCell ref="BN3:BN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L3:BM3"/>
    <mergeCell ref="F23:F24"/>
    <mergeCell ref="G23:G24"/>
    <mergeCell ref="H23:H24"/>
    <mergeCell ref="I23:I24"/>
    <mergeCell ref="J23:J24"/>
    <mergeCell ref="K23:K24"/>
    <mergeCell ref="A17:A22"/>
    <mergeCell ref="B17:B22"/>
    <mergeCell ref="A23:A24"/>
    <mergeCell ref="BB23:BB24"/>
    <mergeCell ref="BC23:BC24"/>
    <mergeCell ref="BD23:BD24"/>
    <mergeCell ref="BH23:BH24"/>
    <mergeCell ref="BI23:BI24"/>
    <mergeCell ref="BJ23:BJ24"/>
    <mergeCell ref="BK23:BK24"/>
    <mergeCell ref="AL35:AL36"/>
    <mergeCell ref="AM35:AM36"/>
    <mergeCell ref="AN35:AN36"/>
    <mergeCell ref="AO35:AO36"/>
    <mergeCell ref="AP35:AP36"/>
    <mergeCell ref="AQ35:AQ36"/>
    <mergeCell ref="AR35:AR36"/>
    <mergeCell ref="AS35:AS36"/>
    <mergeCell ref="AT35:AT36"/>
    <mergeCell ref="AM23:AM24"/>
    <mergeCell ref="AN23:AN24"/>
    <mergeCell ref="AO23:AO24"/>
    <mergeCell ref="AP23:AP24"/>
    <mergeCell ref="AT23:AT24"/>
    <mergeCell ref="AU23:AU24"/>
    <mergeCell ref="AV23:AV24"/>
    <mergeCell ref="AW23:AW24"/>
    <mergeCell ref="AS37:AS38"/>
    <mergeCell ref="AT37:AT38"/>
    <mergeCell ref="AL39:AL40"/>
    <mergeCell ref="AM39:AM40"/>
    <mergeCell ref="AN39:AN40"/>
    <mergeCell ref="AO39:AO40"/>
    <mergeCell ref="AP39:AP40"/>
    <mergeCell ref="AQ39:AQ40"/>
    <mergeCell ref="AR39:AR40"/>
    <mergeCell ref="AS39:AS40"/>
    <mergeCell ref="AT39:AT40"/>
    <mergeCell ref="AL37:AL38"/>
    <mergeCell ref="AM37:AM38"/>
    <mergeCell ref="AN37:AN38"/>
    <mergeCell ref="AO37:AO38"/>
    <mergeCell ref="AP37:AP38"/>
    <mergeCell ref="AQ37:AQ38"/>
    <mergeCell ref="AR37:AR38"/>
    <mergeCell ref="AL41:AL42"/>
    <mergeCell ref="AM41:AM42"/>
    <mergeCell ref="AN41:AN42"/>
    <mergeCell ref="AO41:AO42"/>
    <mergeCell ref="AP41:AP42"/>
    <mergeCell ref="AQ41:AQ42"/>
    <mergeCell ref="AR41:AR42"/>
    <mergeCell ref="AS41:AS42"/>
    <mergeCell ref="AT41:AT42"/>
    <mergeCell ref="AL43:AL44"/>
    <mergeCell ref="AM43:AM44"/>
    <mergeCell ref="AN43:AN44"/>
    <mergeCell ref="AO43:AO44"/>
    <mergeCell ref="AP43:AP44"/>
    <mergeCell ref="AQ43:AQ44"/>
    <mergeCell ref="AR43:AR44"/>
    <mergeCell ref="AS43:AS44"/>
    <mergeCell ref="AT43:AT44"/>
    <mergeCell ref="AL45:AL46"/>
    <mergeCell ref="AM45:AM46"/>
    <mergeCell ref="AN45:AN46"/>
    <mergeCell ref="AO45:AO46"/>
    <mergeCell ref="AP45:AP46"/>
    <mergeCell ref="AQ45:AQ46"/>
    <mergeCell ref="AR45:AR46"/>
    <mergeCell ref="AS45:AS46"/>
    <mergeCell ref="AT45:AT46"/>
    <mergeCell ref="AW43:AW44"/>
    <mergeCell ref="AX43:AX44"/>
    <mergeCell ref="AY43:AY44"/>
    <mergeCell ref="AZ43:AZ44"/>
    <mergeCell ref="BA43:BA44"/>
    <mergeCell ref="AU37:AU38"/>
    <mergeCell ref="AV37:AV38"/>
    <mergeCell ref="AW37:AW38"/>
    <mergeCell ref="AX37:AX38"/>
    <mergeCell ref="AY37:AY38"/>
    <mergeCell ref="AZ37:AZ38"/>
    <mergeCell ref="BA37:BA38"/>
    <mergeCell ref="AU39:AU40"/>
    <mergeCell ref="AV39:AV40"/>
    <mergeCell ref="AW39:AW40"/>
    <mergeCell ref="AX39:AX40"/>
    <mergeCell ref="AY39:AY40"/>
    <mergeCell ref="AZ39:AZ40"/>
    <mergeCell ref="BA39:BA40"/>
    <mergeCell ref="AU45:AU46"/>
    <mergeCell ref="AV45:AV46"/>
    <mergeCell ref="AW45:AW46"/>
    <mergeCell ref="AX45:AX46"/>
    <mergeCell ref="AY45:AY46"/>
    <mergeCell ref="AZ45:AZ46"/>
    <mergeCell ref="BA45:BA46"/>
    <mergeCell ref="BB35:BB36"/>
    <mergeCell ref="BC35:BC36"/>
    <mergeCell ref="BB37:BB38"/>
    <mergeCell ref="BC37:BC38"/>
    <mergeCell ref="BB41:BB42"/>
    <mergeCell ref="BC41:BC42"/>
    <mergeCell ref="BB45:BB46"/>
    <mergeCell ref="BC45:BC46"/>
    <mergeCell ref="AU41:AU42"/>
    <mergeCell ref="AV41:AV42"/>
    <mergeCell ref="AW41:AW42"/>
    <mergeCell ref="AX41:AX42"/>
    <mergeCell ref="AY41:AY42"/>
    <mergeCell ref="AZ41:AZ42"/>
    <mergeCell ref="BA41:BA42"/>
    <mergeCell ref="AU43:AU44"/>
    <mergeCell ref="AV43:AV44"/>
    <mergeCell ref="BB43:BB44"/>
    <mergeCell ref="BC43:BC44"/>
    <mergeCell ref="BD43:BD44"/>
    <mergeCell ref="BE43:BE44"/>
    <mergeCell ref="BF43:BF44"/>
    <mergeCell ref="BG43:BG44"/>
    <mergeCell ref="BD37:BD38"/>
    <mergeCell ref="BE37:BE38"/>
    <mergeCell ref="BF37:BF38"/>
    <mergeCell ref="BG37:BG38"/>
    <mergeCell ref="BB39:BB40"/>
    <mergeCell ref="BC39:BC40"/>
    <mergeCell ref="BD39:BD40"/>
    <mergeCell ref="BE39:BE40"/>
    <mergeCell ref="BF39:BF40"/>
    <mergeCell ref="BG39:BG40"/>
    <mergeCell ref="BD45:BD46"/>
    <mergeCell ref="BE45:BE46"/>
    <mergeCell ref="BF45:BF46"/>
    <mergeCell ref="BG45:BG46"/>
    <mergeCell ref="BH35:BH36"/>
    <mergeCell ref="BI35:BI36"/>
    <mergeCell ref="BJ35:BJ36"/>
    <mergeCell ref="BK35:BK36"/>
    <mergeCell ref="BL35:BL36"/>
    <mergeCell ref="BH37:BH38"/>
    <mergeCell ref="BI37:BI38"/>
    <mergeCell ref="BJ37:BJ38"/>
    <mergeCell ref="BK37:BK38"/>
    <mergeCell ref="BL37:BL38"/>
    <mergeCell ref="BH43:BH44"/>
    <mergeCell ref="BI43:BI44"/>
    <mergeCell ref="BJ43:BJ44"/>
    <mergeCell ref="BK43:BK44"/>
    <mergeCell ref="BL43:BL44"/>
    <mergeCell ref="BD41:BD42"/>
    <mergeCell ref="BE41:BE42"/>
    <mergeCell ref="BF41:BF42"/>
    <mergeCell ref="BG41:BG42"/>
    <mergeCell ref="BM37:BM38"/>
    <mergeCell ref="BH39:BH40"/>
    <mergeCell ref="BI39:BI40"/>
    <mergeCell ref="BJ39:BJ40"/>
    <mergeCell ref="BK39:BK40"/>
    <mergeCell ref="BL39:BL40"/>
    <mergeCell ref="BM39:BM40"/>
    <mergeCell ref="BH41:BH42"/>
    <mergeCell ref="BI41:BI42"/>
    <mergeCell ref="BJ41:BJ42"/>
    <mergeCell ref="BK41:BK42"/>
    <mergeCell ref="BL41:BL42"/>
    <mergeCell ref="BM41:BM42"/>
    <mergeCell ref="BM43:BM44"/>
    <mergeCell ref="BH45:BH46"/>
    <mergeCell ref="BI45:BI46"/>
    <mergeCell ref="BJ45:BJ46"/>
    <mergeCell ref="BK45:BK46"/>
    <mergeCell ref="BL45:BL46"/>
    <mergeCell ref="BM45:BM46"/>
    <mergeCell ref="AL29:AL30"/>
    <mergeCell ref="AM29:AM30"/>
    <mergeCell ref="AN29:AN30"/>
    <mergeCell ref="AO29:AO30"/>
    <mergeCell ref="AP29:AP30"/>
    <mergeCell ref="AQ29:AQ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Z29:AZ30"/>
    <mergeCell ref="BA29:BA30"/>
    <mergeCell ref="BB29:BB30"/>
    <mergeCell ref="BC29:BC30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BC31:BC32"/>
    <mergeCell ref="AL33:AL34"/>
    <mergeCell ref="AM33:AM34"/>
    <mergeCell ref="AN33:AN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BA33:BA34"/>
    <mergeCell ref="BB33:BB34"/>
    <mergeCell ref="BC33:BC34"/>
    <mergeCell ref="BD33:BD34"/>
    <mergeCell ref="BE33:BE34"/>
    <mergeCell ref="BH29:BH30"/>
    <mergeCell ref="BI29:BI30"/>
    <mergeCell ref="BJ29:BJ30"/>
    <mergeCell ref="BF29:BF30"/>
    <mergeCell ref="BG29:BG30"/>
    <mergeCell ref="BF31:BF32"/>
    <mergeCell ref="BG31:BG32"/>
    <mergeCell ref="BF33:BF34"/>
    <mergeCell ref="BG33:BG34"/>
    <mergeCell ref="BM33:BM34"/>
    <mergeCell ref="AL23:AL24"/>
    <mergeCell ref="AR23:AR24"/>
    <mergeCell ref="AS23:AS24"/>
    <mergeCell ref="AY23:AY24"/>
    <mergeCell ref="AZ23:AZ24"/>
    <mergeCell ref="BF23:BF24"/>
    <mergeCell ref="BG23:BG24"/>
    <mergeCell ref="BM23:BM24"/>
    <mergeCell ref="BM29:BM30"/>
    <mergeCell ref="BK29:BK30"/>
    <mergeCell ref="BL29:BL30"/>
    <mergeCell ref="BH31:BH32"/>
    <mergeCell ref="BI31:BI32"/>
    <mergeCell ref="BJ31:BJ32"/>
    <mergeCell ref="BK31:BK32"/>
    <mergeCell ref="BL31:BL32"/>
    <mergeCell ref="BH33:BH34"/>
    <mergeCell ref="BI33:BI34"/>
    <mergeCell ref="BJ33:BJ34"/>
    <mergeCell ref="BK33:BK34"/>
    <mergeCell ref="BL33:BL34"/>
    <mergeCell ref="BD29:BD30"/>
    <mergeCell ref="BE29:BE30"/>
  </mergeCells>
  <conditionalFormatting sqref="E5:F23">
    <cfRule type="cellIs" dxfId="253" priority="7" operator="lessThan">
      <formula>0</formula>
    </cfRule>
  </conditionalFormatting>
  <conditionalFormatting sqref="F5:F23">
    <cfRule type="cellIs" dxfId="252" priority="6" operator="equal">
      <formula>0</formula>
    </cfRule>
  </conditionalFormatting>
  <conditionalFormatting sqref="F29:F46">
    <cfRule type="cellIs" dxfId="251" priority="4" operator="equal">
      <formula>0</formula>
    </cfRule>
    <cfRule type="cellIs" dxfId="250" priority="5" operator="lessThan">
      <formula>0</formula>
    </cfRule>
  </conditionalFormatting>
  <conditionalFormatting sqref="G5:BM24 G29:AS33 AF29:AS34 AT29:BL36 BM29:BM46 G34:AM34 G35:AS36 BN35:BN46 G37:BL46">
    <cfRule type="cellIs" dxfId="249" priority="3" operator="greaterThan">
      <formula>0</formula>
    </cfRule>
  </conditionalFormatting>
  <conditionalFormatting sqref="BN5:BN23 BN29 BN31 BN33">
    <cfRule type="containsText" dxfId="248" priority="8" operator="containsText" text="Done">
      <formula>NOT(ISERROR(SEARCH("Done",BN5)))</formula>
    </cfRule>
  </conditionalFormatting>
  <conditionalFormatting sqref="BN5:BN24">
    <cfRule type="containsText" dxfId="247" priority="2" operator="containsText" text="Done">
      <formula>NOT(ISERROR(SEARCH("Done",BN5)))</formula>
    </cfRule>
  </conditionalFormatting>
  <conditionalFormatting sqref="BN29:BN34">
    <cfRule type="containsText" dxfId="246" priority="1" operator="containsText" text="Done">
      <formula>NOT(ISERROR(SEARCH("Done",BN29)))</formula>
    </cfRule>
  </conditionalFormatting>
  <dataValidations count="1">
    <dataValidation allowBlank="1" showInputMessage="1" showErrorMessage="1" sqref="BP5" xr:uid="{6961057B-421C-4E7A-ABC8-40733543AF76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AFD2-416E-43A8-93D9-637B85E7A4F4}">
  <sheetPr>
    <tabColor rgb="FF0000FF"/>
    <pageSetUpPr fitToPage="1"/>
  </sheetPr>
  <dimension ref="A1:BP52"/>
  <sheetViews>
    <sheetView showGridLines="0" zoomScale="60" zoomScaleNormal="60" workbookViewId="0">
      <pane xSplit="6" ySplit="4" topLeftCell="BN6" activePane="bottomRight" state="frozen"/>
      <selection pane="topRight" activeCell="G51" sqref="G51:AH52"/>
      <selection pane="bottomLeft" activeCell="G51" sqref="G51:AH52"/>
      <selection pane="bottomRight" activeCell="BN6" sqref="BN6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35.17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>
        <f>D2/6</f>
        <v>110</v>
      </c>
      <c r="D2" s="2">
        <f>SUBTOTAL(9,D5:D10)</f>
        <v>660</v>
      </c>
      <c r="E2" s="2">
        <f>SUBTOTAL(9,E5:E10)</f>
        <v>660</v>
      </c>
      <c r="F2" s="63">
        <f>SUBTOTAL(9,F5:F10)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08" t="s">
        <v>187</v>
      </c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263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68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15">
        <v>17</v>
      </c>
      <c r="X4" s="115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15">
        <v>24</v>
      </c>
      <c r="AE4" s="115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15">
        <v>31</v>
      </c>
      <c r="AL4" s="115">
        <v>1</v>
      </c>
      <c r="AM4" s="37">
        <v>2</v>
      </c>
      <c r="AN4" s="37">
        <v>3</v>
      </c>
      <c r="AO4" s="37">
        <v>4</v>
      </c>
      <c r="AP4" s="37">
        <v>5</v>
      </c>
      <c r="AQ4" s="37">
        <v>6</v>
      </c>
      <c r="AR4" s="115">
        <v>7</v>
      </c>
      <c r="AS4" s="115">
        <v>8</v>
      </c>
      <c r="AT4" s="37">
        <v>9</v>
      </c>
      <c r="AU4" s="37">
        <v>10</v>
      </c>
      <c r="AV4" s="37">
        <v>11</v>
      </c>
      <c r="AW4" s="37">
        <v>12</v>
      </c>
      <c r="AX4" s="37">
        <v>13</v>
      </c>
      <c r="AY4" s="115">
        <v>14</v>
      </c>
      <c r="AZ4" s="115">
        <v>15</v>
      </c>
      <c r="BA4" s="37">
        <v>16</v>
      </c>
      <c r="BB4" s="37">
        <v>17</v>
      </c>
      <c r="BC4" s="37">
        <v>18</v>
      </c>
      <c r="BD4" s="37">
        <v>19</v>
      </c>
      <c r="BE4" s="37">
        <v>20</v>
      </c>
      <c r="BF4" s="115">
        <v>21</v>
      </c>
      <c r="BG4" s="115">
        <v>22</v>
      </c>
      <c r="BH4" s="37">
        <v>23</v>
      </c>
      <c r="BI4" s="37">
        <v>24</v>
      </c>
      <c r="BJ4" s="37">
        <v>25</v>
      </c>
      <c r="BK4" s="37">
        <v>26</v>
      </c>
      <c r="BL4" s="37">
        <v>27</v>
      </c>
      <c r="BM4" s="115">
        <v>28</v>
      </c>
      <c r="BN4" s="263"/>
    </row>
    <row r="5" spans="1:66" ht="18" customHeight="1" x14ac:dyDescent="0.35">
      <c r="A5" s="220" t="s">
        <v>192</v>
      </c>
      <c r="B5" s="223" t="s">
        <v>193</v>
      </c>
      <c r="C5" s="31" t="s">
        <v>1</v>
      </c>
      <c r="D5" s="14">
        <v>110</v>
      </c>
      <c r="E5" s="75">
        <f>SUM(G5:AS5)</f>
        <v>110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69"/>
      <c r="Q5" s="69"/>
      <c r="R5" s="9"/>
      <c r="S5" s="9"/>
      <c r="T5" s="9"/>
      <c r="U5" s="9"/>
      <c r="V5" s="9"/>
      <c r="W5" s="116"/>
      <c r="X5" s="116"/>
      <c r="Y5" s="9"/>
      <c r="Z5" s="9"/>
      <c r="AA5" s="9"/>
      <c r="AB5" s="9"/>
      <c r="AC5" s="9"/>
      <c r="AD5" s="116"/>
      <c r="AE5" s="116"/>
      <c r="AF5" s="9"/>
      <c r="AG5" s="9">
        <f>48+41</f>
        <v>89</v>
      </c>
      <c r="AH5" s="9">
        <v>21</v>
      </c>
      <c r="AI5" s="9"/>
      <c r="AJ5" s="9"/>
      <c r="AK5" s="116"/>
      <c r="AL5" s="116"/>
      <c r="AM5" s="9"/>
      <c r="AN5" s="9"/>
      <c r="AO5" s="9"/>
      <c r="AP5" s="9"/>
      <c r="AQ5" s="9"/>
      <c r="AR5" s="116"/>
      <c r="AS5" s="116"/>
      <c r="AT5" s="9"/>
      <c r="AU5" s="9"/>
      <c r="AV5" s="9"/>
      <c r="AW5" s="9"/>
      <c r="AX5" s="9"/>
      <c r="AY5" s="116"/>
      <c r="AZ5" s="116"/>
      <c r="BA5" s="9"/>
      <c r="BB5" s="9"/>
      <c r="BC5" s="9"/>
      <c r="BD5" s="9"/>
      <c r="BE5" s="9"/>
      <c r="BF5" s="116"/>
      <c r="BG5" s="116"/>
      <c r="BH5" s="9"/>
      <c r="BI5" s="9"/>
      <c r="BJ5" s="9"/>
      <c r="BK5" s="9"/>
      <c r="BL5" s="9"/>
      <c r="BM5" s="116"/>
      <c r="BN5" s="41"/>
    </row>
    <row r="6" spans="1:66" ht="18" customHeight="1" x14ac:dyDescent="0.35">
      <c r="A6" s="221"/>
      <c r="B6" s="224"/>
      <c r="C6" s="32" t="s">
        <v>2</v>
      </c>
      <c r="D6" s="124">
        <v>110</v>
      </c>
      <c r="E6" s="75">
        <f t="shared" ref="E6:E10" si="0">SUM(G6:AS6)</f>
        <v>110</v>
      </c>
      <c r="F6" s="8">
        <f t="shared" ref="F6:F10" si="1">E6-D6</f>
        <v>0</v>
      </c>
      <c r="G6" s="69"/>
      <c r="H6" s="69"/>
      <c r="I6" s="69"/>
      <c r="J6" s="69"/>
      <c r="K6" s="9"/>
      <c r="L6" s="9"/>
      <c r="M6" s="9"/>
      <c r="N6" s="9"/>
      <c r="O6" s="9"/>
      <c r="P6" s="69"/>
      <c r="Q6" s="69"/>
      <c r="R6" s="9"/>
      <c r="S6" s="9"/>
      <c r="T6" s="9"/>
      <c r="U6" s="9"/>
      <c r="V6" s="9"/>
      <c r="W6" s="116"/>
      <c r="X6" s="116"/>
      <c r="Y6" s="9"/>
      <c r="Z6" s="9"/>
      <c r="AA6" s="9"/>
      <c r="AB6" s="9"/>
      <c r="AC6" s="9"/>
      <c r="AD6" s="116"/>
      <c r="AE6" s="116"/>
      <c r="AF6" s="9"/>
      <c r="AG6" s="9">
        <f>48+62</f>
        <v>110</v>
      </c>
      <c r="AH6" s="9"/>
      <c r="AI6" s="9"/>
      <c r="AJ6" s="9"/>
      <c r="AK6" s="116"/>
      <c r="AL6" s="128"/>
      <c r="AM6" s="9"/>
      <c r="AN6" s="9"/>
      <c r="AO6" s="9"/>
      <c r="AP6" s="9"/>
      <c r="AQ6" s="9"/>
      <c r="AR6" s="116"/>
      <c r="AS6" s="116"/>
      <c r="AT6" s="9"/>
      <c r="AU6" s="9"/>
      <c r="AV6" s="9"/>
      <c r="AW6" s="9"/>
      <c r="AX6" s="9"/>
      <c r="AY6" s="116"/>
      <c r="AZ6" s="116"/>
      <c r="BA6" s="9"/>
      <c r="BB6" s="9"/>
      <c r="BC6" s="9"/>
      <c r="BD6" s="9"/>
      <c r="BE6" s="9"/>
      <c r="BF6" s="116"/>
      <c r="BG6" s="116"/>
      <c r="BH6" s="9"/>
      <c r="BI6" s="9"/>
      <c r="BJ6" s="9"/>
      <c r="BK6" s="9"/>
      <c r="BL6" s="9"/>
      <c r="BM6" s="128"/>
      <c r="BN6" s="42"/>
    </row>
    <row r="7" spans="1:66" ht="18" customHeight="1" x14ac:dyDescent="0.35">
      <c r="A7" s="221"/>
      <c r="B7" s="224"/>
      <c r="C7" s="32" t="s">
        <v>3</v>
      </c>
      <c r="D7" s="124">
        <v>110</v>
      </c>
      <c r="E7" s="75">
        <f t="shared" si="0"/>
        <v>110</v>
      </c>
      <c r="F7" s="8">
        <f t="shared" si="1"/>
        <v>0</v>
      </c>
      <c r="G7" s="69"/>
      <c r="H7" s="69"/>
      <c r="I7" s="69"/>
      <c r="J7" s="69"/>
      <c r="K7" s="9"/>
      <c r="L7" s="9"/>
      <c r="M7" s="9"/>
      <c r="N7" s="9"/>
      <c r="O7" s="9"/>
      <c r="P7" s="69"/>
      <c r="Q7" s="69"/>
      <c r="R7" s="9"/>
      <c r="S7" s="9"/>
      <c r="T7" s="9"/>
      <c r="U7" s="9"/>
      <c r="V7" s="9"/>
      <c r="W7" s="116"/>
      <c r="X7" s="116"/>
      <c r="Y7" s="9"/>
      <c r="Z7" s="9"/>
      <c r="AA7" s="9"/>
      <c r="AB7" s="9"/>
      <c r="AC7" s="9"/>
      <c r="AD7" s="116"/>
      <c r="AE7" s="116"/>
      <c r="AF7" s="9"/>
      <c r="AG7" s="9"/>
      <c r="AH7" s="9"/>
      <c r="AI7" s="9">
        <f>26+22</f>
        <v>48</v>
      </c>
      <c r="AJ7" s="9">
        <v>34</v>
      </c>
      <c r="AK7" s="116">
        <v>20</v>
      </c>
      <c r="AL7" s="128"/>
      <c r="AM7" s="9">
        <v>8</v>
      </c>
      <c r="AN7" s="9"/>
      <c r="AO7" s="9"/>
      <c r="AP7" s="9"/>
      <c r="AQ7" s="9"/>
      <c r="AR7" s="116"/>
      <c r="AS7" s="116"/>
      <c r="AT7" s="9"/>
      <c r="AU7" s="9"/>
      <c r="AV7" s="9"/>
      <c r="AW7" s="9"/>
      <c r="AX7" s="9"/>
      <c r="AY7" s="116"/>
      <c r="AZ7" s="116"/>
      <c r="BA7" s="9"/>
      <c r="BB7" s="9"/>
      <c r="BC7" s="9"/>
      <c r="BD7" s="9"/>
      <c r="BE7" s="9"/>
      <c r="BF7" s="116"/>
      <c r="BG7" s="116"/>
      <c r="BH7" s="9"/>
      <c r="BI7" s="9"/>
      <c r="BJ7" s="9"/>
      <c r="BK7" s="9"/>
      <c r="BL7" s="9"/>
      <c r="BM7" s="128"/>
      <c r="BN7" s="42"/>
    </row>
    <row r="8" spans="1:66" ht="18" customHeight="1" x14ac:dyDescent="0.35">
      <c r="A8" s="221"/>
      <c r="B8" s="224"/>
      <c r="C8" s="33" t="s">
        <v>4</v>
      </c>
      <c r="D8" s="124">
        <v>110</v>
      </c>
      <c r="E8" s="75">
        <f t="shared" si="0"/>
        <v>110</v>
      </c>
      <c r="F8" s="8">
        <f t="shared" si="1"/>
        <v>0</v>
      </c>
      <c r="G8" s="69"/>
      <c r="H8" s="69"/>
      <c r="I8" s="69"/>
      <c r="J8" s="69"/>
      <c r="K8" s="9"/>
      <c r="L8" s="9"/>
      <c r="M8" s="9"/>
      <c r="N8" s="9"/>
      <c r="O8" s="9"/>
      <c r="P8" s="69"/>
      <c r="Q8" s="69"/>
      <c r="R8" s="9"/>
      <c r="S8" s="9"/>
      <c r="T8" s="9"/>
      <c r="U8" s="9"/>
      <c r="V8" s="9"/>
      <c r="W8" s="116"/>
      <c r="X8" s="116"/>
      <c r="Y8" s="9"/>
      <c r="Z8" s="9"/>
      <c r="AA8" s="9"/>
      <c r="AB8" s="9"/>
      <c r="AC8" s="9"/>
      <c r="AD8" s="116"/>
      <c r="AE8" s="116"/>
      <c r="AF8" s="9"/>
      <c r="AG8" s="9"/>
      <c r="AH8" s="9"/>
      <c r="AI8" s="9">
        <f>33+24</f>
        <v>57</v>
      </c>
      <c r="AJ8" s="9">
        <v>43</v>
      </c>
      <c r="AK8" s="116">
        <v>10</v>
      </c>
      <c r="AL8" s="128"/>
      <c r="AM8" s="9"/>
      <c r="AN8" s="9"/>
      <c r="AO8" s="9"/>
      <c r="AP8" s="9"/>
      <c r="AQ8" s="9"/>
      <c r="AR8" s="116"/>
      <c r="AS8" s="116"/>
      <c r="AT8" s="9"/>
      <c r="AU8" s="9"/>
      <c r="AV8" s="9"/>
      <c r="AW8" s="9"/>
      <c r="AX8" s="9"/>
      <c r="AY8" s="116"/>
      <c r="AZ8" s="116"/>
      <c r="BA8" s="9"/>
      <c r="BB8" s="9"/>
      <c r="BC8" s="9"/>
      <c r="BD8" s="9"/>
      <c r="BE8" s="9"/>
      <c r="BF8" s="116"/>
      <c r="BG8" s="116"/>
      <c r="BH8" s="9"/>
      <c r="BI8" s="9"/>
      <c r="BJ8" s="9"/>
      <c r="BK8" s="9"/>
      <c r="BL8" s="9"/>
      <c r="BM8" s="128"/>
      <c r="BN8" s="42"/>
    </row>
    <row r="9" spans="1:66" ht="18" customHeight="1" x14ac:dyDescent="0.35">
      <c r="A9" s="221"/>
      <c r="B9" s="224"/>
      <c r="C9" s="33" t="s">
        <v>5</v>
      </c>
      <c r="D9" s="124">
        <v>110</v>
      </c>
      <c r="E9" s="75">
        <f t="shared" si="0"/>
        <v>110</v>
      </c>
      <c r="F9" s="8">
        <f t="shared" si="1"/>
        <v>0</v>
      </c>
      <c r="G9" s="69"/>
      <c r="H9" s="69"/>
      <c r="I9" s="69"/>
      <c r="J9" s="69"/>
      <c r="K9" s="9"/>
      <c r="L9" s="9"/>
      <c r="M9" s="9"/>
      <c r="N9" s="9"/>
      <c r="O9" s="9"/>
      <c r="P9" s="69"/>
      <c r="Q9" s="69"/>
      <c r="R9" s="9"/>
      <c r="S9" s="9"/>
      <c r="T9" s="9"/>
      <c r="U9" s="9"/>
      <c r="V9" s="9"/>
      <c r="W9" s="116"/>
      <c r="X9" s="116"/>
      <c r="Y9" s="9"/>
      <c r="Z9" s="9"/>
      <c r="AA9" s="9"/>
      <c r="AB9" s="9"/>
      <c r="AC9" s="9"/>
      <c r="AD9" s="116"/>
      <c r="AE9" s="116"/>
      <c r="AF9" s="9"/>
      <c r="AG9" s="9"/>
      <c r="AH9" s="9"/>
      <c r="AI9" s="9">
        <f>34+33</f>
        <v>67</v>
      </c>
      <c r="AJ9" s="9">
        <v>23</v>
      </c>
      <c r="AK9" s="116">
        <v>20</v>
      </c>
      <c r="AL9" s="128"/>
      <c r="AM9" s="9"/>
      <c r="AN9" s="9"/>
      <c r="AO9" s="9"/>
      <c r="AP9" s="9"/>
      <c r="AQ9" s="9"/>
      <c r="AR9" s="116"/>
      <c r="AS9" s="116"/>
      <c r="AT9" s="9"/>
      <c r="AU9" s="9"/>
      <c r="AV9" s="9"/>
      <c r="AW9" s="9"/>
      <c r="AX9" s="9"/>
      <c r="AY9" s="116"/>
      <c r="AZ9" s="116"/>
      <c r="BA9" s="9"/>
      <c r="BB9" s="9"/>
      <c r="BC9" s="9"/>
      <c r="BD9" s="9"/>
      <c r="BE9" s="9"/>
      <c r="BF9" s="116"/>
      <c r="BG9" s="116"/>
      <c r="BH9" s="9"/>
      <c r="BI9" s="9"/>
      <c r="BJ9" s="9"/>
      <c r="BK9" s="9"/>
      <c r="BL9" s="9"/>
      <c r="BM9" s="128"/>
      <c r="BN9" s="42"/>
    </row>
    <row r="10" spans="1:66" ht="18" customHeight="1" x14ac:dyDescent="0.35">
      <c r="A10" s="222"/>
      <c r="B10" s="225"/>
      <c r="C10" s="34" t="s">
        <v>6</v>
      </c>
      <c r="D10" s="16">
        <v>110</v>
      </c>
      <c r="E10" s="75">
        <f t="shared" si="0"/>
        <v>110</v>
      </c>
      <c r="F10" s="10">
        <f t="shared" si="1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70"/>
      <c r="Q10" s="70"/>
      <c r="R10" s="13"/>
      <c r="S10" s="13"/>
      <c r="T10" s="13"/>
      <c r="U10" s="13"/>
      <c r="V10" s="13"/>
      <c r="W10" s="117"/>
      <c r="X10" s="117"/>
      <c r="Y10" s="13"/>
      <c r="Z10" s="13"/>
      <c r="AA10" s="13"/>
      <c r="AB10" s="13"/>
      <c r="AC10" s="13"/>
      <c r="AD10" s="117"/>
      <c r="AE10" s="117"/>
      <c r="AF10" s="13"/>
      <c r="AG10" s="13"/>
      <c r="AH10" s="13">
        <v>25</v>
      </c>
      <c r="AI10" s="13">
        <f>23+56</f>
        <v>79</v>
      </c>
      <c r="AJ10" s="13">
        <v>2</v>
      </c>
      <c r="AK10" s="117">
        <v>3</v>
      </c>
      <c r="AL10" s="119"/>
      <c r="AM10" s="13"/>
      <c r="AN10" s="13">
        <v>1</v>
      </c>
      <c r="AO10" s="13"/>
      <c r="AP10" s="13"/>
      <c r="AQ10" s="13"/>
      <c r="AR10" s="117"/>
      <c r="AS10" s="117"/>
      <c r="AT10" s="13"/>
      <c r="AU10" s="13"/>
      <c r="AV10" s="13"/>
      <c r="AW10" s="13"/>
      <c r="AX10" s="13"/>
      <c r="AY10" s="117"/>
      <c r="AZ10" s="117"/>
      <c r="BA10" s="13"/>
      <c r="BB10" s="13"/>
      <c r="BC10" s="13"/>
      <c r="BD10" s="13"/>
      <c r="BE10" s="13"/>
      <c r="BF10" s="117"/>
      <c r="BG10" s="117"/>
      <c r="BH10" s="13"/>
      <c r="BI10" s="13"/>
      <c r="BJ10" s="13"/>
      <c r="BK10" s="13"/>
      <c r="BL10" s="13"/>
      <c r="BM10" s="119"/>
      <c r="BN10" s="43" t="s">
        <v>194</v>
      </c>
    </row>
    <row r="11" spans="1:66" ht="18" customHeight="1" x14ac:dyDescent="0.35">
      <c r="A11" s="332" t="s">
        <v>183</v>
      </c>
      <c r="B11" s="226" t="s">
        <v>89</v>
      </c>
      <c r="C11" s="227"/>
      <c r="D11" s="218">
        <f>D5</f>
        <v>110</v>
      </c>
      <c r="E11" s="218">
        <f>SUM(G11:AK11)</f>
        <v>110</v>
      </c>
      <c r="F11" s="218">
        <f>E11-D11</f>
        <v>0</v>
      </c>
      <c r="G11" s="306"/>
      <c r="H11" s="306"/>
      <c r="I11" s="306"/>
      <c r="J11" s="306"/>
      <c r="K11" s="259"/>
      <c r="L11" s="259"/>
      <c r="M11" s="259"/>
      <c r="N11" s="259"/>
      <c r="O11" s="259"/>
      <c r="P11" s="306"/>
      <c r="Q11" s="306"/>
      <c r="R11" s="259"/>
      <c r="S11" s="259"/>
      <c r="T11" s="259"/>
      <c r="U11" s="259"/>
      <c r="V11" s="259"/>
      <c r="W11" s="330"/>
      <c r="X11" s="330"/>
      <c r="Y11" s="259"/>
      <c r="Z11" s="259"/>
      <c r="AA11" s="259"/>
      <c r="AB11" s="259"/>
      <c r="AC11" s="39"/>
      <c r="AD11" s="120"/>
      <c r="AE11" s="120"/>
      <c r="AF11" s="259"/>
      <c r="AG11" s="259">
        <v>34</v>
      </c>
      <c r="AH11" s="259">
        <f>50+26</f>
        <v>76</v>
      </c>
      <c r="AI11" s="259"/>
      <c r="AJ11" s="259"/>
      <c r="AK11" s="330"/>
      <c r="AL11" s="120"/>
      <c r="AM11" s="39"/>
      <c r="AN11" s="39"/>
      <c r="AO11" s="39"/>
      <c r="AP11" s="39"/>
      <c r="AQ11" s="39"/>
      <c r="AR11" s="330"/>
      <c r="AS11" s="330"/>
      <c r="AT11" s="259"/>
      <c r="AU11" s="259"/>
      <c r="AV11" s="259"/>
      <c r="AW11" s="259"/>
      <c r="AX11" s="39"/>
      <c r="AY11" s="330"/>
      <c r="AZ11" s="330"/>
      <c r="BA11" s="259"/>
      <c r="BB11" s="259"/>
      <c r="BC11" s="259"/>
      <c r="BD11" s="259"/>
      <c r="BE11" s="39"/>
      <c r="BF11" s="330"/>
      <c r="BG11" s="330"/>
      <c r="BH11" s="259"/>
      <c r="BI11" s="259"/>
      <c r="BJ11" s="259"/>
      <c r="BK11" s="259"/>
      <c r="BL11" s="39"/>
      <c r="BM11" s="120"/>
      <c r="BN11" s="204"/>
    </row>
    <row r="12" spans="1:66" ht="18" customHeight="1" x14ac:dyDescent="0.35">
      <c r="A12" s="199"/>
      <c r="B12" s="228"/>
      <c r="C12" s="229"/>
      <c r="D12" s="219"/>
      <c r="E12" s="219"/>
      <c r="F12" s="219"/>
      <c r="G12" s="307"/>
      <c r="H12" s="307"/>
      <c r="I12" s="307"/>
      <c r="J12" s="307"/>
      <c r="K12" s="213"/>
      <c r="L12" s="213"/>
      <c r="M12" s="213"/>
      <c r="N12" s="213"/>
      <c r="O12" s="213"/>
      <c r="P12" s="307"/>
      <c r="Q12" s="307"/>
      <c r="R12" s="213"/>
      <c r="S12" s="213"/>
      <c r="T12" s="213"/>
      <c r="U12" s="213"/>
      <c r="V12" s="213"/>
      <c r="W12" s="214"/>
      <c r="X12" s="214"/>
      <c r="Y12" s="213"/>
      <c r="Z12" s="213"/>
      <c r="AA12" s="213"/>
      <c r="AB12" s="213"/>
      <c r="AC12" s="40"/>
      <c r="AD12" s="121"/>
      <c r="AE12" s="121"/>
      <c r="AF12" s="213"/>
      <c r="AG12" s="213"/>
      <c r="AH12" s="213"/>
      <c r="AI12" s="213"/>
      <c r="AJ12" s="213"/>
      <c r="AK12" s="214"/>
      <c r="AL12" s="121"/>
      <c r="AM12" s="40"/>
      <c r="AN12" s="40"/>
      <c r="AO12" s="40"/>
      <c r="AP12" s="40"/>
      <c r="AQ12" s="40"/>
      <c r="AR12" s="214"/>
      <c r="AS12" s="214"/>
      <c r="AT12" s="213"/>
      <c r="AU12" s="213"/>
      <c r="AV12" s="213"/>
      <c r="AW12" s="213"/>
      <c r="AX12" s="40"/>
      <c r="AY12" s="214"/>
      <c r="AZ12" s="214"/>
      <c r="BA12" s="213"/>
      <c r="BB12" s="213"/>
      <c r="BC12" s="213"/>
      <c r="BD12" s="213"/>
      <c r="BE12" s="40"/>
      <c r="BF12" s="214"/>
      <c r="BG12" s="214"/>
      <c r="BH12" s="213"/>
      <c r="BI12" s="213"/>
      <c r="BJ12" s="213"/>
      <c r="BK12" s="213"/>
      <c r="BL12" s="40"/>
      <c r="BM12" s="121"/>
      <c r="BN12" s="205"/>
    </row>
    <row r="13" spans="1:66" ht="18" customHeight="1" x14ac:dyDescent="0.35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6" ht="18" customHeight="1" x14ac:dyDescent="0.35">
      <c r="A14" s="23" t="s">
        <v>54</v>
      </c>
      <c r="D14" s="2">
        <f>SUBTOTAL(9,D17:D34)</f>
        <v>111</v>
      </c>
      <c r="E14" s="2">
        <f>SUBTOTAL(9,E17:E34)</f>
        <v>111</v>
      </c>
      <c r="F14" s="63">
        <f>SUBTOTAL(9,F17:F34)</f>
        <v>0</v>
      </c>
    </row>
    <row r="15" spans="1:66" ht="18" customHeight="1" x14ac:dyDescent="0.35">
      <c r="A15" s="206" t="s">
        <v>0</v>
      </c>
      <c r="B15" s="206" t="s">
        <v>25</v>
      </c>
      <c r="C15" s="206" t="s">
        <v>47</v>
      </c>
      <c r="D15" s="207" t="s">
        <v>48</v>
      </c>
      <c r="E15" s="207" t="s">
        <v>49</v>
      </c>
      <c r="F15" s="207" t="s">
        <v>50</v>
      </c>
      <c r="G15" s="304" t="s">
        <v>151</v>
      </c>
      <c r="H15" s="305"/>
      <c r="I15" s="305"/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5"/>
      <c r="U15" s="305"/>
      <c r="V15" s="305"/>
      <c r="W15" s="305"/>
      <c r="X15" s="305"/>
      <c r="Y15" s="305"/>
      <c r="Z15" s="305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5"/>
      <c r="AL15" s="208" t="s">
        <v>187</v>
      </c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09"/>
      <c r="BL15" s="309"/>
      <c r="BM15" s="310"/>
      <c r="BN15" s="263" t="s">
        <v>52</v>
      </c>
    </row>
    <row r="16" spans="1:66" ht="18" customHeight="1" x14ac:dyDescent="0.35">
      <c r="A16" s="206"/>
      <c r="B16" s="206"/>
      <c r="C16" s="206"/>
      <c r="D16" s="207"/>
      <c r="E16" s="207"/>
      <c r="F16" s="207"/>
      <c r="G16" s="115">
        <v>1</v>
      </c>
      <c r="H16" s="115">
        <v>2</v>
      </c>
      <c r="I16" s="115">
        <v>3</v>
      </c>
      <c r="J16" s="115">
        <v>4</v>
      </c>
      <c r="K16" s="37">
        <v>5</v>
      </c>
      <c r="L16" s="37">
        <v>6</v>
      </c>
      <c r="M16" s="37">
        <v>7</v>
      </c>
      <c r="N16" s="37">
        <v>8</v>
      </c>
      <c r="O16" s="37">
        <v>9</v>
      </c>
      <c r="P16" s="115">
        <v>10</v>
      </c>
      <c r="Q16" s="115">
        <v>11</v>
      </c>
      <c r="R16" s="37">
        <v>12</v>
      </c>
      <c r="S16" s="37">
        <v>13</v>
      </c>
      <c r="T16" s="37">
        <v>14</v>
      </c>
      <c r="U16" s="37">
        <v>15</v>
      </c>
      <c r="V16" s="37">
        <v>16</v>
      </c>
      <c r="W16" s="115">
        <v>17</v>
      </c>
      <c r="X16" s="115">
        <v>18</v>
      </c>
      <c r="Y16" s="37">
        <v>19</v>
      </c>
      <c r="Z16" s="37">
        <v>20</v>
      </c>
      <c r="AA16" s="37">
        <v>21</v>
      </c>
      <c r="AB16" s="37">
        <v>22</v>
      </c>
      <c r="AC16" s="37">
        <v>23</v>
      </c>
      <c r="AD16" s="115">
        <v>24</v>
      </c>
      <c r="AE16" s="115">
        <v>25</v>
      </c>
      <c r="AF16" s="37">
        <v>26</v>
      </c>
      <c r="AG16" s="37">
        <v>27</v>
      </c>
      <c r="AH16" s="37">
        <v>28</v>
      </c>
      <c r="AI16" s="37">
        <v>29</v>
      </c>
      <c r="AJ16" s="37">
        <v>30</v>
      </c>
      <c r="AK16" s="115">
        <v>31</v>
      </c>
      <c r="AL16" s="115">
        <v>1</v>
      </c>
      <c r="AM16" s="37">
        <v>2</v>
      </c>
      <c r="AN16" s="37">
        <v>3</v>
      </c>
      <c r="AO16" s="37">
        <v>4</v>
      </c>
      <c r="AP16" s="37">
        <v>5</v>
      </c>
      <c r="AQ16" s="37">
        <v>6</v>
      </c>
      <c r="AR16" s="115">
        <v>7</v>
      </c>
      <c r="AS16" s="115">
        <v>8</v>
      </c>
      <c r="AT16" s="37">
        <v>9</v>
      </c>
      <c r="AU16" s="37">
        <v>10</v>
      </c>
      <c r="AV16" s="37">
        <v>11</v>
      </c>
      <c r="AW16" s="37">
        <v>12</v>
      </c>
      <c r="AX16" s="37">
        <v>13</v>
      </c>
      <c r="AY16" s="115">
        <v>14</v>
      </c>
      <c r="AZ16" s="115">
        <v>15</v>
      </c>
      <c r="BA16" s="37">
        <v>16</v>
      </c>
      <c r="BB16" s="37">
        <v>17</v>
      </c>
      <c r="BC16" s="37">
        <v>18</v>
      </c>
      <c r="BD16" s="37">
        <v>19</v>
      </c>
      <c r="BE16" s="37">
        <v>20</v>
      </c>
      <c r="BF16" s="115">
        <v>21</v>
      </c>
      <c r="BG16" s="115">
        <v>22</v>
      </c>
      <c r="BH16" s="37">
        <v>23</v>
      </c>
      <c r="BI16" s="37">
        <v>24</v>
      </c>
      <c r="BJ16" s="37">
        <v>25</v>
      </c>
      <c r="BK16" s="37">
        <v>26</v>
      </c>
      <c r="BL16" s="37">
        <v>27</v>
      </c>
      <c r="BM16" s="115">
        <v>28</v>
      </c>
      <c r="BN16" s="263"/>
    </row>
    <row r="17" spans="1:68" ht="18" customHeight="1" x14ac:dyDescent="0.35">
      <c r="A17" s="263" t="s">
        <v>195</v>
      </c>
      <c r="B17" s="202" t="s">
        <v>91</v>
      </c>
      <c r="C17" s="201" t="s">
        <v>54</v>
      </c>
      <c r="D17" s="201">
        <v>30</v>
      </c>
      <c r="E17" s="201">
        <f>SUM(G17:AZ18)</f>
        <v>30</v>
      </c>
      <c r="F17" s="201">
        <f>E17-D17</f>
        <v>0</v>
      </c>
      <c r="G17" s="331"/>
      <c r="H17" s="331"/>
      <c r="I17" s="331"/>
      <c r="J17" s="331"/>
      <c r="K17" s="265"/>
      <c r="L17" s="265"/>
      <c r="M17" s="265"/>
      <c r="N17" s="265"/>
      <c r="O17" s="265"/>
      <c r="P17" s="331"/>
      <c r="Q17" s="331"/>
      <c r="R17" s="265"/>
      <c r="S17" s="265"/>
      <c r="T17" s="265"/>
      <c r="U17" s="265"/>
      <c r="V17" s="265"/>
      <c r="W17" s="331"/>
      <c r="X17" s="331"/>
      <c r="Y17" s="265"/>
      <c r="Z17" s="265"/>
      <c r="AA17" s="265"/>
      <c r="AB17" s="265"/>
      <c r="AC17" s="265"/>
      <c r="AD17" s="331"/>
      <c r="AE17" s="331"/>
      <c r="AF17" s="265"/>
      <c r="AG17" s="265"/>
      <c r="AH17" s="265"/>
      <c r="AI17" s="265"/>
      <c r="AJ17" s="265">
        <v>5</v>
      </c>
      <c r="AK17" s="331">
        <v>10</v>
      </c>
      <c r="AL17" s="331"/>
      <c r="AM17" s="265">
        <v>10</v>
      </c>
      <c r="AN17" s="265"/>
      <c r="AO17" s="265"/>
      <c r="AP17" s="265"/>
      <c r="AQ17" s="265"/>
      <c r="AR17" s="331"/>
      <c r="AS17" s="331"/>
      <c r="AT17" s="265">
        <v>5</v>
      </c>
      <c r="AU17" s="265"/>
      <c r="AV17" s="265"/>
      <c r="AW17" s="265"/>
      <c r="AX17" s="265"/>
      <c r="AY17" s="331"/>
      <c r="AZ17" s="331"/>
      <c r="BA17" s="265"/>
      <c r="BB17" s="265"/>
      <c r="BC17" s="265"/>
      <c r="BD17" s="265"/>
      <c r="BE17" s="265"/>
      <c r="BF17" s="331"/>
      <c r="BG17" s="331"/>
      <c r="BH17" s="265"/>
      <c r="BI17" s="265"/>
      <c r="BJ17" s="265"/>
      <c r="BK17" s="265"/>
      <c r="BL17" s="265"/>
      <c r="BM17" s="331"/>
      <c r="BN17" s="276" t="s">
        <v>196</v>
      </c>
    </row>
    <row r="18" spans="1:68" ht="18" customHeight="1" x14ac:dyDescent="0.35">
      <c r="A18" s="199"/>
      <c r="B18" s="203"/>
      <c r="C18" s="201"/>
      <c r="D18" s="201"/>
      <c r="E18" s="201"/>
      <c r="F18" s="201"/>
      <c r="G18" s="331"/>
      <c r="H18" s="331"/>
      <c r="I18" s="331"/>
      <c r="J18" s="331"/>
      <c r="K18" s="265"/>
      <c r="L18" s="265"/>
      <c r="M18" s="265"/>
      <c r="N18" s="265"/>
      <c r="O18" s="265"/>
      <c r="P18" s="331"/>
      <c r="Q18" s="331"/>
      <c r="R18" s="265"/>
      <c r="S18" s="265"/>
      <c r="T18" s="265"/>
      <c r="U18" s="265"/>
      <c r="V18" s="265"/>
      <c r="W18" s="331"/>
      <c r="X18" s="331"/>
      <c r="Y18" s="265"/>
      <c r="Z18" s="265"/>
      <c r="AA18" s="265"/>
      <c r="AB18" s="265"/>
      <c r="AC18" s="265"/>
      <c r="AD18" s="331"/>
      <c r="AE18" s="331"/>
      <c r="AF18" s="265"/>
      <c r="AG18" s="265"/>
      <c r="AH18" s="265"/>
      <c r="AI18" s="265"/>
      <c r="AJ18" s="265"/>
      <c r="AK18" s="331"/>
      <c r="AL18" s="331"/>
      <c r="AM18" s="265"/>
      <c r="AN18" s="265"/>
      <c r="AO18" s="265"/>
      <c r="AP18" s="265"/>
      <c r="AQ18" s="265"/>
      <c r="AR18" s="331"/>
      <c r="AS18" s="331"/>
      <c r="AT18" s="265"/>
      <c r="AU18" s="265"/>
      <c r="AV18" s="265"/>
      <c r="AW18" s="265"/>
      <c r="AX18" s="265"/>
      <c r="AY18" s="331"/>
      <c r="AZ18" s="331"/>
      <c r="BA18" s="265"/>
      <c r="BB18" s="265"/>
      <c r="BC18" s="265"/>
      <c r="BD18" s="265"/>
      <c r="BE18" s="265"/>
      <c r="BF18" s="331"/>
      <c r="BG18" s="331"/>
      <c r="BH18" s="265"/>
      <c r="BI18" s="265"/>
      <c r="BJ18" s="265"/>
      <c r="BK18" s="265"/>
      <c r="BL18" s="265"/>
      <c r="BM18" s="331"/>
      <c r="BN18" s="276"/>
    </row>
    <row r="19" spans="1:68" ht="18" customHeight="1" x14ac:dyDescent="0.35">
      <c r="A19" s="263" t="s">
        <v>195</v>
      </c>
      <c r="B19" s="200" t="s">
        <v>93</v>
      </c>
      <c r="C19" s="201" t="s">
        <v>54</v>
      </c>
      <c r="D19" s="201">
        <v>30</v>
      </c>
      <c r="E19" s="201">
        <f t="shared" ref="E19" si="2">SUM(G19:AZ20)</f>
        <v>30</v>
      </c>
      <c r="F19" s="201">
        <f t="shared" ref="F19" si="3">E19-D19</f>
        <v>0</v>
      </c>
      <c r="G19" s="331"/>
      <c r="H19" s="331"/>
      <c r="I19" s="331"/>
      <c r="J19" s="331"/>
      <c r="K19" s="265"/>
      <c r="L19" s="265"/>
      <c r="M19" s="265"/>
      <c r="N19" s="265"/>
      <c r="O19" s="265"/>
      <c r="P19" s="331"/>
      <c r="Q19" s="331"/>
      <c r="R19" s="265"/>
      <c r="S19" s="265"/>
      <c r="T19" s="265"/>
      <c r="U19" s="265"/>
      <c r="V19" s="265"/>
      <c r="W19" s="331"/>
      <c r="X19" s="331"/>
      <c r="Y19" s="265"/>
      <c r="Z19" s="265"/>
      <c r="AA19" s="265"/>
      <c r="AB19" s="265"/>
      <c r="AC19" s="265"/>
      <c r="AD19" s="331"/>
      <c r="AE19" s="331"/>
      <c r="AF19" s="265"/>
      <c r="AG19" s="265"/>
      <c r="AH19" s="265"/>
      <c r="AI19" s="265"/>
      <c r="AJ19" s="265"/>
      <c r="AK19" s="331"/>
      <c r="AL19" s="331"/>
      <c r="AM19" s="265"/>
      <c r="AN19" s="265">
        <v>5</v>
      </c>
      <c r="AO19" s="265"/>
      <c r="AP19" s="265"/>
      <c r="AQ19" s="265">
        <v>5</v>
      </c>
      <c r="AR19" s="331">
        <v>4</v>
      </c>
      <c r="AS19" s="331">
        <v>6</v>
      </c>
      <c r="AT19" s="265">
        <v>10</v>
      </c>
      <c r="AU19" s="265"/>
      <c r="AV19" s="265"/>
      <c r="AW19" s="265"/>
      <c r="AX19" s="265"/>
      <c r="AY19" s="331"/>
      <c r="AZ19" s="331"/>
      <c r="BA19" s="265"/>
      <c r="BB19" s="265"/>
      <c r="BC19" s="265"/>
      <c r="BD19" s="265"/>
      <c r="BE19" s="265"/>
      <c r="BF19" s="331"/>
      <c r="BG19" s="331"/>
      <c r="BH19" s="265"/>
      <c r="BI19" s="265"/>
      <c r="BJ19" s="265"/>
      <c r="BK19" s="265"/>
      <c r="BL19" s="265"/>
      <c r="BM19" s="331"/>
      <c r="BN19" s="276" t="s">
        <v>197</v>
      </c>
    </row>
    <row r="20" spans="1:68" ht="18" customHeight="1" x14ac:dyDescent="0.35">
      <c r="A20" s="199"/>
      <c r="B20" s="200"/>
      <c r="C20" s="201"/>
      <c r="D20" s="201"/>
      <c r="E20" s="201"/>
      <c r="F20" s="201"/>
      <c r="G20" s="331"/>
      <c r="H20" s="331"/>
      <c r="I20" s="331"/>
      <c r="J20" s="331"/>
      <c r="K20" s="265"/>
      <c r="L20" s="265"/>
      <c r="M20" s="265"/>
      <c r="N20" s="265"/>
      <c r="O20" s="265"/>
      <c r="P20" s="331"/>
      <c r="Q20" s="331"/>
      <c r="R20" s="265"/>
      <c r="S20" s="265"/>
      <c r="T20" s="265"/>
      <c r="U20" s="265"/>
      <c r="V20" s="265"/>
      <c r="W20" s="331"/>
      <c r="X20" s="331"/>
      <c r="Y20" s="265"/>
      <c r="Z20" s="265"/>
      <c r="AA20" s="265"/>
      <c r="AB20" s="265"/>
      <c r="AC20" s="265"/>
      <c r="AD20" s="331"/>
      <c r="AE20" s="331"/>
      <c r="AF20" s="265"/>
      <c r="AG20" s="265"/>
      <c r="AH20" s="265"/>
      <c r="AI20" s="265"/>
      <c r="AJ20" s="265"/>
      <c r="AK20" s="331"/>
      <c r="AL20" s="331"/>
      <c r="AM20" s="265"/>
      <c r="AN20" s="265"/>
      <c r="AO20" s="265"/>
      <c r="AP20" s="265"/>
      <c r="AQ20" s="265"/>
      <c r="AR20" s="331"/>
      <c r="AS20" s="331"/>
      <c r="AT20" s="265"/>
      <c r="AU20" s="265"/>
      <c r="AV20" s="265"/>
      <c r="AW20" s="265"/>
      <c r="AX20" s="265"/>
      <c r="AY20" s="331"/>
      <c r="AZ20" s="331"/>
      <c r="BA20" s="265"/>
      <c r="BB20" s="265"/>
      <c r="BC20" s="265"/>
      <c r="BD20" s="265"/>
      <c r="BE20" s="265"/>
      <c r="BF20" s="331"/>
      <c r="BG20" s="331"/>
      <c r="BH20" s="265"/>
      <c r="BI20" s="265"/>
      <c r="BJ20" s="265"/>
      <c r="BK20" s="265"/>
      <c r="BL20" s="265"/>
      <c r="BM20" s="331"/>
      <c r="BN20" s="276"/>
    </row>
    <row r="21" spans="1:68" ht="18" customHeight="1" x14ac:dyDescent="0.35">
      <c r="A21" s="263" t="s">
        <v>195</v>
      </c>
      <c r="B21" s="202" t="s">
        <v>92</v>
      </c>
      <c r="C21" s="201" t="s">
        <v>54</v>
      </c>
      <c r="D21" s="201">
        <v>30</v>
      </c>
      <c r="E21" s="201">
        <f t="shared" ref="E21" si="4">SUM(G21:AZ22)</f>
        <v>30</v>
      </c>
      <c r="F21" s="201">
        <f t="shared" ref="F21" si="5">E21-D21</f>
        <v>0</v>
      </c>
      <c r="G21" s="331"/>
      <c r="H21" s="331"/>
      <c r="I21" s="331"/>
      <c r="J21" s="331"/>
      <c r="K21" s="265"/>
      <c r="L21" s="265"/>
      <c r="M21" s="265"/>
      <c r="N21" s="265"/>
      <c r="O21" s="265"/>
      <c r="P21" s="331"/>
      <c r="Q21" s="331"/>
      <c r="R21" s="265"/>
      <c r="S21" s="265"/>
      <c r="T21" s="265"/>
      <c r="U21" s="265"/>
      <c r="V21" s="265"/>
      <c r="W21" s="331"/>
      <c r="X21" s="331"/>
      <c r="Y21" s="265"/>
      <c r="Z21" s="265"/>
      <c r="AA21" s="265"/>
      <c r="AB21" s="265"/>
      <c r="AC21" s="265"/>
      <c r="AD21" s="331"/>
      <c r="AE21" s="331"/>
      <c r="AF21" s="265"/>
      <c r="AG21" s="265"/>
      <c r="AH21" s="265"/>
      <c r="AI21" s="265"/>
      <c r="AJ21" s="265"/>
      <c r="AK21" s="331"/>
      <c r="AL21" s="331"/>
      <c r="AM21" s="265"/>
      <c r="AN21" s="265">
        <v>2</v>
      </c>
      <c r="AO21" s="265"/>
      <c r="AP21" s="265"/>
      <c r="AQ21" s="265">
        <v>5</v>
      </c>
      <c r="AR21" s="331">
        <v>10</v>
      </c>
      <c r="AS21" s="331">
        <v>13</v>
      </c>
      <c r="AT21" s="265"/>
      <c r="AU21" s="265"/>
      <c r="AV21" s="265"/>
      <c r="AW21" s="265"/>
      <c r="AX21" s="265"/>
      <c r="AY21" s="331"/>
      <c r="AZ21" s="331"/>
      <c r="BA21" s="265"/>
      <c r="BB21" s="265"/>
      <c r="BC21" s="265"/>
      <c r="BD21" s="265"/>
      <c r="BE21" s="265"/>
      <c r="BF21" s="331"/>
      <c r="BG21" s="331"/>
      <c r="BH21" s="265"/>
      <c r="BI21" s="265"/>
      <c r="BJ21" s="265"/>
      <c r="BK21" s="265"/>
      <c r="BL21" s="265"/>
      <c r="BM21" s="331"/>
      <c r="BN21" s="276"/>
    </row>
    <row r="22" spans="1:68" s="2" customFormat="1" ht="18" customHeight="1" x14ac:dyDescent="0.35">
      <c r="A22" s="199"/>
      <c r="B22" s="203"/>
      <c r="C22" s="201"/>
      <c r="D22" s="201"/>
      <c r="E22" s="201"/>
      <c r="F22" s="201"/>
      <c r="G22" s="331"/>
      <c r="H22" s="331"/>
      <c r="I22" s="331"/>
      <c r="J22" s="331"/>
      <c r="K22" s="265"/>
      <c r="L22" s="265"/>
      <c r="M22" s="265"/>
      <c r="N22" s="265"/>
      <c r="O22" s="265"/>
      <c r="P22" s="331"/>
      <c r="Q22" s="331"/>
      <c r="R22" s="265"/>
      <c r="S22" s="265"/>
      <c r="T22" s="265"/>
      <c r="U22" s="265"/>
      <c r="V22" s="265"/>
      <c r="W22" s="331"/>
      <c r="X22" s="331"/>
      <c r="Y22" s="265"/>
      <c r="Z22" s="265"/>
      <c r="AA22" s="265"/>
      <c r="AB22" s="265"/>
      <c r="AC22" s="265"/>
      <c r="AD22" s="331"/>
      <c r="AE22" s="331"/>
      <c r="AF22" s="265"/>
      <c r="AG22" s="265"/>
      <c r="AH22" s="265"/>
      <c r="AI22" s="265"/>
      <c r="AJ22" s="265"/>
      <c r="AK22" s="331"/>
      <c r="AL22" s="331"/>
      <c r="AM22" s="265"/>
      <c r="AN22" s="265"/>
      <c r="AO22" s="265"/>
      <c r="AP22" s="265"/>
      <c r="AQ22" s="265"/>
      <c r="AR22" s="331"/>
      <c r="AS22" s="331"/>
      <c r="AT22" s="265"/>
      <c r="AU22" s="265"/>
      <c r="AV22" s="265"/>
      <c r="AW22" s="265"/>
      <c r="AX22" s="265"/>
      <c r="AY22" s="331"/>
      <c r="AZ22" s="331"/>
      <c r="BA22" s="265"/>
      <c r="BB22" s="265"/>
      <c r="BC22" s="265"/>
      <c r="BD22" s="265"/>
      <c r="BE22" s="265"/>
      <c r="BF22" s="331"/>
      <c r="BG22" s="331"/>
      <c r="BH22" s="265"/>
      <c r="BI22" s="265"/>
      <c r="BJ22" s="265"/>
      <c r="BK22" s="265"/>
      <c r="BL22" s="265"/>
      <c r="BM22" s="331"/>
      <c r="BN22" s="276"/>
      <c r="BO22"/>
      <c r="BP22"/>
    </row>
    <row r="23" spans="1:68" s="2" customFormat="1" ht="18" customHeight="1" x14ac:dyDescent="0.35">
      <c r="A23" s="263" t="s">
        <v>195</v>
      </c>
      <c r="B23" s="202" t="s">
        <v>96</v>
      </c>
      <c r="C23" s="201" t="s">
        <v>54</v>
      </c>
      <c r="D23" s="201">
        <v>20</v>
      </c>
      <c r="E23" s="201">
        <f t="shared" ref="E23" si="6">SUM(G23:AZ24)</f>
        <v>20</v>
      </c>
      <c r="F23" s="201">
        <f t="shared" ref="F23" si="7">E23-D23</f>
        <v>0</v>
      </c>
      <c r="G23" s="331"/>
      <c r="H23" s="331"/>
      <c r="I23" s="331"/>
      <c r="J23" s="331"/>
      <c r="K23" s="265"/>
      <c r="L23" s="265"/>
      <c r="M23" s="265"/>
      <c r="N23" s="265"/>
      <c r="O23" s="265"/>
      <c r="P23" s="331"/>
      <c r="Q23" s="331"/>
      <c r="R23" s="265"/>
      <c r="S23" s="265"/>
      <c r="T23" s="265"/>
      <c r="U23" s="265"/>
      <c r="V23" s="265"/>
      <c r="W23" s="331"/>
      <c r="X23" s="331"/>
      <c r="Y23" s="265"/>
      <c r="Z23" s="265"/>
      <c r="AA23" s="265"/>
      <c r="AB23" s="265"/>
      <c r="AC23" s="265"/>
      <c r="AD23" s="331"/>
      <c r="AE23" s="331"/>
      <c r="AF23" s="265"/>
      <c r="AG23" s="265"/>
      <c r="AH23" s="265"/>
      <c r="AI23" s="265"/>
      <c r="AJ23" s="265"/>
      <c r="AK23" s="331"/>
      <c r="AL23" s="331"/>
      <c r="AM23" s="265"/>
      <c r="AN23" s="265"/>
      <c r="AO23" s="265"/>
      <c r="AP23" s="265"/>
      <c r="AQ23" s="265"/>
      <c r="AR23" s="331">
        <v>5</v>
      </c>
      <c r="AS23" s="331">
        <v>1</v>
      </c>
      <c r="AT23" s="265">
        <v>14</v>
      </c>
      <c r="AU23" s="265"/>
      <c r="AV23" s="265"/>
      <c r="AW23" s="265"/>
      <c r="AX23" s="265"/>
      <c r="AY23" s="331"/>
      <c r="AZ23" s="331"/>
      <c r="BA23" s="265"/>
      <c r="BB23" s="265"/>
      <c r="BC23" s="265"/>
      <c r="BD23" s="265"/>
      <c r="BE23" s="265"/>
      <c r="BF23" s="331"/>
      <c r="BG23" s="331"/>
      <c r="BH23" s="265"/>
      <c r="BI23" s="265"/>
      <c r="BJ23" s="265"/>
      <c r="BK23" s="265"/>
      <c r="BL23" s="265"/>
      <c r="BM23" s="331"/>
      <c r="BN23" s="276" t="s">
        <v>197</v>
      </c>
      <c r="BO23"/>
      <c r="BP23"/>
    </row>
    <row r="24" spans="1:68" s="2" customFormat="1" ht="18" customHeight="1" x14ac:dyDescent="0.35">
      <c r="A24" s="199"/>
      <c r="B24" s="203"/>
      <c r="C24" s="201"/>
      <c r="D24" s="201"/>
      <c r="E24" s="201"/>
      <c r="F24" s="201"/>
      <c r="G24" s="331"/>
      <c r="H24" s="331"/>
      <c r="I24" s="331"/>
      <c r="J24" s="331"/>
      <c r="K24" s="265"/>
      <c r="L24" s="265"/>
      <c r="M24" s="265"/>
      <c r="N24" s="265"/>
      <c r="O24" s="265"/>
      <c r="P24" s="331"/>
      <c r="Q24" s="331"/>
      <c r="R24" s="265"/>
      <c r="S24" s="265"/>
      <c r="T24" s="265"/>
      <c r="U24" s="265"/>
      <c r="V24" s="265"/>
      <c r="W24" s="331"/>
      <c r="X24" s="331"/>
      <c r="Y24" s="265"/>
      <c r="Z24" s="265"/>
      <c r="AA24" s="265"/>
      <c r="AB24" s="265"/>
      <c r="AC24" s="265"/>
      <c r="AD24" s="331"/>
      <c r="AE24" s="331"/>
      <c r="AF24" s="265"/>
      <c r="AG24" s="265"/>
      <c r="AH24" s="265"/>
      <c r="AI24" s="265"/>
      <c r="AJ24" s="265"/>
      <c r="AK24" s="331"/>
      <c r="AL24" s="331"/>
      <c r="AM24" s="265"/>
      <c r="AN24" s="265"/>
      <c r="AO24" s="265"/>
      <c r="AP24" s="265"/>
      <c r="AQ24" s="265"/>
      <c r="AR24" s="331"/>
      <c r="AS24" s="331"/>
      <c r="AT24" s="265"/>
      <c r="AU24" s="265"/>
      <c r="AV24" s="265"/>
      <c r="AW24" s="265"/>
      <c r="AX24" s="265"/>
      <c r="AY24" s="331"/>
      <c r="AZ24" s="331"/>
      <c r="BA24" s="265"/>
      <c r="BB24" s="265"/>
      <c r="BC24" s="265"/>
      <c r="BD24" s="265"/>
      <c r="BE24" s="265"/>
      <c r="BF24" s="331"/>
      <c r="BG24" s="331"/>
      <c r="BH24" s="265"/>
      <c r="BI24" s="265"/>
      <c r="BJ24" s="265"/>
      <c r="BK24" s="265"/>
      <c r="BL24" s="265"/>
      <c r="BM24" s="331"/>
      <c r="BN24" s="276"/>
      <c r="BO24"/>
      <c r="BP24"/>
    </row>
    <row r="25" spans="1:68" s="2" customFormat="1" ht="18" customHeight="1" x14ac:dyDescent="0.35">
      <c r="A25" s="263" t="s">
        <v>195</v>
      </c>
      <c r="B25" s="202" t="s">
        <v>198</v>
      </c>
      <c r="C25" s="201" t="s">
        <v>54</v>
      </c>
      <c r="D25" s="201">
        <v>1</v>
      </c>
      <c r="E25" s="201">
        <f t="shared" ref="E25" si="8">SUM(G25:AZ26)</f>
        <v>1</v>
      </c>
      <c r="F25" s="201">
        <f t="shared" ref="F25" si="9">E25-D25</f>
        <v>0</v>
      </c>
      <c r="G25" s="331"/>
      <c r="H25" s="331"/>
      <c r="I25" s="331"/>
      <c r="J25" s="331"/>
      <c r="K25" s="265"/>
      <c r="L25" s="265"/>
      <c r="M25" s="265"/>
      <c r="N25" s="265"/>
      <c r="O25" s="265"/>
      <c r="P25" s="331"/>
      <c r="Q25" s="331"/>
      <c r="R25" s="265"/>
      <c r="S25" s="265"/>
      <c r="T25" s="265"/>
      <c r="U25" s="265"/>
      <c r="V25" s="265"/>
      <c r="W25" s="331"/>
      <c r="X25" s="331"/>
      <c r="Y25" s="265"/>
      <c r="Z25" s="265"/>
      <c r="AA25" s="265"/>
      <c r="AB25" s="265"/>
      <c r="AC25" s="265"/>
      <c r="AD25" s="331"/>
      <c r="AE25" s="331"/>
      <c r="AF25" s="265"/>
      <c r="AG25" s="265"/>
      <c r="AH25" s="265"/>
      <c r="AI25" s="265"/>
      <c r="AJ25" s="265"/>
      <c r="AK25" s="331"/>
      <c r="AL25" s="331"/>
      <c r="AM25" s="265"/>
      <c r="AN25" s="265">
        <v>1</v>
      </c>
      <c r="AO25" s="265"/>
      <c r="AP25" s="265"/>
      <c r="AQ25" s="265"/>
      <c r="AR25" s="331"/>
      <c r="AS25" s="331"/>
      <c r="AT25" s="265"/>
      <c r="AU25" s="265"/>
      <c r="AV25" s="265"/>
      <c r="AW25" s="265"/>
      <c r="AX25" s="265"/>
      <c r="AY25" s="331"/>
      <c r="AZ25" s="331"/>
      <c r="BA25" s="265"/>
      <c r="BB25" s="265"/>
      <c r="BC25" s="265"/>
      <c r="BD25" s="265"/>
      <c r="BE25" s="265"/>
      <c r="BF25" s="331"/>
      <c r="BG25" s="331"/>
      <c r="BH25" s="265"/>
      <c r="BI25" s="265"/>
      <c r="BJ25" s="265"/>
      <c r="BK25" s="265"/>
      <c r="BL25" s="265"/>
      <c r="BM25" s="331"/>
      <c r="BN25" s="276"/>
      <c r="BO25"/>
      <c r="BP25"/>
    </row>
    <row r="26" spans="1:68" s="2" customFormat="1" ht="18" customHeight="1" x14ac:dyDescent="0.35">
      <c r="A26" s="199"/>
      <c r="B26" s="203"/>
      <c r="C26" s="201"/>
      <c r="D26" s="201"/>
      <c r="E26" s="201"/>
      <c r="F26" s="201"/>
      <c r="G26" s="331"/>
      <c r="H26" s="331"/>
      <c r="I26" s="331"/>
      <c r="J26" s="331"/>
      <c r="K26" s="265"/>
      <c r="L26" s="265"/>
      <c r="M26" s="265"/>
      <c r="N26" s="265"/>
      <c r="O26" s="265"/>
      <c r="P26" s="331"/>
      <c r="Q26" s="331"/>
      <c r="R26" s="265"/>
      <c r="S26" s="265"/>
      <c r="T26" s="265"/>
      <c r="U26" s="265"/>
      <c r="V26" s="265"/>
      <c r="W26" s="331"/>
      <c r="X26" s="331"/>
      <c r="Y26" s="265"/>
      <c r="Z26" s="265"/>
      <c r="AA26" s="265"/>
      <c r="AB26" s="265"/>
      <c r="AC26" s="265"/>
      <c r="AD26" s="331"/>
      <c r="AE26" s="331"/>
      <c r="AF26" s="265"/>
      <c r="AG26" s="265"/>
      <c r="AH26" s="265"/>
      <c r="AI26" s="265"/>
      <c r="AJ26" s="265"/>
      <c r="AK26" s="331"/>
      <c r="AL26" s="331"/>
      <c r="AM26" s="265"/>
      <c r="AN26" s="265"/>
      <c r="AO26" s="265"/>
      <c r="AP26" s="265"/>
      <c r="AQ26" s="265"/>
      <c r="AR26" s="331"/>
      <c r="AS26" s="331"/>
      <c r="AT26" s="265"/>
      <c r="AU26" s="265"/>
      <c r="AV26" s="265"/>
      <c r="AW26" s="265"/>
      <c r="AX26" s="265"/>
      <c r="AY26" s="331"/>
      <c r="AZ26" s="331"/>
      <c r="BA26" s="265"/>
      <c r="BB26" s="265"/>
      <c r="BC26" s="265"/>
      <c r="BD26" s="265"/>
      <c r="BE26" s="265"/>
      <c r="BF26" s="331"/>
      <c r="BG26" s="331"/>
      <c r="BH26" s="265"/>
      <c r="BI26" s="265"/>
      <c r="BJ26" s="265"/>
      <c r="BK26" s="265"/>
      <c r="BL26" s="265"/>
      <c r="BM26" s="331"/>
      <c r="BN26" s="276"/>
      <c r="BO26"/>
      <c r="BP26"/>
    </row>
    <row r="27" spans="1:68" s="2" customFormat="1" ht="18" customHeight="1" x14ac:dyDescent="0.35">
      <c r="A27" s="264"/>
      <c r="B27" s="202"/>
      <c r="C27" s="201" t="s">
        <v>54</v>
      </c>
      <c r="D27" s="201"/>
      <c r="E27" s="201">
        <f>SUM(G27:AK28)</f>
        <v>0</v>
      </c>
      <c r="F27" s="201">
        <f t="shared" ref="F27" si="10">E27-D27</f>
        <v>0</v>
      </c>
      <c r="G27" s="331"/>
      <c r="H27" s="331"/>
      <c r="I27" s="331"/>
      <c r="J27" s="331"/>
      <c r="K27" s="265"/>
      <c r="L27" s="265"/>
      <c r="M27" s="265"/>
      <c r="N27" s="265"/>
      <c r="O27" s="265"/>
      <c r="P27" s="331"/>
      <c r="Q27" s="331"/>
      <c r="R27" s="265"/>
      <c r="S27" s="265"/>
      <c r="T27" s="265"/>
      <c r="U27" s="265"/>
      <c r="V27" s="265"/>
      <c r="W27" s="331"/>
      <c r="X27" s="331"/>
      <c r="Y27" s="265"/>
      <c r="Z27" s="265"/>
      <c r="AA27" s="265"/>
      <c r="AB27" s="265"/>
      <c r="AC27" s="265"/>
      <c r="AD27" s="331"/>
      <c r="AE27" s="331"/>
      <c r="AF27" s="265"/>
      <c r="AG27" s="265"/>
      <c r="AH27" s="265"/>
      <c r="AI27" s="265"/>
      <c r="AJ27" s="265"/>
      <c r="AK27" s="331"/>
      <c r="AL27" s="331"/>
      <c r="AM27" s="265"/>
      <c r="AN27" s="265"/>
      <c r="AO27" s="265"/>
      <c r="AP27" s="265"/>
      <c r="AQ27" s="265"/>
      <c r="AR27" s="331"/>
      <c r="AS27" s="331"/>
      <c r="AT27" s="265"/>
      <c r="AU27" s="265"/>
      <c r="AV27" s="265"/>
      <c r="AW27" s="265"/>
      <c r="AX27" s="265"/>
      <c r="AY27" s="331"/>
      <c r="AZ27" s="331"/>
      <c r="BA27" s="265"/>
      <c r="BB27" s="265"/>
      <c r="BC27" s="265"/>
      <c r="BD27" s="265"/>
      <c r="BE27" s="265"/>
      <c r="BF27" s="331"/>
      <c r="BG27" s="331"/>
      <c r="BH27" s="265"/>
      <c r="BI27" s="265"/>
      <c r="BJ27" s="265"/>
      <c r="BK27" s="265"/>
      <c r="BL27" s="265"/>
      <c r="BM27" s="331"/>
      <c r="BN27" s="276"/>
      <c r="BO27"/>
      <c r="BP27"/>
    </row>
    <row r="28" spans="1:68" s="2" customFormat="1" ht="18" customHeight="1" x14ac:dyDescent="0.35">
      <c r="A28" s="303"/>
      <c r="B28" s="203"/>
      <c r="C28" s="201"/>
      <c r="D28" s="201"/>
      <c r="E28" s="201"/>
      <c r="F28" s="201"/>
      <c r="G28" s="331"/>
      <c r="H28" s="331"/>
      <c r="I28" s="331"/>
      <c r="J28" s="331"/>
      <c r="K28" s="265"/>
      <c r="L28" s="265"/>
      <c r="M28" s="265"/>
      <c r="N28" s="265"/>
      <c r="O28" s="265"/>
      <c r="P28" s="331"/>
      <c r="Q28" s="331"/>
      <c r="R28" s="265"/>
      <c r="S28" s="265"/>
      <c r="T28" s="265"/>
      <c r="U28" s="265"/>
      <c r="V28" s="265"/>
      <c r="W28" s="331"/>
      <c r="X28" s="331"/>
      <c r="Y28" s="265"/>
      <c r="Z28" s="265"/>
      <c r="AA28" s="265"/>
      <c r="AB28" s="265"/>
      <c r="AC28" s="265"/>
      <c r="AD28" s="331"/>
      <c r="AE28" s="331"/>
      <c r="AF28" s="265"/>
      <c r="AG28" s="265"/>
      <c r="AH28" s="265"/>
      <c r="AI28" s="265"/>
      <c r="AJ28" s="265"/>
      <c r="AK28" s="331"/>
      <c r="AL28" s="331"/>
      <c r="AM28" s="265"/>
      <c r="AN28" s="265"/>
      <c r="AO28" s="265"/>
      <c r="AP28" s="265"/>
      <c r="AQ28" s="265"/>
      <c r="AR28" s="331"/>
      <c r="AS28" s="331"/>
      <c r="AT28" s="265"/>
      <c r="AU28" s="265"/>
      <c r="AV28" s="265"/>
      <c r="AW28" s="265"/>
      <c r="AX28" s="265"/>
      <c r="AY28" s="331"/>
      <c r="AZ28" s="331"/>
      <c r="BA28" s="265"/>
      <c r="BB28" s="265"/>
      <c r="BC28" s="265"/>
      <c r="BD28" s="265"/>
      <c r="BE28" s="265"/>
      <c r="BF28" s="331"/>
      <c r="BG28" s="331"/>
      <c r="BH28" s="265"/>
      <c r="BI28" s="265"/>
      <c r="BJ28" s="265"/>
      <c r="BK28" s="265"/>
      <c r="BL28" s="265"/>
      <c r="BM28" s="331"/>
      <c r="BN28" s="276"/>
      <c r="BO28"/>
      <c r="BP28"/>
    </row>
    <row r="29" spans="1:68" s="2" customFormat="1" ht="18" customHeight="1" x14ac:dyDescent="0.35">
      <c r="A29" s="264"/>
      <c r="B29" s="279"/>
      <c r="C29" s="201" t="s">
        <v>54</v>
      </c>
      <c r="D29" s="201"/>
      <c r="E29" s="201">
        <f>SUM(G29:AK30)</f>
        <v>0</v>
      </c>
      <c r="F29" s="201">
        <f t="shared" ref="F29" si="11">E29-D29</f>
        <v>0</v>
      </c>
      <c r="G29" s="331"/>
      <c r="H29" s="331"/>
      <c r="I29" s="331"/>
      <c r="J29" s="331"/>
      <c r="K29" s="265"/>
      <c r="L29" s="265"/>
      <c r="M29" s="265"/>
      <c r="N29" s="265"/>
      <c r="O29" s="265"/>
      <c r="P29" s="331"/>
      <c r="Q29" s="331"/>
      <c r="R29" s="265"/>
      <c r="S29" s="265"/>
      <c r="T29" s="265"/>
      <c r="U29" s="265"/>
      <c r="V29" s="265"/>
      <c r="W29" s="331"/>
      <c r="X29" s="331"/>
      <c r="Y29" s="265"/>
      <c r="Z29" s="265"/>
      <c r="AA29" s="265"/>
      <c r="AB29" s="265"/>
      <c r="AC29" s="265"/>
      <c r="AD29" s="331"/>
      <c r="AE29" s="331"/>
      <c r="AF29" s="265"/>
      <c r="AG29" s="265"/>
      <c r="AH29" s="265"/>
      <c r="AI29" s="265"/>
      <c r="AJ29" s="265"/>
      <c r="AK29" s="331"/>
      <c r="AL29" s="331"/>
      <c r="AM29" s="265"/>
      <c r="AN29" s="265"/>
      <c r="AO29" s="265"/>
      <c r="AP29" s="265"/>
      <c r="AQ29" s="265"/>
      <c r="AR29" s="331"/>
      <c r="AS29" s="331"/>
      <c r="AT29" s="265"/>
      <c r="AU29" s="265"/>
      <c r="AV29" s="265"/>
      <c r="AW29" s="265"/>
      <c r="AX29" s="265"/>
      <c r="AY29" s="331"/>
      <c r="AZ29" s="331"/>
      <c r="BA29" s="265"/>
      <c r="BB29" s="265"/>
      <c r="BC29" s="265"/>
      <c r="BD29" s="265"/>
      <c r="BE29" s="265"/>
      <c r="BF29" s="331"/>
      <c r="BG29" s="331"/>
      <c r="BH29" s="265"/>
      <c r="BI29" s="265"/>
      <c r="BJ29" s="265"/>
      <c r="BK29" s="265"/>
      <c r="BL29" s="265"/>
      <c r="BM29" s="331"/>
      <c r="BN29" s="276"/>
      <c r="BO29"/>
      <c r="BP29"/>
    </row>
    <row r="30" spans="1:68" s="2" customFormat="1" ht="18" customHeight="1" x14ac:dyDescent="0.35">
      <c r="A30" s="303"/>
      <c r="B30" s="279"/>
      <c r="C30" s="201"/>
      <c r="D30" s="201"/>
      <c r="E30" s="201"/>
      <c r="F30" s="201"/>
      <c r="G30" s="331"/>
      <c r="H30" s="331"/>
      <c r="I30" s="331"/>
      <c r="J30" s="331"/>
      <c r="K30" s="265"/>
      <c r="L30" s="265"/>
      <c r="M30" s="265"/>
      <c r="N30" s="265"/>
      <c r="O30" s="265"/>
      <c r="P30" s="331"/>
      <c r="Q30" s="331"/>
      <c r="R30" s="265"/>
      <c r="S30" s="265"/>
      <c r="T30" s="265"/>
      <c r="U30" s="265"/>
      <c r="V30" s="265"/>
      <c r="W30" s="331"/>
      <c r="X30" s="331"/>
      <c r="Y30" s="265"/>
      <c r="Z30" s="265"/>
      <c r="AA30" s="265"/>
      <c r="AB30" s="265"/>
      <c r="AC30" s="265"/>
      <c r="AD30" s="331"/>
      <c r="AE30" s="331"/>
      <c r="AF30" s="265"/>
      <c r="AG30" s="265"/>
      <c r="AH30" s="265"/>
      <c r="AI30" s="265"/>
      <c r="AJ30" s="265"/>
      <c r="AK30" s="331"/>
      <c r="AL30" s="331"/>
      <c r="AM30" s="265"/>
      <c r="AN30" s="265"/>
      <c r="AO30" s="265"/>
      <c r="AP30" s="265"/>
      <c r="AQ30" s="265"/>
      <c r="AR30" s="331"/>
      <c r="AS30" s="331"/>
      <c r="AT30" s="265"/>
      <c r="AU30" s="265"/>
      <c r="AV30" s="265"/>
      <c r="AW30" s="265"/>
      <c r="AX30" s="265"/>
      <c r="AY30" s="331"/>
      <c r="AZ30" s="331"/>
      <c r="BA30" s="265"/>
      <c r="BB30" s="265"/>
      <c r="BC30" s="265"/>
      <c r="BD30" s="265"/>
      <c r="BE30" s="265"/>
      <c r="BF30" s="331"/>
      <c r="BG30" s="331"/>
      <c r="BH30" s="265"/>
      <c r="BI30" s="265"/>
      <c r="BJ30" s="265"/>
      <c r="BK30" s="265"/>
      <c r="BL30" s="265"/>
      <c r="BM30" s="331"/>
      <c r="BN30" s="276"/>
      <c r="BO30"/>
      <c r="BP30"/>
    </row>
    <row r="31" spans="1:68" s="2" customFormat="1" ht="18" customHeight="1" x14ac:dyDescent="0.35">
      <c r="A31" s="264"/>
      <c r="B31" s="280"/>
      <c r="C31" s="201" t="s">
        <v>54</v>
      </c>
      <c r="D31" s="201"/>
      <c r="E31" s="201">
        <f>SUM(G31:AK32)</f>
        <v>0</v>
      </c>
      <c r="F31" s="201">
        <f t="shared" ref="F31" si="12">E31-D31</f>
        <v>0</v>
      </c>
      <c r="G31" s="331"/>
      <c r="H31" s="331"/>
      <c r="I31" s="331"/>
      <c r="J31" s="331"/>
      <c r="K31" s="265"/>
      <c r="L31" s="265"/>
      <c r="M31" s="265"/>
      <c r="N31" s="265"/>
      <c r="O31" s="265"/>
      <c r="P31" s="331"/>
      <c r="Q31" s="331"/>
      <c r="R31" s="265"/>
      <c r="S31" s="265"/>
      <c r="T31" s="265"/>
      <c r="U31" s="265"/>
      <c r="V31" s="265"/>
      <c r="W31" s="331"/>
      <c r="X31" s="331"/>
      <c r="Y31" s="265"/>
      <c r="Z31" s="265"/>
      <c r="AA31" s="265"/>
      <c r="AB31" s="265"/>
      <c r="AC31" s="265"/>
      <c r="AD31" s="331"/>
      <c r="AE31" s="331"/>
      <c r="AF31" s="265"/>
      <c r="AG31" s="265"/>
      <c r="AH31" s="265"/>
      <c r="AI31" s="265"/>
      <c r="AJ31" s="265"/>
      <c r="AK31" s="331"/>
      <c r="AL31" s="331"/>
      <c r="AM31" s="265"/>
      <c r="AN31" s="265"/>
      <c r="AO31" s="265"/>
      <c r="AP31" s="265"/>
      <c r="AQ31" s="265"/>
      <c r="AR31" s="331"/>
      <c r="AS31" s="331"/>
      <c r="AT31" s="265"/>
      <c r="AU31" s="265"/>
      <c r="AV31" s="265"/>
      <c r="AW31" s="265"/>
      <c r="AX31" s="265"/>
      <c r="AY31" s="331"/>
      <c r="AZ31" s="331"/>
      <c r="BA31" s="265"/>
      <c r="BB31" s="265"/>
      <c r="BC31" s="265"/>
      <c r="BD31" s="265"/>
      <c r="BE31" s="265"/>
      <c r="BF31" s="331"/>
      <c r="BG31" s="331"/>
      <c r="BH31" s="265"/>
      <c r="BI31" s="265"/>
      <c r="BJ31" s="265"/>
      <c r="BK31" s="265"/>
      <c r="BL31" s="265"/>
      <c r="BM31" s="331"/>
      <c r="BN31" s="276"/>
      <c r="BO31"/>
      <c r="BP31"/>
    </row>
    <row r="32" spans="1:68" s="2" customFormat="1" ht="18" customHeight="1" x14ac:dyDescent="0.35">
      <c r="A32" s="303"/>
      <c r="B32" s="280"/>
      <c r="C32" s="201"/>
      <c r="D32" s="201"/>
      <c r="E32" s="201"/>
      <c r="F32" s="201"/>
      <c r="G32" s="331"/>
      <c r="H32" s="331"/>
      <c r="I32" s="331"/>
      <c r="J32" s="331"/>
      <c r="K32" s="265"/>
      <c r="L32" s="265"/>
      <c r="M32" s="265"/>
      <c r="N32" s="265"/>
      <c r="O32" s="265"/>
      <c r="P32" s="331"/>
      <c r="Q32" s="331"/>
      <c r="R32" s="265"/>
      <c r="S32" s="265"/>
      <c r="T32" s="265"/>
      <c r="U32" s="265"/>
      <c r="V32" s="265"/>
      <c r="W32" s="331"/>
      <c r="X32" s="331"/>
      <c r="Y32" s="265"/>
      <c r="Z32" s="265"/>
      <c r="AA32" s="265"/>
      <c r="AB32" s="265"/>
      <c r="AC32" s="265"/>
      <c r="AD32" s="331"/>
      <c r="AE32" s="331"/>
      <c r="AF32" s="265"/>
      <c r="AG32" s="265"/>
      <c r="AH32" s="265"/>
      <c r="AI32" s="265"/>
      <c r="AJ32" s="265"/>
      <c r="AK32" s="331"/>
      <c r="AL32" s="331"/>
      <c r="AM32" s="265"/>
      <c r="AN32" s="265"/>
      <c r="AO32" s="265"/>
      <c r="AP32" s="265"/>
      <c r="AQ32" s="265"/>
      <c r="AR32" s="331"/>
      <c r="AS32" s="331"/>
      <c r="AT32" s="265"/>
      <c r="AU32" s="265"/>
      <c r="AV32" s="265"/>
      <c r="AW32" s="265"/>
      <c r="AX32" s="265"/>
      <c r="AY32" s="331"/>
      <c r="AZ32" s="331"/>
      <c r="BA32" s="265"/>
      <c r="BB32" s="265"/>
      <c r="BC32" s="265"/>
      <c r="BD32" s="265"/>
      <c r="BE32" s="265"/>
      <c r="BF32" s="331"/>
      <c r="BG32" s="331"/>
      <c r="BH32" s="265"/>
      <c r="BI32" s="265"/>
      <c r="BJ32" s="265"/>
      <c r="BK32" s="265"/>
      <c r="BL32" s="265"/>
      <c r="BM32" s="331"/>
      <c r="BN32" s="276"/>
      <c r="BO32"/>
      <c r="BP32"/>
    </row>
    <row r="33" spans="1:68" s="2" customFormat="1" ht="18" customHeight="1" x14ac:dyDescent="0.35">
      <c r="A33" s="264"/>
      <c r="B33" s="280"/>
      <c r="C33" s="201" t="s">
        <v>54</v>
      </c>
      <c r="D33" s="201"/>
      <c r="E33" s="201">
        <f>SUM(G33:AK34)</f>
        <v>0</v>
      </c>
      <c r="F33" s="201">
        <f t="shared" ref="F33" si="13">E33-D33</f>
        <v>0</v>
      </c>
      <c r="G33" s="331"/>
      <c r="H33" s="331"/>
      <c r="I33" s="331"/>
      <c r="J33" s="331"/>
      <c r="K33" s="265"/>
      <c r="L33" s="265"/>
      <c r="M33" s="265"/>
      <c r="N33" s="265"/>
      <c r="O33" s="265"/>
      <c r="P33" s="331"/>
      <c r="Q33" s="331"/>
      <c r="R33" s="265"/>
      <c r="S33" s="265"/>
      <c r="T33" s="265"/>
      <c r="U33" s="265"/>
      <c r="V33" s="265"/>
      <c r="W33" s="331"/>
      <c r="X33" s="331"/>
      <c r="Y33" s="265"/>
      <c r="Z33" s="265"/>
      <c r="AA33" s="265"/>
      <c r="AB33" s="265"/>
      <c r="AC33" s="265"/>
      <c r="AD33" s="331"/>
      <c r="AE33" s="331"/>
      <c r="AF33" s="265"/>
      <c r="AG33" s="265"/>
      <c r="AH33" s="265"/>
      <c r="AI33" s="265"/>
      <c r="AJ33" s="265"/>
      <c r="AK33" s="331"/>
      <c r="AL33" s="331"/>
      <c r="AM33" s="265"/>
      <c r="AN33" s="265"/>
      <c r="AO33" s="265"/>
      <c r="AP33" s="265"/>
      <c r="AQ33" s="265"/>
      <c r="AR33" s="331"/>
      <c r="AS33" s="331"/>
      <c r="AT33" s="265"/>
      <c r="AU33" s="265"/>
      <c r="AV33" s="265"/>
      <c r="AW33" s="265"/>
      <c r="AX33" s="265"/>
      <c r="AY33" s="331"/>
      <c r="AZ33" s="331"/>
      <c r="BA33" s="265"/>
      <c r="BB33" s="265"/>
      <c r="BC33" s="265"/>
      <c r="BD33" s="265"/>
      <c r="BE33" s="265"/>
      <c r="BF33" s="331"/>
      <c r="BG33" s="331"/>
      <c r="BH33" s="265"/>
      <c r="BI33" s="265"/>
      <c r="BJ33" s="265"/>
      <c r="BK33" s="265"/>
      <c r="BL33" s="265"/>
      <c r="BM33" s="331"/>
      <c r="BN33" s="276"/>
      <c r="BO33"/>
      <c r="BP33"/>
    </row>
    <row r="34" spans="1:68" s="2" customFormat="1" ht="18" customHeight="1" x14ac:dyDescent="0.35">
      <c r="A34" s="303"/>
      <c r="B34" s="280"/>
      <c r="C34" s="201"/>
      <c r="D34" s="201"/>
      <c r="E34" s="201"/>
      <c r="F34" s="201"/>
      <c r="G34" s="331"/>
      <c r="H34" s="331"/>
      <c r="I34" s="331"/>
      <c r="J34" s="331"/>
      <c r="K34" s="265"/>
      <c r="L34" s="265"/>
      <c r="M34" s="265"/>
      <c r="N34" s="265"/>
      <c r="O34" s="265"/>
      <c r="P34" s="331"/>
      <c r="Q34" s="331"/>
      <c r="R34" s="265"/>
      <c r="S34" s="265"/>
      <c r="T34" s="265"/>
      <c r="U34" s="265"/>
      <c r="V34" s="265"/>
      <c r="W34" s="331"/>
      <c r="X34" s="331"/>
      <c r="Y34" s="265"/>
      <c r="Z34" s="265"/>
      <c r="AA34" s="265"/>
      <c r="AB34" s="265"/>
      <c r="AC34" s="265"/>
      <c r="AD34" s="331"/>
      <c r="AE34" s="331"/>
      <c r="AF34" s="265"/>
      <c r="AG34" s="265"/>
      <c r="AH34" s="265"/>
      <c r="AI34" s="265"/>
      <c r="AJ34" s="265"/>
      <c r="AK34" s="331"/>
      <c r="AL34" s="331"/>
      <c r="AM34" s="265"/>
      <c r="AN34" s="265"/>
      <c r="AO34" s="265"/>
      <c r="AP34" s="265"/>
      <c r="AQ34" s="265"/>
      <c r="AR34" s="331"/>
      <c r="AS34" s="331"/>
      <c r="AT34" s="265"/>
      <c r="AU34" s="265"/>
      <c r="AV34" s="265"/>
      <c r="AW34" s="265"/>
      <c r="AX34" s="265"/>
      <c r="AY34" s="331"/>
      <c r="AZ34" s="331"/>
      <c r="BA34" s="265"/>
      <c r="BB34" s="265"/>
      <c r="BC34" s="265"/>
      <c r="BD34" s="265"/>
      <c r="BE34" s="265"/>
      <c r="BF34" s="331"/>
      <c r="BG34" s="331"/>
      <c r="BH34" s="265"/>
      <c r="BI34" s="265"/>
      <c r="BJ34" s="265"/>
      <c r="BK34" s="265"/>
      <c r="BL34" s="265"/>
      <c r="BM34" s="331"/>
      <c r="BN34" s="276"/>
      <c r="BO34"/>
      <c r="BP34"/>
    </row>
    <row r="35" spans="1:68" s="2" customFormat="1" ht="15" customHeight="1" x14ac:dyDescent="0.35">
      <c r="A35"/>
      <c r="B35"/>
      <c r="C3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22"/>
      <c r="BO35"/>
      <c r="BP35"/>
    </row>
    <row r="36" spans="1:68" s="2" customFormat="1" ht="15" customHeight="1" x14ac:dyDescent="0.35">
      <c r="A36"/>
      <c r="B36"/>
      <c r="C3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22"/>
      <c r="BO36"/>
      <c r="BP36"/>
    </row>
    <row r="37" spans="1:68" s="2" customFormat="1" ht="15" customHeight="1" x14ac:dyDescent="0.35">
      <c r="A37"/>
      <c r="B37"/>
      <c r="C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22"/>
      <c r="BO37"/>
      <c r="BP37"/>
    </row>
    <row r="38" spans="1:68" s="2" customFormat="1" ht="15" customHeight="1" x14ac:dyDescent="0.35">
      <c r="A38"/>
      <c r="B38" s="21"/>
      <c r="C38"/>
      <c r="D38"/>
      <c r="E38"/>
      <c r="F3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22"/>
      <c r="BO38"/>
      <c r="BP38"/>
    </row>
    <row r="39" spans="1:68" s="2" customFormat="1" ht="15" customHeight="1" x14ac:dyDescent="0.35">
      <c r="A39"/>
      <c r="B39" s="21"/>
      <c r="C39"/>
      <c r="D39"/>
      <c r="E39"/>
      <c r="F3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22"/>
      <c r="BO39"/>
      <c r="BP39"/>
    </row>
    <row r="40" spans="1:68" s="2" customFormat="1" ht="15" customHeight="1" x14ac:dyDescent="0.35">
      <c r="A40"/>
      <c r="B40" s="21"/>
      <c r="C40"/>
      <c r="D40"/>
      <c r="E40"/>
      <c r="F4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O40"/>
      <c r="BP40"/>
    </row>
    <row r="41" spans="1:68" s="2" customFormat="1" ht="15" customHeight="1" x14ac:dyDescent="0.35">
      <c r="A41"/>
      <c r="B41" s="21"/>
      <c r="C41"/>
      <c r="D41"/>
      <c r="E41"/>
      <c r="F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O41"/>
      <c r="BP41"/>
    </row>
    <row r="42" spans="1:68" s="2" customFormat="1" ht="15" customHeight="1" x14ac:dyDescent="0.35">
      <c r="A42"/>
      <c r="B42" s="21"/>
      <c r="C42"/>
      <c r="D42"/>
      <c r="E42"/>
      <c r="F4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O42"/>
      <c r="BP42"/>
    </row>
    <row r="43" spans="1:68" s="1" customFormat="1" ht="15" customHeight="1" x14ac:dyDescent="0.35">
      <c r="A43"/>
      <c r="B43" s="21"/>
      <c r="C43"/>
      <c r="D43"/>
      <c r="E43"/>
      <c r="F43"/>
      <c r="BN43" s="2"/>
      <c r="BO43"/>
      <c r="BP43"/>
    </row>
    <row r="44" spans="1:68" s="1" customFormat="1" ht="15" customHeight="1" x14ac:dyDescent="0.35">
      <c r="A44"/>
      <c r="B44" s="21"/>
      <c r="C44"/>
      <c r="D44"/>
      <c r="E44"/>
      <c r="F44"/>
      <c r="BN44" s="2"/>
      <c r="BO44"/>
      <c r="BP44"/>
    </row>
    <row r="45" spans="1:68" s="1" customFormat="1" ht="15" customHeight="1" x14ac:dyDescent="0.35">
      <c r="A45"/>
      <c r="B45" s="21"/>
      <c r="C45"/>
      <c r="D45"/>
      <c r="E45"/>
      <c r="F45"/>
      <c r="BN45" s="2"/>
      <c r="BO45"/>
      <c r="BP45"/>
    </row>
    <row r="46" spans="1:68" s="1" customFormat="1" ht="15" customHeight="1" x14ac:dyDescent="0.35">
      <c r="A46"/>
      <c r="B46" s="21"/>
      <c r="C46"/>
      <c r="D46"/>
      <c r="E46"/>
      <c r="F46"/>
      <c r="BN46" s="2"/>
      <c r="BO46"/>
      <c r="BP46"/>
    </row>
    <row r="47" spans="1:68" s="1" customFormat="1" ht="15" customHeight="1" x14ac:dyDescent="0.35">
      <c r="A47"/>
      <c r="B47" s="21"/>
      <c r="C47"/>
      <c r="D47"/>
      <c r="E47"/>
      <c r="F47"/>
      <c r="BN47" s="2"/>
      <c r="BO47"/>
      <c r="BP47"/>
    </row>
    <row r="48" spans="1:68" s="1" customFormat="1" ht="15" customHeight="1" x14ac:dyDescent="0.35">
      <c r="A48"/>
      <c r="B48" s="21"/>
      <c r="C48"/>
      <c r="D48"/>
      <c r="E48"/>
      <c r="F48"/>
      <c r="BN48" s="2"/>
      <c r="BO48"/>
      <c r="BP48"/>
    </row>
    <row r="49" spans="1:68" s="1" customFormat="1" ht="15" customHeight="1" x14ac:dyDescent="0.35">
      <c r="A49"/>
      <c r="B49" s="21"/>
      <c r="C49"/>
      <c r="D49"/>
      <c r="E49"/>
      <c r="F49"/>
      <c r="BN49" s="2"/>
      <c r="BO49"/>
      <c r="BP49"/>
    </row>
    <row r="50" spans="1:68" s="1" customFormat="1" ht="15" customHeight="1" x14ac:dyDescent="0.35">
      <c r="A50"/>
      <c r="B50" s="21"/>
      <c r="C50"/>
      <c r="D50"/>
      <c r="E50"/>
      <c r="F50"/>
      <c r="BN50" s="2"/>
      <c r="BO50"/>
      <c r="BP50"/>
    </row>
    <row r="51" spans="1:68" s="1" customFormat="1" ht="15" customHeight="1" x14ac:dyDescent="0.35">
      <c r="A51"/>
      <c r="B51" s="21"/>
      <c r="C51"/>
      <c r="D51"/>
      <c r="E51"/>
      <c r="F51"/>
      <c r="BN51" s="2"/>
      <c r="BO51"/>
      <c r="BP51"/>
    </row>
    <row r="52" spans="1:68" s="1" customFormat="1" ht="15" customHeight="1" x14ac:dyDescent="0.35">
      <c r="A52"/>
      <c r="B52" s="21"/>
      <c r="C52"/>
      <c r="D52"/>
      <c r="E52"/>
      <c r="F52"/>
      <c r="BN52" s="2"/>
      <c r="BO52"/>
      <c r="BP52"/>
    </row>
  </sheetData>
  <mergeCells count="667">
    <mergeCell ref="G3:AK3"/>
    <mergeCell ref="BN3:BN4"/>
    <mergeCell ref="A5:A10"/>
    <mergeCell ref="B5:B10"/>
    <mergeCell ref="D1:F1"/>
    <mergeCell ref="A3:A4"/>
    <mergeCell ref="B3:B4"/>
    <mergeCell ref="C3:C4"/>
    <mergeCell ref="D3:D4"/>
    <mergeCell ref="E3:E4"/>
    <mergeCell ref="F3:F4"/>
    <mergeCell ref="AL3:BM3"/>
    <mergeCell ref="F11:F12"/>
    <mergeCell ref="G11:G12"/>
    <mergeCell ref="H11:H12"/>
    <mergeCell ref="I11:I12"/>
    <mergeCell ref="J11:J12"/>
    <mergeCell ref="K11:K12"/>
    <mergeCell ref="A11:A12"/>
    <mergeCell ref="B11:C12"/>
    <mergeCell ref="D11:D12"/>
    <mergeCell ref="E11:E12"/>
    <mergeCell ref="R11:R12"/>
    <mergeCell ref="S11:S12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AG11:AG12"/>
    <mergeCell ref="AH11:AH12"/>
    <mergeCell ref="AI11:AI12"/>
    <mergeCell ref="AJ11:AJ12"/>
    <mergeCell ref="AK11:AK12"/>
    <mergeCell ref="BN11:BN12"/>
    <mergeCell ref="X11:X12"/>
    <mergeCell ref="Y11:Y12"/>
    <mergeCell ref="Z11:Z12"/>
    <mergeCell ref="AA11:AA12"/>
    <mergeCell ref="AB11:AB12"/>
    <mergeCell ref="AF11:AF12"/>
    <mergeCell ref="AR11:AR12"/>
    <mergeCell ref="AS11:AS12"/>
    <mergeCell ref="AT11:AT12"/>
    <mergeCell ref="AU11:AU12"/>
    <mergeCell ref="AV11:AV12"/>
    <mergeCell ref="AW11:AW12"/>
    <mergeCell ref="AY11:AY12"/>
    <mergeCell ref="AZ11:AZ12"/>
    <mergeCell ref="BA11:BA12"/>
    <mergeCell ref="BB11:BB12"/>
    <mergeCell ref="BC11:BC12"/>
    <mergeCell ref="BD11:BD12"/>
    <mergeCell ref="I17:I18"/>
    <mergeCell ref="J17:J18"/>
    <mergeCell ref="K17:K18"/>
    <mergeCell ref="L17:L18"/>
    <mergeCell ref="M17:M18"/>
    <mergeCell ref="N17:N18"/>
    <mergeCell ref="G15:AK15"/>
    <mergeCell ref="BN15:BN16"/>
    <mergeCell ref="A17:A18"/>
    <mergeCell ref="B17:B18"/>
    <mergeCell ref="C17:C18"/>
    <mergeCell ref="D17:D18"/>
    <mergeCell ref="E17:E18"/>
    <mergeCell ref="F17:F18"/>
    <mergeCell ref="G17:G18"/>
    <mergeCell ref="H17:H18"/>
    <mergeCell ref="A15:A16"/>
    <mergeCell ref="B15:B16"/>
    <mergeCell ref="C15:C16"/>
    <mergeCell ref="D15:D16"/>
    <mergeCell ref="E15:E16"/>
    <mergeCell ref="F15:F16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AG17:AG18"/>
    <mergeCell ref="AH17:AH18"/>
    <mergeCell ref="AI17:AI18"/>
    <mergeCell ref="AJ17:AJ18"/>
    <mergeCell ref="AK17:AK18"/>
    <mergeCell ref="BN17:BN18"/>
    <mergeCell ref="AA17:AA18"/>
    <mergeCell ref="AB17:AB18"/>
    <mergeCell ref="AC17:AC18"/>
    <mergeCell ref="AD17:AD18"/>
    <mergeCell ref="AE17:AE18"/>
    <mergeCell ref="AF17:AF18"/>
    <mergeCell ref="BD17:BD18"/>
    <mergeCell ref="BE17:BE18"/>
    <mergeCell ref="BH17:BH18"/>
    <mergeCell ref="BI17:BI18"/>
    <mergeCell ref="BJ17:BJ18"/>
    <mergeCell ref="BK17:BK18"/>
    <mergeCell ref="BL17:BL18"/>
    <mergeCell ref="AR17:AR18"/>
    <mergeCell ref="AS17:AS18"/>
    <mergeCell ref="BF17:BF18"/>
    <mergeCell ref="BG17:BG18"/>
    <mergeCell ref="AL17:AL18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AD19:AD20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L21:L22"/>
    <mergeCell ref="M21:M22"/>
    <mergeCell ref="N21:N22"/>
    <mergeCell ref="AK19:AK20"/>
    <mergeCell ref="BN19:BN20"/>
    <mergeCell ref="A21:A22"/>
    <mergeCell ref="B21:B22"/>
    <mergeCell ref="C21:C22"/>
    <mergeCell ref="D21:D22"/>
    <mergeCell ref="E21:E22"/>
    <mergeCell ref="F21:F22"/>
    <mergeCell ref="G21:G22"/>
    <mergeCell ref="H21:H22"/>
    <mergeCell ref="AE19:AE20"/>
    <mergeCell ref="AF19:AF20"/>
    <mergeCell ref="AG19:AG20"/>
    <mergeCell ref="AH19:AH20"/>
    <mergeCell ref="AI19:AI20"/>
    <mergeCell ref="AJ19:AJ20"/>
    <mergeCell ref="Y19:Y20"/>
    <mergeCell ref="Z19:Z20"/>
    <mergeCell ref="AA19:AA20"/>
    <mergeCell ref="AB19:AB20"/>
    <mergeCell ref="AC19:AC20"/>
    <mergeCell ref="AJ21:AJ22"/>
    <mergeCell ref="AK21:AK22"/>
    <mergeCell ref="BN21:BN22"/>
    <mergeCell ref="AA21:AA22"/>
    <mergeCell ref="AB21:AB22"/>
    <mergeCell ref="AC21:AC22"/>
    <mergeCell ref="AD21:AD22"/>
    <mergeCell ref="AE21:AE22"/>
    <mergeCell ref="AF21:AF22"/>
    <mergeCell ref="AM21:AM22"/>
    <mergeCell ref="AN21:AN22"/>
    <mergeCell ref="AO21:AO22"/>
    <mergeCell ref="AP21:AP22"/>
    <mergeCell ref="AQ21:AQ22"/>
    <mergeCell ref="AT21:AT22"/>
    <mergeCell ref="AU21:AU22"/>
    <mergeCell ref="AV21:AV22"/>
    <mergeCell ref="AW21:AW22"/>
    <mergeCell ref="AX21:AX22"/>
    <mergeCell ref="AS21:AS22"/>
    <mergeCell ref="A23:A24"/>
    <mergeCell ref="B23:B24"/>
    <mergeCell ref="C23:C24"/>
    <mergeCell ref="D23:D24"/>
    <mergeCell ref="E23:E24"/>
    <mergeCell ref="F23:F24"/>
    <mergeCell ref="AG21:AG22"/>
    <mergeCell ref="AH21:AH22"/>
    <mergeCell ref="AI21:AI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W23:W24"/>
    <mergeCell ref="X23:X24"/>
    <mergeCell ref="I25:I26"/>
    <mergeCell ref="J25:J26"/>
    <mergeCell ref="K25:K26"/>
    <mergeCell ref="L25:L26"/>
    <mergeCell ref="M25:M26"/>
    <mergeCell ref="N25:N26"/>
    <mergeCell ref="AK23:AK24"/>
    <mergeCell ref="BN23:BN24"/>
    <mergeCell ref="A25:A26"/>
    <mergeCell ref="B25:B26"/>
    <mergeCell ref="C25:C26"/>
    <mergeCell ref="D25:D26"/>
    <mergeCell ref="E25:E26"/>
    <mergeCell ref="F25:F26"/>
    <mergeCell ref="G25:G26"/>
    <mergeCell ref="H25:H26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AG25:AG26"/>
    <mergeCell ref="AH25:AH26"/>
    <mergeCell ref="AI25:AI26"/>
    <mergeCell ref="AJ25:AJ26"/>
    <mergeCell ref="AK25:AK26"/>
    <mergeCell ref="BN25:BN26"/>
    <mergeCell ref="AA25:AA26"/>
    <mergeCell ref="AB25:AB26"/>
    <mergeCell ref="AC25:AC26"/>
    <mergeCell ref="AD25:AD26"/>
    <mergeCell ref="AE25:AE26"/>
    <mergeCell ref="AF25:AF26"/>
    <mergeCell ref="BD25:BD26"/>
    <mergeCell ref="BE25:BE26"/>
    <mergeCell ref="BB25:BB26"/>
    <mergeCell ref="BC25:BC26"/>
    <mergeCell ref="BH25:BH26"/>
    <mergeCell ref="BI25:BI26"/>
    <mergeCell ref="BJ25:BJ26"/>
    <mergeCell ref="AL25:AL26"/>
    <mergeCell ref="AR25:AR26"/>
    <mergeCell ref="AS25:AS26"/>
    <mergeCell ref="BA25:BA26"/>
    <mergeCell ref="BF25:BF26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AD27:AD28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L29:L30"/>
    <mergeCell ref="M29:M30"/>
    <mergeCell ref="N29:N30"/>
    <mergeCell ref="AK27:AK28"/>
    <mergeCell ref="BN27:BN28"/>
    <mergeCell ref="A29:A30"/>
    <mergeCell ref="B29:B30"/>
    <mergeCell ref="C29:C30"/>
    <mergeCell ref="D29:D30"/>
    <mergeCell ref="E29:E30"/>
    <mergeCell ref="F29:F30"/>
    <mergeCell ref="G29:G30"/>
    <mergeCell ref="H29:H30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J29:AJ30"/>
    <mergeCell ref="AK29:AK30"/>
    <mergeCell ref="BN29:BN30"/>
    <mergeCell ref="AA29:AA30"/>
    <mergeCell ref="AB29:AB30"/>
    <mergeCell ref="AC29:AC30"/>
    <mergeCell ref="AD29:AD30"/>
    <mergeCell ref="AE29:AE30"/>
    <mergeCell ref="AF29:AF30"/>
    <mergeCell ref="AR29:AR30"/>
    <mergeCell ref="AS29:AS30"/>
    <mergeCell ref="BF29:BF30"/>
    <mergeCell ref="BG29:BG30"/>
    <mergeCell ref="BM29:BM30"/>
    <mergeCell ref="A31:A32"/>
    <mergeCell ref="B31:B32"/>
    <mergeCell ref="C31:C32"/>
    <mergeCell ref="D31:D32"/>
    <mergeCell ref="E31:E32"/>
    <mergeCell ref="F31:F32"/>
    <mergeCell ref="AG29:AG30"/>
    <mergeCell ref="AH29:AH30"/>
    <mergeCell ref="AI29:AI30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I33:I34"/>
    <mergeCell ref="J33:J34"/>
    <mergeCell ref="K33:K34"/>
    <mergeCell ref="L33:L34"/>
    <mergeCell ref="M33:M34"/>
    <mergeCell ref="N33:N34"/>
    <mergeCell ref="AK31:AK32"/>
    <mergeCell ref="BN31:BN32"/>
    <mergeCell ref="A33:A34"/>
    <mergeCell ref="B33:B34"/>
    <mergeCell ref="C33:C34"/>
    <mergeCell ref="D33:D34"/>
    <mergeCell ref="E33:E34"/>
    <mergeCell ref="F33:F34"/>
    <mergeCell ref="G33:G34"/>
    <mergeCell ref="H33:H34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AG33:AG34"/>
    <mergeCell ref="AH33:AH34"/>
    <mergeCell ref="AI33:AI34"/>
    <mergeCell ref="AJ33:AJ34"/>
    <mergeCell ref="AK33:AK34"/>
    <mergeCell ref="BN33:BN34"/>
    <mergeCell ref="AA33:AA34"/>
    <mergeCell ref="AB33:AB34"/>
    <mergeCell ref="AC33:AC34"/>
    <mergeCell ref="AD33:AD34"/>
    <mergeCell ref="AE33:AE34"/>
    <mergeCell ref="AF33:AF34"/>
    <mergeCell ref="BA33:BA34"/>
    <mergeCell ref="BB33:BB34"/>
    <mergeCell ref="BC33:BC34"/>
    <mergeCell ref="BD33:BD34"/>
    <mergeCell ref="BE33:BE34"/>
    <mergeCell ref="BF33:BF34"/>
    <mergeCell ref="BG33:BG34"/>
    <mergeCell ref="AL15:BM15"/>
    <mergeCell ref="AM17:AM18"/>
    <mergeCell ref="AN17:AN18"/>
    <mergeCell ref="AO17:AO18"/>
    <mergeCell ref="AP17:AP18"/>
    <mergeCell ref="AQ17:AQ18"/>
    <mergeCell ref="AM19:AM20"/>
    <mergeCell ref="AN19:AN20"/>
    <mergeCell ref="AO19:AO20"/>
    <mergeCell ref="AP19:AP20"/>
    <mergeCell ref="AQ19:AQ20"/>
    <mergeCell ref="AT17:AT18"/>
    <mergeCell ref="AU17:AU18"/>
    <mergeCell ref="AV17:AV18"/>
    <mergeCell ref="AW17:AW18"/>
    <mergeCell ref="AX17:AX18"/>
    <mergeCell ref="AT19:AT20"/>
    <mergeCell ref="AU19:AU20"/>
    <mergeCell ref="AV19:AV20"/>
    <mergeCell ref="AW19:AW20"/>
    <mergeCell ref="AX19:AX20"/>
    <mergeCell ref="BA17:BA18"/>
    <mergeCell ref="BB17:BB18"/>
    <mergeCell ref="BC17:BC18"/>
    <mergeCell ref="AM23:AM24"/>
    <mergeCell ref="AN23:AN24"/>
    <mergeCell ref="AO23:AO24"/>
    <mergeCell ref="AP23:AP24"/>
    <mergeCell ref="AQ23:AQ24"/>
    <mergeCell ref="AM25:AM26"/>
    <mergeCell ref="AN25:AN26"/>
    <mergeCell ref="AO25:AO26"/>
    <mergeCell ref="AP25:AP26"/>
    <mergeCell ref="AQ25:AQ26"/>
    <mergeCell ref="AM27:AM28"/>
    <mergeCell ref="AN27:AN28"/>
    <mergeCell ref="AO27:AO28"/>
    <mergeCell ref="AP27:AP28"/>
    <mergeCell ref="AQ27:AQ28"/>
    <mergeCell ref="AM29:AM30"/>
    <mergeCell ref="AN29:AN30"/>
    <mergeCell ref="AO29:AO30"/>
    <mergeCell ref="AP29:AP30"/>
    <mergeCell ref="AQ29:AQ30"/>
    <mergeCell ref="AM31:AM32"/>
    <mergeCell ref="AN31:AN32"/>
    <mergeCell ref="AO31:AO32"/>
    <mergeCell ref="AP31:AP32"/>
    <mergeCell ref="AQ31:AQ32"/>
    <mergeCell ref="AM33:AM34"/>
    <mergeCell ref="AN33:AN34"/>
    <mergeCell ref="AO33:AO34"/>
    <mergeCell ref="AP33:AP34"/>
    <mergeCell ref="AQ33:AQ34"/>
    <mergeCell ref="AT23:AT24"/>
    <mergeCell ref="AU23:AU24"/>
    <mergeCell ref="AV23:AV24"/>
    <mergeCell ref="AW23:AW24"/>
    <mergeCell ref="AX23:AX24"/>
    <mergeCell ref="AT25:AT26"/>
    <mergeCell ref="AU25:AU26"/>
    <mergeCell ref="AV25:AV26"/>
    <mergeCell ref="AW25:AW26"/>
    <mergeCell ref="AX25:AX26"/>
    <mergeCell ref="AT27:AT28"/>
    <mergeCell ref="AU27:AU28"/>
    <mergeCell ref="AV27:AV28"/>
    <mergeCell ref="AW27:AW28"/>
    <mergeCell ref="AX27:AX28"/>
    <mergeCell ref="AT29:AT30"/>
    <mergeCell ref="AU29:AU30"/>
    <mergeCell ref="AV29:AV30"/>
    <mergeCell ref="AW29:AW30"/>
    <mergeCell ref="AX29:AX30"/>
    <mergeCell ref="AT31:AT32"/>
    <mergeCell ref="AU31:AU32"/>
    <mergeCell ref="AV31:AV32"/>
    <mergeCell ref="AW31:AW32"/>
    <mergeCell ref="AX31:AX32"/>
    <mergeCell ref="AT33:AT34"/>
    <mergeCell ref="AU33:AU34"/>
    <mergeCell ref="AV33:AV34"/>
    <mergeCell ref="AW33:AW34"/>
    <mergeCell ref="AX33:AX34"/>
    <mergeCell ref="BE27:BE28"/>
    <mergeCell ref="BA29:BA30"/>
    <mergeCell ref="BB29:BB30"/>
    <mergeCell ref="BC29:BC30"/>
    <mergeCell ref="BD29:BD30"/>
    <mergeCell ref="BE29:BE30"/>
    <mergeCell ref="BB19:BB20"/>
    <mergeCell ref="BC19:BC20"/>
    <mergeCell ref="BD19:BD20"/>
    <mergeCell ref="BE19:BE20"/>
    <mergeCell ref="BA21:BA22"/>
    <mergeCell ref="BB21:BB22"/>
    <mergeCell ref="BC21:BC22"/>
    <mergeCell ref="BD21:BD22"/>
    <mergeCell ref="BE21:BE22"/>
    <mergeCell ref="BD27:BD28"/>
    <mergeCell ref="BG31:BG32"/>
    <mergeCell ref="BL31:BL32"/>
    <mergeCell ref="BH33:BH34"/>
    <mergeCell ref="BI33:BI34"/>
    <mergeCell ref="BJ33:BJ34"/>
    <mergeCell ref="BK33:BK34"/>
    <mergeCell ref="BL33:BL34"/>
    <mergeCell ref="BH27:BH28"/>
    <mergeCell ref="BI27:BI28"/>
    <mergeCell ref="BJ27:BJ28"/>
    <mergeCell ref="BK27:BK28"/>
    <mergeCell ref="BL27:BL28"/>
    <mergeCell ref="BH29:BH30"/>
    <mergeCell ref="BI29:BI30"/>
    <mergeCell ref="BJ29:BJ30"/>
    <mergeCell ref="BK29:BK30"/>
    <mergeCell ref="BL29:BL30"/>
    <mergeCell ref="BJ31:BJ32"/>
    <mergeCell ref="BK31:BK32"/>
    <mergeCell ref="BM31:BM32"/>
    <mergeCell ref="BM33:BM34"/>
    <mergeCell ref="AY17:AY18"/>
    <mergeCell ref="AZ17:AZ18"/>
    <mergeCell ref="AY19:AY20"/>
    <mergeCell ref="AZ19:AZ20"/>
    <mergeCell ref="AY21:AY22"/>
    <mergeCell ref="AZ21:AZ22"/>
    <mergeCell ref="AY23:AY24"/>
    <mergeCell ref="AZ23:AZ24"/>
    <mergeCell ref="AY25:AY26"/>
    <mergeCell ref="AZ25:AZ26"/>
    <mergeCell ref="BH31:BH32"/>
    <mergeCell ref="BI31:BI32"/>
    <mergeCell ref="BH23:BH24"/>
    <mergeCell ref="BI23:BI24"/>
    <mergeCell ref="BA31:BA32"/>
    <mergeCell ref="BB31:BB32"/>
    <mergeCell ref="BC31:BC32"/>
    <mergeCell ref="BD31:BD32"/>
    <mergeCell ref="BE31:BE32"/>
    <mergeCell ref="BA23:BA24"/>
    <mergeCell ref="BB23:BB24"/>
    <mergeCell ref="BG27:BG28"/>
    <mergeCell ref="BM17:BM18"/>
    <mergeCell ref="BM19:BM20"/>
    <mergeCell ref="BM21:BM22"/>
    <mergeCell ref="BM23:BM24"/>
    <mergeCell ref="BM25:BM26"/>
    <mergeCell ref="BM27:BM28"/>
    <mergeCell ref="BJ23:BJ24"/>
    <mergeCell ref="BK23:BK24"/>
    <mergeCell ref="BL23:BL24"/>
    <mergeCell ref="BK25:BK26"/>
    <mergeCell ref="BL25:BL26"/>
    <mergeCell ref="BH19:BH20"/>
    <mergeCell ref="BI19:BI20"/>
    <mergeCell ref="BJ19:BJ20"/>
    <mergeCell ref="BK19:BK20"/>
    <mergeCell ref="BL19:BL20"/>
    <mergeCell ref="BH21:BH22"/>
    <mergeCell ref="BI21:BI22"/>
    <mergeCell ref="BJ21:BJ22"/>
    <mergeCell ref="BK21:BK22"/>
    <mergeCell ref="BL21:BL22"/>
    <mergeCell ref="BG25:BG26"/>
    <mergeCell ref="AL27:AL28"/>
    <mergeCell ref="AL29:AL30"/>
    <mergeCell ref="AL31:AL32"/>
    <mergeCell ref="AL33:AL34"/>
    <mergeCell ref="BF31:BF32"/>
    <mergeCell ref="AR31:AR32"/>
    <mergeCell ref="AS31:AS32"/>
    <mergeCell ref="AR33:AR34"/>
    <mergeCell ref="AS33:AS34"/>
    <mergeCell ref="AY27:AY28"/>
    <mergeCell ref="AZ27:AZ28"/>
    <mergeCell ref="AY29:AY30"/>
    <mergeCell ref="AZ29:AZ30"/>
    <mergeCell ref="AY31:AY32"/>
    <mergeCell ref="AZ31:AZ32"/>
    <mergeCell ref="AY33:AY34"/>
    <mergeCell ref="AZ33:AZ34"/>
    <mergeCell ref="AR27:AR28"/>
    <mergeCell ref="AS27:AS28"/>
    <mergeCell ref="BF27:BF28"/>
    <mergeCell ref="BA27:BA28"/>
    <mergeCell ref="BB27:BB28"/>
    <mergeCell ref="BC27:BC28"/>
    <mergeCell ref="BF11:BF12"/>
    <mergeCell ref="BG11:BG12"/>
    <mergeCell ref="BH11:BH12"/>
    <mergeCell ref="BI11:BI12"/>
    <mergeCell ref="BJ11:BJ12"/>
    <mergeCell ref="BK11:BK12"/>
    <mergeCell ref="AL19:AL20"/>
    <mergeCell ref="AL21:AL22"/>
    <mergeCell ref="AL23:AL24"/>
    <mergeCell ref="AR19:AR20"/>
    <mergeCell ref="AS19:AS20"/>
    <mergeCell ref="AR21:AR22"/>
    <mergeCell ref="BF19:BF20"/>
    <mergeCell ref="BG19:BG20"/>
    <mergeCell ref="BF21:BF22"/>
    <mergeCell ref="BG21:BG22"/>
    <mergeCell ref="BF23:BF24"/>
    <mergeCell ref="BG23:BG24"/>
    <mergeCell ref="AR23:AR24"/>
    <mergeCell ref="AS23:AS24"/>
    <mergeCell ref="BC23:BC24"/>
    <mergeCell ref="BD23:BD24"/>
    <mergeCell ref="BE23:BE24"/>
    <mergeCell ref="BA19:BA20"/>
  </mergeCells>
  <conditionalFormatting sqref="E5:F11">
    <cfRule type="cellIs" dxfId="245" priority="7" operator="lessThan">
      <formula>0</formula>
    </cfRule>
  </conditionalFormatting>
  <conditionalFormatting sqref="F5:F11">
    <cfRule type="cellIs" dxfId="244" priority="6" operator="equal">
      <formula>0</formula>
    </cfRule>
  </conditionalFormatting>
  <conditionalFormatting sqref="F17:F34">
    <cfRule type="cellIs" dxfId="243" priority="4" operator="equal">
      <formula>0</formula>
    </cfRule>
    <cfRule type="cellIs" dxfId="242" priority="5" operator="lessThan">
      <formula>0</formula>
    </cfRule>
  </conditionalFormatting>
  <conditionalFormatting sqref="G5:BM12 G17:BM34">
    <cfRule type="cellIs" dxfId="241" priority="3" operator="greaterThan">
      <formula>0</formula>
    </cfRule>
  </conditionalFormatting>
  <conditionalFormatting sqref="BN5:BN11 BN17 BN19 BN21 BN23 BN25 BN27 BN29 BN31 BN33">
    <cfRule type="containsText" dxfId="240" priority="8" operator="containsText" text="Done">
      <formula>NOT(ISERROR(SEARCH("Done",BN5)))</formula>
    </cfRule>
  </conditionalFormatting>
  <conditionalFormatting sqref="BN5:BN12">
    <cfRule type="containsText" dxfId="239" priority="2" operator="containsText" text="Done">
      <formula>NOT(ISERROR(SEARCH("Done",BN5)))</formula>
    </cfRule>
  </conditionalFormatting>
  <conditionalFormatting sqref="BN17:BN34">
    <cfRule type="containsText" dxfId="238" priority="1" operator="containsText" text="Done">
      <formula>NOT(ISERROR(SEARCH("Done",BN17)))</formula>
    </cfRule>
  </conditionalFormatting>
  <dataValidations count="1">
    <dataValidation allowBlank="1" showInputMessage="1" showErrorMessage="1" sqref="BP5" xr:uid="{9FC79C65-28D2-4A6E-A87C-63C12B7BAF1C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8A0D-5F76-40AE-8657-25095980CD19}">
  <sheetPr>
    <tabColor rgb="FF0000FF"/>
    <pageSetUpPr fitToPage="1"/>
  </sheetPr>
  <dimension ref="A1:BP58"/>
  <sheetViews>
    <sheetView showGridLines="0" zoomScale="60" zoomScaleNormal="60" workbookViewId="0">
      <pane xSplit="6" ySplit="4" topLeftCell="BN13" activePane="bottomRight" state="frozen"/>
      <selection pane="topRight" activeCell="G51" sqref="G51:AH52"/>
      <selection pane="bottomLeft" activeCell="G51" sqref="G51:AH52"/>
      <selection pane="bottomRight" activeCell="BN13" sqref="BN13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55.2695312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199</v>
      </c>
      <c r="E1" s="231"/>
      <c r="F1" s="232"/>
    </row>
    <row r="2" spans="1:66" ht="25" customHeight="1" x14ac:dyDescent="0.35">
      <c r="A2" s="23" t="s">
        <v>46</v>
      </c>
      <c r="C2" s="123">
        <f>D2/6</f>
        <v>66.666666666666671</v>
      </c>
      <c r="D2" s="2">
        <f>SUBTOTAL(9,D5:D16)</f>
        <v>400</v>
      </c>
      <c r="E2" s="2">
        <f>SUBTOTAL(9,E5:E16)</f>
        <v>399</v>
      </c>
      <c r="F2" s="63">
        <f>SUBTOTAL(9,F5:F16)</f>
        <v>-1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42"/>
      <c r="AL3" s="336" t="s">
        <v>200</v>
      </c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7"/>
      <c r="BC3" s="337"/>
      <c r="BD3" s="337"/>
      <c r="BE3" s="337"/>
      <c r="BF3" s="337"/>
      <c r="BG3" s="337"/>
      <c r="BH3" s="337"/>
      <c r="BI3" s="337"/>
      <c r="BJ3" s="337"/>
      <c r="BK3" s="337"/>
      <c r="BL3" s="337"/>
      <c r="BM3" s="338"/>
      <c r="BN3" s="237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68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15">
        <v>17</v>
      </c>
      <c r="X4" s="115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15">
        <v>24</v>
      </c>
      <c r="AE4" s="115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32">
        <v>31</v>
      </c>
      <c r="AL4" s="133">
        <v>1</v>
      </c>
      <c r="AM4" s="134">
        <v>2</v>
      </c>
      <c r="AN4" s="134">
        <v>3</v>
      </c>
      <c r="AO4" s="134">
        <v>4</v>
      </c>
      <c r="AP4" s="134">
        <v>5</v>
      </c>
      <c r="AQ4" s="134">
        <v>6</v>
      </c>
      <c r="AR4" s="133">
        <v>7</v>
      </c>
      <c r="AS4" s="133">
        <v>8</v>
      </c>
      <c r="AT4" s="134">
        <v>9</v>
      </c>
      <c r="AU4" s="134">
        <v>10</v>
      </c>
      <c r="AV4" s="134">
        <v>11</v>
      </c>
      <c r="AW4" s="134">
        <v>12</v>
      </c>
      <c r="AX4" s="134">
        <v>13</v>
      </c>
      <c r="AY4" s="133">
        <v>14</v>
      </c>
      <c r="AZ4" s="133">
        <v>15</v>
      </c>
      <c r="BA4" s="134">
        <v>16</v>
      </c>
      <c r="BB4" s="134">
        <v>17</v>
      </c>
      <c r="BC4" s="134">
        <v>18</v>
      </c>
      <c r="BD4" s="134">
        <v>19</v>
      </c>
      <c r="BE4" s="134">
        <v>20</v>
      </c>
      <c r="BF4" s="133">
        <v>21</v>
      </c>
      <c r="BG4" s="133">
        <v>22</v>
      </c>
      <c r="BH4" s="134">
        <v>23</v>
      </c>
      <c r="BI4" s="134">
        <v>24</v>
      </c>
      <c r="BJ4" s="134">
        <v>25</v>
      </c>
      <c r="BK4" s="134">
        <v>26</v>
      </c>
      <c r="BL4" s="134">
        <v>27</v>
      </c>
      <c r="BM4" s="133">
        <v>28</v>
      </c>
      <c r="BN4" s="198"/>
    </row>
    <row r="5" spans="1:66" ht="18" customHeight="1" x14ac:dyDescent="0.35">
      <c r="A5" s="220" t="s">
        <v>201</v>
      </c>
      <c r="B5" s="223" t="s">
        <v>184</v>
      </c>
      <c r="C5" s="31" t="s">
        <v>1</v>
      </c>
      <c r="D5" s="14"/>
      <c r="E5" s="75">
        <f>SUM(G5:BM5)</f>
        <v>0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69"/>
      <c r="Q5" s="69"/>
      <c r="R5" s="9"/>
      <c r="S5" s="9"/>
      <c r="T5" s="9"/>
      <c r="U5" s="9"/>
      <c r="V5" s="9"/>
      <c r="W5" s="116"/>
      <c r="X5" s="116"/>
      <c r="Y5" s="9"/>
      <c r="Z5" s="9"/>
      <c r="AA5" s="9"/>
      <c r="AB5" s="9"/>
      <c r="AC5" s="9"/>
      <c r="AD5" s="116"/>
      <c r="AE5" s="116"/>
      <c r="AF5" s="9"/>
      <c r="AG5" s="9"/>
      <c r="AH5" s="9"/>
      <c r="AI5" s="9"/>
      <c r="AJ5" s="9"/>
      <c r="AK5" s="116"/>
      <c r="AL5" s="69"/>
      <c r="AM5" s="9"/>
      <c r="AN5" s="9"/>
      <c r="AO5" s="9"/>
      <c r="AP5" s="9"/>
      <c r="AQ5" s="9"/>
      <c r="AR5" s="116"/>
      <c r="AS5" s="69"/>
      <c r="AT5" s="9"/>
      <c r="AU5" s="9"/>
      <c r="AV5" s="9"/>
      <c r="AW5" s="9"/>
      <c r="AX5" s="9"/>
      <c r="AY5" s="116"/>
      <c r="AZ5" s="69"/>
      <c r="BA5" s="9"/>
      <c r="BB5" s="9"/>
      <c r="BC5" s="9"/>
      <c r="BD5" s="9"/>
      <c r="BE5" s="9"/>
      <c r="BF5" s="116"/>
      <c r="BG5" s="69"/>
      <c r="BH5" s="9"/>
      <c r="BI5" s="9"/>
      <c r="BJ5" s="9"/>
      <c r="BK5" s="9"/>
      <c r="BL5" s="9"/>
      <c r="BM5" s="116"/>
      <c r="BN5" s="9"/>
    </row>
    <row r="6" spans="1:66" ht="18" customHeight="1" x14ac:dyDescent="0.35">
      <c r="A6" s="221"/>
      <c r="B6" s="224"/>
      <c r="C6" s="32" t="s">
        <v>2</v>
      </c>
      <c r="D6" s="124">
        <v>75</v>
      </c>
      <c r="E6" s="10">
        <f>SUM(G6:BM6)</f>
        <v>75</v>
      </c>
      <c r="F6" s="8">
        <f t="shared" ref="F6:F16" si="0">E6-D6</f>
        <v>0</v>
      </c>
      <c r="G6" s="69"/>
      <c r="H6" s="69"/>
      <c r="I6" s="69"/>
      <c r="J6" s="69"/>
      <c r="K6" s="9"/>
      <c r="L6" s="9"/>
      <c r="M6" s="9"/>
      <c r="N6" s="9"/>
      <c r="O6" s="9"/>
      <c r="P6" s="69"/>
      <c r="Q6" s="69"/>
      <c r="R6" s="9"/>
      <c r="S6" s="9"/>
      <c r="T6" s="9"/>
      <c r="U6" s="9"/>
      <c r="V6" s="9"/>
      <c r="W6" s="116"/>
      <c r="X6" s="116"/>
      <c r="Y6" s="9"/>
      <c r="Z6" s="9"/>
      <c r="AA6" s="9"/>
      <c r="AB6" s="9"/>
      <c r="AC6" s="9"/>
      <c r="AD6" s="116"/>
      <c r="AE6" s="116"/>
      <c r="AF6" s="9"/>
      <c r="AG6" s="9"/>
      <c r="AH6" s="9"/>
      <c r="AI6" s="9"/>
      <c r="AJ6" s="9"/>
      <c r="AK6" s="116"/>
      <c r="AL6" s="69"/>
      <c r="AM6" s="9"/>
      <c r="AN6" s="9">
        <v>75</v>
      </c>
      <c r="AO6" s="9"/>
      <c r="AP6" s="9"/>
      <c r="AQ6" s="9"/>
      <c r="AR6" s="116"/>
      <c r="AS6" s="69"/>
      <c r="AT6" s="9"/>
      <c r="AU6" s="9"/>
      <c r="AV6" s="9"/>
      <c r="AW6" s="9"/>
      <c r="AX6" s="9"/>
      <c r="AY6" s="116"/>
      <c r="AZ6" s="69"/>
      <c r="BA6" s="9"/>
      <c r="BB6" s="9"/>
      <c r="BC6" s="9"/>
      <c r="BD6" s="9"/>
      <c r="BE6" s="9"/>
      <c r="BF6" s="116"/>
      <c r="BG6" s="69"/>
      <c r="BH6" s="9"/>
      <c r="BI6" s="9"/>
      <c r="BJ6" s="9"/>
      <c r="BK6" s="9"/>
      <c r="BL6" s="9"/>
      <c r="BM6" s="116"/>
      <c r="BN6" s="9"/>
    </row>
    <row r="7" spans="1:66" s="139" customFormat="1" ht="36" customHeight="1" x14ac:dyDescent="0.35">
      <c r="A7" s="221"/>
      <c r="B7" s="224"/>
      <c r="C7" s="138" t="s">
        <v>3</v>
      </c>
      <c r="D7" s="124">
        <v>75</v>
      </c>
      <c r="E7" s="10">
        <f t="shared" ref="E7:E8" si="1">SUM(G7:BM7)</f>
        <v>75</v>
      </c>
      <c r="F7" s="8">
        <f t="shared" si="0"/>
        <v>0</v>
      </c>
      <c r="G7" s="69"/>
      <c r="H7" s="69"/>
      <c r="I7" s="69"/>
      <c r="J7" s="69"/>
      <c r="K7" s="9"/>
      <c r="L7" s="9"/>
      <c r="M7" s="9"/>
      <c r="N7" s="9"/>
      <c r="O7" s="9"/>
      <c r="P7" s="69"/>
      <c r="Q7" s="69"/>
      <c r="R7" s="9"/>
      <c r="S7" s="9"/>
      <c r="T7" s="9"/>
      <c r="U7" s="9"/>
      <c r="V7" s="9"/>
      <c r="W7" s="116"/>
      <c r="X7" s="116"/>
      <c r="Y7" s="9"/>
      <c r="Z7" s="9"/>
      <c r="AA7" s="9"/>
      <c r="AB7" s="9"/>
      <c r="AC7" s="9"/>
      <c r="AD7" s="116"/>
      <c r="AE7" s="116"/>
      <c r="AF7" s="9"/>
      <c r="AG7" s="9"/>
      <c r="AH7" s="9"/>
      <c r="AI7" s="9"/>
      <c r="AJ7" s="9"/>
      <c r="AK7" s="116"/>
      <c r="AL7" s="69"/>
      <c r="AM7" s="9"/>
      <c r="AN7" s="9"/>
      <c r="AO7" s="9"/>
      <c r="AP7" s="9"/>
      <c r="AQ7" s="9"/>
      <c r="AR7" s="116"/>
      <c r="AS7" s="69"/>
      <c r="AT7" s="9"/>
      <c r="AU7" s="9">
        <v>37</v>
      </c>
      <c r="AV7" s="9">
        <f>15+20</f>
        <v>35</v>
      </c>
      <c r="AW7" s="9">
        <v>3</v>
      </c>
      <c r="AX7" s="9"/>
      <c r="AY7" s="116"/>
      <c r="AZ7" s="69"/>
      <c r="BA7" s="9"/>
      <c r="BB7" s="9"/>
      <c r="BC7" s="9"/>
      <c r="BD7" s="9"/>
      <c r="BE7" s="9"/>
      <c r="BF7" s="116"/>
      <c r="BG7" s="69"/>
      <c r="BH7" s="9"/>
      <c r="BI7" s="9"/>
      <c r="BJ7" s="9"/>
      <c r="BK7" s="9"/>
      <c r="BL7" s="9"/>
      <c r="BM7" s="116"/>
      <c r="BN7" s="137"/>
    </row>
    <row r="8" spans="1:66" ht="18" customHeight="1" x14ac:dyDescent="0.35">
      <c r="A8" s="221"/>
      <c r="B8" s="224"/>
      <c r="C8" s="33" t="s">
        <v>4</v>
      </c>
      <c r="D8" s="124"/>
      <c r="E8" s="10">
        <f t="shared" si="1"/>
        <v>0</v>
      </c>
      <c r="F8" s="8">
        <f t="shared" si="0"/>
        <v>0</v>
      </c>
      <c r="G8" s="69"/>
      <c r="H8" s="69"/>
      <c r="I8" s="69"/>
      <c r="J8" s="69"/>
      <c r="K8" s="9"/>
      <c r="L8" s="9"/>
      <c r="M8" s="9"/>
      <c r="N8" s="9"/>
      <c r="O8" s="9"/>
      <c r="P8" s="69"/>
      <c r="Q8" s="69"/>
      <c r="R8" s="9"/>
      <c r="S8" s="9"/>
      <c r="T8" s="9"/>
      <c r="U8" s="9"/>
      <c r="V8" s="9"/>
      <c r="W8" s="116"/>
      <c r="X8" s="116"/>
      <c r="Y8" s="9"/>
      <c r="Z8" s="9"/>
      <c r="AA8" s="9"/>
      <c r="AB8" s="9"/>
      <c r="AC8" s="9"/>
      <c r="AD8" s="116"/>
      <c r="AE8" s="116"/>
      <c r="AF8" s="9"/>
      <c r="AG8" s="9"/>
      <c r="AH8" s="9"/>
      <c r="AI8" s="9"/>
      <c r="AJ8" s="9"/>
      <c r="AK8" s="116"/>
      <c r="AL8" s="69"/>
      <c r="AM8" s="9"/>
      <c r="AN8" s="9"/>
      <c r="AO8" s="9"/>
      <c r="AP8" s="9"/>
      <c r="AQ8" s="9"/>
      <c r="AR8" s="116"/>
      <c r="AS8" s="69"/>
      <c r="AT8" s="9"/>
      <c r="AU8" s="9"/>
      <c r="AV8" s="9"/>
      <c r="AW8" s="9"/>
      <c r="AX8" s="9"/>
      <c r="AY8" s="116"/>
      <c r="AZ8" s="69"/>
      <c r="BA8" s="9"/>
      <c r="BB8" s="9"/>
      <c r="BC8" s="9"/>
      <c r="BD8" s="9"/>
      <c r="BE8" s="9"/>
      <c r="BF8" s="116"/>
      <c r="BG8" s="69"/>
      <c r="BH8" s="9"/>
      <c r="BI8" s="9"/>
      <c r="BJ8" s="9"/>
      <c r="BK8" s="9"/>
      <c r="BL8" s="9"/>
      <c r="BM8" s="116"/>
      <c r="BN8" s="9"/>
    </row>
    <row r="9" spans="1:66" ht="18" customHeight="1" x14ac:dyDescent="0.35">
      <c r="A9" s="221"/>
      <c r="B9" s="224"/>
      <c r="C9" s="33" t="s">
        <v>5</v>
      </c>
      <c r="D9" s="124">
        <v>75</v>
      </c>
      <c r="E9" s="10">
        <f>SUM(G9:BM9)</f>
        <v>75</v>
      </c>
      <c r="F9" s="8">
        <f t="shared" si="0"/>
        <v>0</v>
      </c>
      <c r="G9" s="69"/>
      <c r="H9" s="69"/>
      <c r="I9" s="69"/>
      <c r="J9" s="69"/>
      <c r="K9" s="9"/>
      <c r="L9" s="9"/>
      <c r="M9" s="9"/>
      <c r="N9" s="9"/>
      <c r="O9" s="9"/>
      <c r="P9" s="69"/>
      <c r="Q9" s="69"/>
      <c r="R9" s="9"/>
      <c r="S9" s="9"/>
      <c r="T9" s="9"/>
      <c r="U9" s="9"/>
      <c r="V9" s="9"/>
      <c r="W9" s="116"/>
      <c r="X9" s="116"/>
      <c r="Y9" s="9"/>
      <c r="Z9" s="9"/>
      <c r="AA9" s="9"/>
      <c r="AB9" s="9"/>
      <c r="AC9" s="9"/>
      <c r="AD9" s="116"/>
      <c r="AE9" s="116"/>
      <c r="AF9" s="9"/>
      <c r="AG9" s="9"/>
      <c r="AH9" s="9"/>
      <c r="AI9" s="9"/>
      <c r="AJ9" s="9"/>
      <c r="AK9" s="116"/>
      <c r="AL9" s="69"/>
      <c r="AM9" s="9"/>
      <c r="AN9" s="9"/>
      <c r="AO9" s="9">
        <v>30</v>
      </c>
      <c r="AP9" s="9">
        <v>20</v>
      </c>
      <c r="AQ9" s="9"/>
      <c r="AR9" s="116"/>
      <c r="AS9" s="69"/>
      <c r="AT9" s="9">
        <v>25</v>
      </c>
      <c r="AU9" s="9"/>
      <c r="AV9" s="9"/>
      <c r="AW9" s="9"/>
      <c r="AX9" s="9"/>
      <c r="AY9" s="116"/>
      <c r="AZ9" s="69"/>
      <c r="BA9" s="9"/>
      <c r="BB9" s="9"/>
      <c r="BC9" s="9"/>
      <c r="BD9" s="9"/>
      <c r="BE9" s="9"/>
      <c r="BF9" s="116"/>
      <c r="BG9" s="69"/>
      <c r="BH9" s="9"/>
      <c r="BI9" s="9"/>
      <c r="BJ9" s="9"/>
      <c r="BK9" s="9"/>
      <c r="BL9" s="9"/>
      <c r="BM9" s="116"/>
      <c r="BN9" s="9"/>
    </row>
    <row r="10" spans="1:66" ht="18" customHeight="1" x14ac:dyDescent="0.35">
      <c r="A10" s="222"/>
      <c r="B10" s="225"/>
      <c r="C10" s="34" t="s">
        <v>6</v>
      </c>
      <c r="D10" s="16">
        <v>75</v>
      </c>
      <c r="E10" s="125">
        <f>SUM(G10:BM10)</f>
        <v>75</v>
      </c>
      <c r="F10" s="10">
        <f t="shared" si="0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70"/>
      <c r="Q10" s="70"/>
      <c r="R10" s="13"/>
      <c r="S10" s="13"/>
      <c r="T10" s="13"/>
      <c r="U10" s="13"/>
      <c r="V10" s="13"/>
      <c r="W10" s="117"/>
      <c r="X10" s="117"/>
      <c r="Y10" s="13"/>
      <c r="Z10" s="13"/>
      <c r="AA10" s="13"/>
      <c r="AB10" s="13"/>
      <c r="AC10" s="13"/>
      <c r="AD10" s="117"/>
      <c r="AE10" s="117"/>
      <c r="AF10" s="13"/>
      <c r="AG10" s="13"/>
      <c r="AH10" s="13"/>
      <c r="AI10" s="13"/>
      <c r="AJ10" s="13"/>
      <c r="AK10" s="117"/>
      <c r="AL10" s="70"/>
      <c r="AM10" s="13"/>
      <c r="AN10" s="13"/>
      <c r="AO10" s="13">
        <f>27+29</f>
        <v>56</v>
      </c>
      <c r="AP10" s="13">
        <v>18</v>
      </c>
      <c r="AQ10" s="13"/>
      <c r="AR10" s="117"/>
      <c r="AS10" s="70"/>
      <c r="AT10" s="13">
        <v>1</v>
      </c>
      <c r="AU10" s="13"/>
      <c r="AV10" s="13"/>
      <c r="AW10" s="13"/>
      <c r="AX10" s="13"/>
      <c r="AY10" s="117"/>
      <c r="AZ10" s="70"/>
      <c r="BA10" s="13"/>
      <c r="BB10" s="13"/>
      <c r="BC10" s="13"/>
      <c r="BD10" s="13"/>
      <c r="BE10" s="13"/>
      <c r="BF10" s="117"/>
      <c r="BG10" s="70"/>
      <c r="BH10" s="13"/>
      <c r="BI10" s="13"/>
      <c r="BJ10" s="13"/>
      <c r="BK10" s="13"/>
      <c r="BL10" s="13"/>
      <c r="BM10" s="117"/>
      <c r="BN10" s="9"/>
    </row>
    <row r="11" spans="1:66" ht="18" customHeight="1" x14ac:dyDescent="0.35">
      <c r="A11" s="220" t="s">
        <v>201</v>
      </c>
      <c r="B11" s="223" t="s">
        <v>185</v>
      </c>
      <c r="C11" s="31" t="s">
        <v>1</v>
      </c>
      <c r="D11" s="3"/>
      <c r="E11" s="4">
        <f>SUM(G11:BN11)</f>
        <v>0</v>
      </c>
      <c r="F11" s="4">
        <f t="shared" si="0"/>
        <v>0</v>
      </c>
      <c r="G11" s="71"/>
      <c r="H11" s="71"/>
      <c r="I11" s="71"/>
      <c r="J11" s="71"/>
      <c r="K11" s="5"/>
      <c r="L11" s="5"/>
      <c r="M11" s="5"/>
      <c r="N11" s="5"/>
      <c r="O11" s="5"/>
      <c r="P11" s="71"/>
      <c r="Q11" s="71"/>
      <c r="R11" s="5"/>
      <c r="S11" s="5"/>
      <c r="T11" s="5"/>
      <c r="U11" s="5"/>
      <c r="V11" s="5"/>
      <c r="W11" s="118"/>
      <c r="X11" s="118"/>
      <c r="Y11" s="5"/>
      <c r="Z11" s="5"/>
      <c r="AA11" s="5"/>
      <c r="AB11" s="5"/>
      <c r="AC11" s="5"/>
      <c r="AD11" s="118"/>
      <c r="AE11" s="118"/>
      <c r="AF11" s="5"/>
      <c r="AG11" s="5"/>
      <c r="AH11" s="5"/>
      <c r="AI11" s="5"/>
      <c r="AJ11" s="5"/>
      <c r="AK11" s="118"/>
      <c r="AL11" s="71"/>
      <c r="AM11" s="9"/>
      <c r="AN11" s="9"/>
      <c r="AO11" s="9"/>
      <c r="AP11" s="9"/>
      <c r="AQ11" s="9"/>
      <c r="AR11" s="69"/>
      <c r="AS11" s="69"/>
      <c r="AT11" s="5"/>
      <c r="AU11" s="5"/>
      <c r="AV11" s="5"/>
      <c r="AW11" s="5"/>
      <c r="AX11" s="5"/>
      <c r="AY11" s="69"/>
      <c r="AZ11" s="69"/>
      <c r="BA11" s="5"/>
      <c r="BB11" s="5"/>
      <c r="BC11" s="5"/>
      <c r="BD11" s="5"/>
      <c r="BE11" s="5"/>
      <c r="BF11" s="69"/>
      <c r="BG11" s="69"/>
      <c r="BH11" s="5"/>
      <c r="BI11" s="5"/>
      <c r="BJ11" s="5"/>
      <c r="BK11" s="5"/>
      <c r="BL11" s="5"/>
      <c r="BM11" s="69"/>
      <c r="BN11" s="41"/>
    </row>
    <row r="12" spans="1:66" ht="18" customHeight="1" x14ac:dyDescent="0.35">
      <c r="A12" s="221"/>
      <c r="B12" s="224"/>
      <c r="C12" s="32" t="s">
        <v>2</v>
      </c>
      <c r="D12" s="124">
        <v>25</v>
      </c>
      <c r="E12" s="10">
        <f>SUM(G12:BM12)</f>
        <v>25</v>
      </c>
      <c r="F12" s="8">
        <f t="shared" si="0"/>
        <v>0</v>
      </c>
      <c r="G12" s="69"/>
      <c r="H12" s="69"/>
      <c r="I12" s="69"/>
      <c r="J12" s="69"/>
      <c r="K12" s="9"/>
      <c r="L12" s="9"/>
      <c r="M12" s="9"/>
      <c r="N12" s="9"/>
      <c r="O12" s="9"/>
      <c r="P12" s="69"/>
      <c r="Q12" s="69"/>
      <c r="R12" s="9"/>
      <c r="S12" s="9"/>
      <c r="T12" s="9"/>
      <c r="U12" s="9"/>
      <c r="V12" s="9"/>
      <c r="W12" s="116"/>
      <c r="X12" s="116"/>
      <c r="Y12" s="9"/>
      <c r="Z12" s="9"/>
      <c r="AA12" s="9"/>
      <c r="AB12" s="9"/>
      <c r="AC12" s="9"/>
      <c r="AD12" s="116"/>
      <c r="AE12" s="116"/>
      <c r="AF12" s="9"/>
      <c r="AG12" s="9"/>
      <c r="AH12" s="9"/>
      <c r="AI12" s="9"/>
      <c r="AJ12" s="9"/>
      <c r="AK12" s="116"/>
      <c r="AL12" s="69"/>
      <c r="AM12" s="9"/>
      <c r="AN12" s="9">
        <v>25</v>
      </c>
      <c r="AO12" s="9"/>
      <c r="AP12" s="9"/>
      <c r="AQ12" s="9"/>
      <c r="AR12" s="129"/>
      <c r="AS12" s="129"/>
      <c r="AT12" s="9"/>
      <c r="AU12" s="9"/>
      <c r="AV12" s="9"/>
      <c r="AW12" s="9"/>
      <c r="AX12" s="9"/>
      <c r="AY12" s="129"/>
      <c r="AZ12" s="129"/>
      <c r="BA12" s="9"/>
      <c r="BB12" s="9"/>
      <c r="BC12" s="9"/>
      <c r="BD12" s="9"/>
      <c r="BE12" s="9"/>
      <c r="BF12" s="129"/>
      <c r="BG12" s="129"/>
      <c r="BH12" s="9"/>
      <c r="BI12" s="9"/>
      <c r="BJ12" s="9"/>
      <c r="BK12" s="9"/>
      <c r="BL12" s="9"/>
      <c r="BM12" s="129"/>
      <c r="BN12" s="42"/>
    </row>
    <row r="13" spans="1:66" s="139" customFormat="1" ht="36.75" customHeight="1" x14ac:dyDescent="0.35">
      <c r="A13" s="221"/>
      <c r="B13" s="224"/>
      <c r="C13" s="138" t="s">
        <v>3</v>
      </c>
      <c r="D13" s="124">
        <v>25</v>
      </c>
      <c r="E13" s="10">
        <f t="shared" ref="E13:E14" si="2">SUM(G13:BM13)</f>
        <v>24</v>
      </c>
      <c r="F13" s="8">
        <f t="shared" si="0"/>
        <v>-1</v>
      </c>
      <c r="G13" s="69"/>
      <c r="H13" s="69"/>
      <c r="I13" s="69"/>
      <c r="J13" s="69"/>
      <c r="K13" s="9"/>
      <c r="L13" s="9"/>
      <c r="M13" s="9"/>
      <c r="N13" s="9"/>
      <c r="O13" s="9"/>
      <c r="P13" s="69"/>
      <c r="Q13" s="69"/>
      <c r="R13" s="9"/>
      <c r="S13" s="9"/>
      <c r="T13" s="9"/>
      <c r="U13" s="9"/>
      <c r="V13" s="9"/>
      <c r="W13" s="116"/>
      <c r="X13" s="116"/>
      <c r="Y13" s="9"/>
      <c r="Z13" s="9"/>
      <c r="AA13" s="9"/>
      <c r="AB13" s="9"/>
      <c r="AC13" s="9"/>
      <c r="AD13" s="116"/>
      <c r="AE13" s="116"/>
      <c r="AF13" s="9"/>
      <c r="AG13" s="9"/>
      <c r="AH13" s="9"/>
      <c r="AI13" s="9"/>
      <c r="AJ13" s="9"/>
      <c r="AK13" s="116"/>
      <c r="AL13" s="69"/>
      <c r="AM13" s="9"/>
      <c r="AN13" s="9"/>
      <c r="AO13" s="9"/>
      <c r="AP13" s="9"/>
      <c r="AQ13" s="9"/>
      <c r="AR13" s="129"/>
      <c r="AS13" s="129"/>
      <c r="AT13" s="9"/>
      <c r="AU13" s="9"/>
      <c r="AV13" s="9">
        <f>17+7</f>
        <v>24</v>
      </c>
      <c r="AW13" s="9"/>
      <c r="AX13" s="9"/>
      <c r="AY13" s="129"/>
      <c r="AZ13" s="129"/>
      <c r="BA13" s="9"/>
      <c r="BB13" s="9"/>
      <c r="BC13" s="9"/>
      <c r="BD13" s="9"/>
      <c r="BE13" s="9"/>
      <c r="BF13" s="129"/>
      <c r="BG13" s="129"/>
      <c r="BH13" s="9"/>
      <c r="BI13" s="9"/>
      <c r="BJ13" s="9"/>
      <c r="BK13" s="9"/>
      <c r="BL13" s="9"/>
      <c r="BM13" s="129"/>
      <c r="BN13" s="137" t="s">
        <v>202</v>
      </c>
    </row>
    <row r="14" spans="1:66" ht="18" customHeight="1" x14ac:dyDescent="0.35">
      <c r="A14" s="221"/>
      <c r="B14" s="224"/>
      <c r="C14" s="33" t="s">
        <v>4</v>
      </c>
      <c r="D14" s="124"/>
      <c r="E14" s="10">
        <f t="shared" si="2"/>
        <v>0</v>
      </c>
      <c r="F14" s="8">
        <f t="shared" si="0"/>
        <v>0</v>
      </c>
      <c r="G14" s="69"/>
      <c r="H14" s="69"/>
      <c r="I14" s="69"/>
      <c r="J14" s="69"/>
      <c r="K14" s="9"/>
      <c r="L14" s="9"/>
      <c r="M14" s="9"/>
      <c r="N14" s="9"/>
      <c r="O14" s="9"/>
      <c r="P14" s="69"/>
      <c r="Q14" s="69"/>
      <c r="R14" s="9"/>
      <c r="S14" s="9"/>
      <c r="T14" s="9"/>
      <c r="U14" s="9"/>
      <c r="V14" s="9"/>
      <c r="W14" s="116"/>
      <c r="X14" s="116"/>
      <c r="Y14" s="9"/>
      <c r="Z14" s="9"/>
      <c r="AA14" s="9"/>
      <c r="AB14" s="9"/>
      <c r="AC14" s="9"/>
      <c r="AD14" s="116"/>
      <c r="AE14" s="116"/>
      <c r="AF14" s="9"/>
      <c r="AG14" s="9"/>
      <c r="AH14" s="9"/>
      <c r="AI14" s="9"/>
      <c r="AJ14" s="9"/>
      <c r="AK14" s="116"/>
      <c r="AL14" s="69"/>
      <c r="AM14" s="9"/>
      <c r="AN14" s="9"/>
      <c r="AO14" s="9"/>
      <c r="AP14" s="9"/>
      <c r="AQ14" s="9"/>
      <c r="AR14" s="129"/>
      <c r="AS14" s="129"/>
      <c r="AT14" s="9"/>
      <c r="AU14" s="9"/>
      <c r="AV14" s="9"/>
      <c r="AW14" s="9"/>
      <c r="AX14" s="9"/>
      <c r="AY14" s="129"/>
      <c r="AZ14" s="129"/>
      <c r="BA14" s="9"/>
      <c r="BB14" s="9"/>
      <c r="BC14" s="9"/>
      <c r="BD14" s="9"/>
      <c r="BE14" s="9"/>
      <c r="BF14" s="129"/>
      <c r="BG14" s="129"/>
      <c r="BH14" s="9"/>
      <c r="BI14" s="9"/>
      <c r="BJ14" s="9"/>
      <c r="BK14" s="9"/>
      <c r="BL14" s="9"/>
      <c r="BM14" s="129"/>
      <c r="BN14" s="42"/>
    </row>
    <row r="15" spans="1:66" ht="18" customHeight="1" x14ac:dyDescent="0.35">
      <c r="A15" s="221"/>
      <c r="B15" s="224"/>
      <c r="C15" s="33" t="s">
        <v>5</v>
      </c>
      <c r="D15" s="124">
        <v>25</v>
      </c>
      <c r="E15" s="10">
        <f>SUM(G15:BM15)</f>
        <v>25</v>
      </c>
      <c r="F15" s="8">
        <f t="shared" si="0"/>
        <v>0</v>
      </c>
      <c r="G15" s="69"/>
      <c r="H15" s="69"/>
      <c r="I15" s="69"/>
      <c r="J15" s="69"/>
      <c r="K15" s="9"/>
      <c r="L15" s="9"/>
      <c r="M15" s="9"/>
      <c r="N15" s="9"/>
      <c r="O15" s="9"/>
      <c r="P15" s="69"/>
      <c r="Q15" s="69"/>
      <c r="R15" s="9"/>
      <c r="S15" s="9"/>
      <c r="T15" s="9"/>
      <c r="U15" s="9"/>
      <c r="V15" s="9"/>
      <c r="W15" s="116"/>
      <c r="X15" s="116"/>
      <c r="Y15" s="9"/>
      <c r="Z15" s="9"/>
      <c r="AA15" s="9"/>
      <c r="AB15" s="9"/>
      <c r="AC15" s="9"/>
      <c r="AD15" s="116"/>
      <c r="AE15" s="116"/>
      <c r="AF15" s="9"/>
      <c r="AG15" s="9"/>
      <c r="AH15" s="9"/>
      <c r="AI15" s="9"/>
      <c r="AJ15" s="9"/>
      <c r="AK15" s="116"/>
      <c r="AL15" s="69"/>
      <c r="AM15" s="9"/>
      <c r="AN15" s="9"/>
      <c r="AO15" s="9"/>
      <c r="AP15" s="9">
        <v>25</v>
      </c>
      <c r="AQ15" s="9"/>
      <c r="AR15" s="129"/>
      <c r="AS15" s="129"/>
      <c r="AT15" s="9"/>
      <c r="AU15" s="9"/>
      <c r="AV15" s="9"/>
      <c r="AW15" s="9"/>
      <c r="AX15" s="9"/>
      <c r="AY15" s="129"/>
      <c r="AZ15" s="129"/>
      <c r="BA15" s="9"/>
      <c r="BB15" s="9"/>
      <c r="BC15" s="9"/>
      <c r="BD15" s="9"/>
      <c r="BE15" s="9"/>
      <c r="BF15" s="129"/>
      <c r="BG15" s="129"/>
      <c r="BH15" s="9"/>
      <c r="BI15" s="9"/>
      <c r="BJ15" s="9"/>
      <c r="BK15" s="9"/>
      <c r="BL15" s="9"/>
      <c r="BM15" s="129"/>
      <c r="BN15" s="42"/>
    </row>
    <row r="16" spans="1:66" ht="18" customHeight="1" x14ac:dyDescent="0.35">
      <c r="A16" s="222"/>
      <c r="B16" s="225"/>
      <c r="C16" s="34" t="s">
        <v>6</v>
      </c>
      <c r="D16" s="16">
        <v>25</v>
      </c>
      <c r="E16" s="125">
        <f>SUM(G16:BM16)</f>
        <v>25</v>
      </c>
      <c r="F16" s="10">
        <f t="shared" si="0"/>
        <v>0</v>
      </c>
      <c r="G16" s="70"/>
      <c r="H16" s="70"/>
      <c r="I16" s="70"/>
      <c r="J16" s="70"/>
      <c r="K16" s="13"/>
      <c r="L16" s="13"/>
      <c r="M16" s="13"/>
      <c r="N16" s="13"/>
      <c r="O16" s="13"/>
      <c r="P16" s="70"/>
      <c r="Q16" s="70"/>
      <c r="R16" s="13"/>
      <c r="S16" s="13"/>
      <c r="T16" s="13"/>
      <c r="U16" s="13"/>
      <c r="V16" s="13"/>
      <c r="W16" s="117"/>
      <c r="X16" s="117"/>
      <c r="Y16" s="13"/>
      <c r="Z16" s="13"/>
      <c r="AA16" s="13"/>
      <c r="AB16" s="13"/>
      <c r="AC16" s="13"/>
      <c r="AD16" s="117"/>
      <c r="AE16" s="117"/>
      <c r="AF16" s="13"/>
      <c r="AG16" s="13"/>
      <c r="AH16" s="13"/>
      <c r="AI16" s="13"/>
      <c r="AJ16" s="13"/>
      <c r="AK16" s="117"/>
      <c r="AL16" s="70"/>
      <c r="AM16" s="13"/>
      <c r="AN16" s="13"/>
      <c r="AO16" s="13"/>
      <c r="AP16" s="13">
        <v>25</v>
      </c>
      <c r="AQ16" s="13"/>
      <c r="AR16" s="72"/>
      <c r="AS16" s="72"/>
      <c r="AT16" s="13"/>
      <c r="AU16" s="13"/>
      <c r="AV16" s="13"/>
      <c r="AW16" s="13"/>
      <c r="AX16" s="13"/>
      <c r="AY16" s="72"/>
      <c r="AZ16" s="72"/>
      <c r="BA16" s="13"/>
      <c r="BB16" s="13"/>
      <c r="BC16" s="13"/>
      <c r="BD16" s="13"/>
      <c r="BE16" s="13"/>
      <c r="BF16" s="72"/>
      <c r="BG16" s="72"/>
      <c r="BH16" s="13"/>
      <c r="BI16" s="13"/>
      <c r="BJ16" s="13"/>
      <c r="BK16" s="13"/>
      <c r="BL16" s="13"/>
      <c r="BM16" s="72"/>
      <c r="BN16" s="43"/>
    </row>
    <row r="17" spans="1:68" ht="18" customHeight="1" x14ac:dyDescent="0.35">
      <c r="A17" s="332" t="s">
        <v>201</v>
      </c>
      <c r="B17" s="226" t="s">
        <v>89</v>
      </c>
      <c r="C17" s="227"/>
      <c r="D17" s="218">
        <v>100</v>
      </c>
      <c r="E17" s="218">
        <f>SUM(G17:BM18)</f>
        <v>100</v>
      </c>
      <c r="F17" s="218">
        <f>E17-D17</f>
        <v>0</v>
      </c>
      <c r="G17" s="306"/>
      <c r="H17" s="306"/>
      <c r="I17" s="306"/>
      <c r="J17" s="306"/>
      <c r="K17" s="259"/>
      <c r="L17" s="259"/>
      <c r="M17" s="259"/>
      <c r="N17" s="259"/>
      <c r="O17" s="259"/>
      <c r="P17" s="306"/>
      <c r="Q17" s="306"/>
      <c r="R17" s="259"/>
      <c r="S17" s="259"/>
      <c r="T17" s="259"/>
      <c r="U17" s="259"/>
      <c r="V17" s="259"/>
      <c r="W17" s="330"/>
      <c r="X17" s="330"/>
      <c r="Y17" s="259"/>
      <c r="Z17" s="259"/>
      <c r="AA17" s="259"/>
      <c r="AB17" s="259"/>
      <c r="AC17" s="39"/>
      <c r="AD17" s="120"/>
      <c r="AE17" s="330"/>
      <c r="AF17" s="259"/>
      <c r="AG17" s="259"/>
      <c r="AH17" s="259"/>
      <c r="AI17" s="259"/>
      <c r="AJ17" s="259"/>
      <c r="AK17" s="330"/>
      <c r="AL17" s="306"/>
      <c r="AM17" s="259"/>
      <c r="AN17" s="259"/>
      <c r="AO17" s="259">
        <v>32</v>
      </c>
      <c r="AP17" s="259">
        <v>29</v>
      </c>
      <c r="AQ17" s="259"/>
      <c r="AR17" s="104"/>
      <c r="AS17" s="104"/>
      <c r="AT17" s="259"/>
      <c r="AU17" s="259">
        <v>21</v>
      </c>
      <c r="AV17" s="259">
        <v>18</v>
      </c>
      <c r="AW17" s="259"/>
      <c r="AX17" s="259"/>
      <c r="AY17" s="104"/>
      <c r="AZ17" s="104"/>
      <c r="BA17" s="259"/>
      <c r="BB17" s="259"/>
      <c r="BC17" s="259"/>
      <c r="BD17" s="259"/>
      <c r="BE17" s="259"/>
      <c r="BF17" s="104"/>
      <c r="BG17" s="104"/>
      <c r="BH17" s="259"/>
      <c r="BI17" s="259"/>
      <c r="BJ17" s="259"/>
      <c r="BK17" s="259"/>
      <c r="BL17" s="259"/>
      <c r="BM17" s="104"/>
      <c r="BN17" s="235"/>
    </row>
    <row r="18" spans="1:68" ht="18" customHeight="1" x14ac:dyDescent="0.35">
      <c r="A18" s="199"/>
      <c r="B18" s="228"/>
      <c r="C18" s="229"/>
      <c r="D18" s="219"/>
      <c r="E18" s="219"/>
      <c r="F18" s="219"/>
      <c r="G18" s="307"/>
      <c r="H18" s="307"/>
      <c r="I18" s="307"/>
      <c r="J18" s="307"/>
      <c r="K18" s="213"/>
      <c r="L18" s="213"/>
      <c r="M18" s="213"/>
      <c r="N18" s="213"/>
      <c r="O18" s="213"/>
      <c r="P18" s="307"/>
      <c r="Q18" s="307"/>
      <c r="R18" s="213"/>
      <c r="S18" s="213"/>
      <c r="T18" s="213"/>
      <c r="U18" s="213"/>
      <c r="V18" s="213"/>
      <c r="W18" s="214"/>
      <c r="X18" s="214"/>
      <c r="Y18" s="213"/>
      <c r="Z18" s="213"/>
      <c r="AA18" s="213"/>
      <c r="AB18" s="213"/>
      <c r="AC18" s="40"/>
      <c r="AD18" s="121"/>
      <c r="AE18" s="214"/>
      <c r="AF18" s="213"/>
      <c r="AG18" s="213"/>
      <c r="AH18" s="213"/>
      <c r="AI18" s="213"/>
      <c r="AJ18" s="213"/>
      <c r="AK18" s="214"/>
      <c r="AL18" s="307"/>
      <c r="AM18" s="213"/>
      <c r="AN18" s="213"/>
      <c r="AO18" s="213"/>
      <c r="AP18" s="213"/>
      <c r="AQ18" s="213"/>
      <c r="AR18" s="105"/>
      <c r="AS18" s="105"/>
      <c r="AT18" s="213"/>
      <c r="AU18" s="213"/>
      <c r="AV18" s="213"/>
      <c r="AW18" s="213"/>
      <c r="AX18" s="213"/>
      <c r="AY18" s="105"/>
      <c r="AZ18" s="105"/>
      <c r="BA18" s="213"/>
      <c r="BB18" s="213"/>
      <c r="BC18" s="213"/>
      <c r="BD18" s="213"/>
      <c r="BE18" s="213"/>
      <c r="BF18" s="105"/>
      <c r="BG18" s="105"/>
      <c r="BH18" s="213"/>
      <c r="BI18" s="213"/>
      <c r="BJ18" s="213"/>
      <c r="BK18" s="213"/>
      <c r="BL18" s="213"/>
      <c r="BM18" s="105"/>
      <c r="BN18" s="341"/>
    </row>
    <row r="19" spans="1:68" ht="18" customHeight="1" x14ac:dyDescent="0.35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136"/>
    </row>
    <row r="20" spans="1:68" ht="18" customHeight="1" x14ac:dyDescent="0.35">
      <c r="A20" s="23" t="s">
        <v>54</v>
      </c>
      <c r="D20" s="2">
        <f>SUBTOTAL(9,D23:D40)</f>
        <v>0</v>
      </c>
      <c r="E20" s="2">
        <f>SUBTOTAL(9,E23:E40)</f>
        <v>0</v>
      </c>
      <c r="F20" s="63">
        <f>SUBTOTAL(9,F23:F40)</f>
        <v>0</v>
      </c>
    </row>
    <row r="21" spans="1:68" ht="18" customHeight="1" x14ac:dyDescent="0.35">
      <c r="A21" s="206" t="s">
        <v>0</v>
      </c>
      <c r="B21" s="206" t="s">
        <v>25</v>
      </c>
      <c r="C21" s="206" t="s">
        <v>47</v>
      </c>
      <c r="D21" s="207" t="s">
        <v>48</v>
      </c>
      <c r="E21" s="207" t="s">
        <v>49</v>
      </c>
      <c r="F21" s="207" t="s">
        <v>50</v>
      </c>
      <c r="G21" s="304" t="s">
        <v>151</v>
      </c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305"/>
      <c r="AI21" s="305"/>
      <c r="AJ21" s="305"/>
      <c r="AK21" s="305"/>
      <c r="AL21" s="336" t="s">
        <v>200</v>
      </c>
      <c r="AM21" s="337"/>
      <c r="AN21" s="337"/>
      <c r="AO21" s="337"/>
      <c r="AP21" s="337"/>
      <c r="AQ21" s="337"/>
      <c r="AR21" s="337"/>
      <c r="AS21" s="337"/>
      <c r="AT21" s="337"/>
      <c r="AU21" s="337"/>
      <c r="AV21" s="337"/>
      <c r="AW21" s="337"/>
      <c r="AX21" s="337"/>
      <c r="AY21" s="337"/>
      <c r="AZ21" s="337"/>
      <c r="BA21" s="337"/>
      <c r="BB21" s="337"/>
      <c r="BC21" s="337"/>
      <c r="BD21" s="337"/>
      <c r="BE21" s="337"/>
      <c r="BF21" s="337"/>
      <c r="BG21" s="337"/>
      <c r="BH21" s="337"/>
      <c r="BI21" s="337"/>
      <c r="BJ21" s="337"/>
      <c r="BK21" s="337"/>
      <c r="BL21" s="337"/>
      <c r="BM21" s="338"/>
      <c r="BN21" s="237" t="s">
        <v>52</v>
      </c>
    </row>
    <row r="22" spans="1:68" ht="18" customHeight="1" x14ac:dyDescent="0.35">
      <c r="A22" s="206"/>
      <c r="B22" s="206"/>
      <c r="C22" s="206"/>
      <c r="D22" s="207"/>
      <c r="E22" s="207"/>
      <c r="F22" s="207"/>
      <c r="G22" s="115">
        <v>1</v>
      </c>
      <c r="H22" s="115">
        <v>2</v>
      </c>
      <c r="I22" s="115">
        <v>3</v>
      </c>
      <c r="J22" s="115">
        <v>4</v>
      </c>
      <c r="K22" s="37">
        <v>5</v>
      </c>
      <c r="L22" s="37">
        <v>6</v>
      </c>
      <c r="M22" s="37">
        <v>7</v>
      </c>
      <c r="N22" s="37">
        <v>8</v>
      </c>
      <c r="O22" s="37">
        <v>9</v>
      </c>
      <c r="P22" s="115">
        <v>10</v>
      </c>
      <c r="Q22" s="115">
        <v>11</v>
      </c>
      <c r="R22" s="37">
        <v>12</v>
      </c>
      <c r="S22" s="37">
        <v>13</v>
      </c>
      <c r="T22" s="37">
        <v>14</v>
      </c>
      <c r="U22" s="37">
        <v>15</v>
      </c>
      <c r="V22" s="37">
        <v>16</v>
      </c>
      <c r="W22" s="115">
        <v>17</v>
      </c>
      <c r="X22" s="115">
        <v>18</v>
      </c>
      <c r="Y22" s="37">
        <v>19</v>
      </c>
      <c r="Z22" s="37">
        <v>20</v>
      </c>
      <c r="AA22" s="37">
        <v>21</v>
      </c>
      <c r="AB22" s="37">
        <v>22</v>
      </c>
      <c r="AC22" s="37">
        <v>23</v>
      </c>
      <c r="AD22" s="115">
        <v>24</v>
      </c>
      <c r="AE22" s="115">
        <v>25</v>
      </c>
      <c r="AF22" s="37">
        <v>26</v>
      </c>
      <c r="AG22" s="37">
        <v>27</v>
      </c>
      <c r="AH22" s="37">
        <v>28</v>
      </c>
      <c r="AI22" s="37">
        <v>29</v>
      </c>
      <c r="AJ22" s="37">
        <v>30</v>
      </c>
      <c r="AK22" s="132">
        <v>31</v>
      </c>
      <c r="AL22" s="133">
        <v>1</v>
      </c>
      <c r="AM22" s="134">
        <v>2</v>
      </c>
      <c r="AN22" s="134">
        <v>3</v>
      </c>
      <c r="AO22" s="134">
        <v>4</v>
      </c>
      <c r="AP22" s="134">
        <v>5</v>
      </c>
      <c r="AQ22" s="134">
        <v>6</v>
      </c>
      <c r="AR22" s="133">
        <v>7</v>
      </c>
      <c r="AS22" s="133">
        <v>8</v>
      </c>
      <c r="AT22" s="134">
        <v>9</v>
      </c>
      <c r="AU22" s="134">
        <v>10</v>
      </c>
      <c r="AV22" s="134">
        <v>11</v>
      </c>
      <c r="AW22" s="134">
        <v>12</v>
      </c>
      <c r="AX22" s="134">
        <v>13</v>
      </c>
      <c r="AY22" s="133">
        <v>14</v>
      </c>
      <c r="AZ22" s="133">
        <v>15</v>
      </c>
      <c r="BA22" s="134">
        <v>16</v>
      </c>
      <c r="BB22" s="134">
        <v>17</v>
      </c>
      <c r="BC22" s="134">
        <v>18</v>
      </c>
      <c r="BD22" s="134">
        <v>19</v>
      </c>
      <c r="BE22" s="134">
        <v>20</v>
      </c>
      <c r="BF22" s="133">
        <v>21</v>
      </c>
      <c r="BG22" s="133">
        <v>22</v>
      </c>
      <c r="BH22" s="134">
        <v>23</v>
      </c>
      <c r="BI22" s="134">
        <v>24</v>
      </c>
      <c r="BJ22" s="134">
        <v>25</v>
      </c>
      <c r="BK22" s="134">
        <v>26</v>
      </c>
      <c r="BL22" s="134">
        <v>27</v>
      </c>
      <c r="BM22" s="133">
        <v>28</v>
      </c>
      <c r="BN22" s="198"/>
    </row>
    <row r="23" spans="1:68" ht="18" customHeight="1" x14ac:dyDescent="0.35">
      <c r="A23" s="264"/>
      <c r="B23" s="320"/>
      <c r="C23" s="201" t="s">
        <v>54</v>
      </c>
      <c r="D23" s="201"/>
      <c r="E23" s="201">
        <f>SUM(G23:AK24)</f>
        <v>0</v>
      </c>
      <c r="F23" s="201">
        <f>E23-D23</f>
        <v>0</v>
      </c>
      <c r="G23" s="331"/>
      <c r="H23" s="331"/>
      <c r="I23" s="331"/>
      <c r="J23" s="331"/>
      <c r="K23" s="265"/>
      <c r="L23" s="265"/>
      <c r="M23" s="265"/>
      <c r="N23" s="265"/>
      <c r="O23" s="265"/>
      <c r="P23" s="331"/>
      <c r="Q23" s="331"/>
      <c r="R23" s="265"/>
      <c r="S23" s="265"/>
      <c r="T23" s="265"/>
      <c r="U23" s="265"/>
      <c r="V23" s="265"/>
      <c r="W23" s="331"/>
      <c r="X23" s="331"/>
      <c r="Y23" s="265"/>
      <c r="Z23" s="265"/>
      <c r="AA23" s="265"/>
      <c r="AB23" s="265"/>
      <c r="AC23" s="265"/>
      <c r="AD23" s="331"/>
      <c r="AE23" s="331"/>
      <c r="AF23" s="265"/>
      <c r="AG23" s="265"/>
      <c r="AH23" s="265"/>
      <c r="AI23" s="265"/>
      <c r="AJ23" s="265"/>
      <c r="AK23" s="331"/>
      <c r="AL23" s="331"/>
      <c r="AM23" s="126"/>
      <c r="AN23" s="126"/>
      <c r="AO23" s="126"/>
      <c r="AP23" s="126"/>
      <c r="AQ23" s="126"/>
      <c r="AR23" s="130"/>
      <c r="AS23" s="130"/>
      <c r="AT23" s="126"/>
      <c r="AU23" s="126"/>
      <c r="AV23" s="126"/>
      <c r="AW23" s="126"/>
      <c r="AX23" s="126"/>
      <c r="AY23" s="130"/>
      <c r="AZ23" s="130"/>
      <c r="BA23" s="126"/>
      <c r="BB23" s="126"/>
      <c r="BC23" s="126"/>
      <c r="BD23" s="126"/>
      <c r="BE23" s="126"/>
      <c r="BF23" s="130"/>
      <c r="BG23" s="130"/>
      <c r="BH23" s="126"/>
      <c r="BI23" s="126"/>
      <c r="BJ23" s="126"/>
      <c r="BK23" s="126"/>
      <c r="BL23" s="126"/>
      <c r="BM23" s="130"/>
      <c r="BN23" s="339"/>
    </row>
    <row r="24" spans="1:68" ht="18" customHeight="1" x14ac:dyDescent="0.35">
      <c r="A24" s="303"/>
      <c r="B24" s="321"/>
      <c r="C24" s="201"/>
      <c r="D24" s="201"/>
      <c r="E24" s="201"/>
      <c r="F24" s="201"/>
      <c r="G24" s="331"/>
      <c r="H24" s="331"/>
      <c r="I24" s="331"/>
      <c r="J24" s="331"/>
      <c r="K24" s="265"/>
      <c r="L24" s="265"/>
      <c r="M24" s="265"/>
      <c r="N24" s="265"/>
      <c r="O24" s="265"/>
      <c r="P24" s="331"/>
      <c r="Q24" s="331"/>
      <c r="R24" s="265"/>
      <c r="S24" s="265"/>
      <c r="T24" s="265"/>
      <c r="U24" s="265"/>
      <c r="V24" s="265"/>
      <c r="W24" s="331"/>
      <c r="X24" s="331"/>
      <c r="Y24" s="265"/>
      <c r="Z24" s="265"/>
      <c r="AA24" s="265"/>
      <c r="AB24" s="265"/>
      <c r="AC24" s="265"/>
      <c r="AD24" s="331"/>
      <c r="AE24" s="331"/>
      <c r="AF24" s="265"/>
      <c r="AG24" s="265"/>
      <c r="AH24" s="265"/>
      <c r="AI24" s="265"/>
      <c r="AJ24" s="265"/>
      <c r="AK24" s="331"/>
      <c r="AL24" s="331"/>
      <c r="AM24" s="127"/>
      <c r="AN24" s="127"/>
      <c r="AO24" s="127"/>
      <c r="AP24" s="127"/>
      <c r="AQ24" s="127"/>
      <c r="AR24" s="131"/>
      <c r="AS24" s="131"/>
      <c r="AT24" s="127"/>
      <c r="AU24" s="127"/>
      <c r="AV24" s="127"/>
      <c r="AW24" s="127"/>
      <c r="AX24" s="127"/>
      <c r="AY24" s="131"/>
      <c r="AZ24" s="131"/>
      <c r="BA24" s="127"/>
      <c r="BB24" s="127"/>
      <c r="BC24" s="127"/>
      <c r="BD24" s="127"/>
      <c r="BE24" s="127"/>
      <c r="BF24" s="131"/>
      <c r="BG24" s="131"/>
      <c r="BH24" s="127"/>
      <c r="BI24" s="127"/>
      <c r="BJ24" s="127"/>
      <c r="BK24" s="127"/>
      <c r="BL24" s="127"/>
      <c r="BM24" s="131"/>
      <c r="BN24" s="340"/>
    </row>
    <row r="25" spans="1:68" ht="18" customHeight="1" x14ac:dyDescent="0.35">
      <c r="A25" s="264"/>
      <c r="B25" s="280"/>
      <c r="C25" s="201" t="s">
        <v>54</v>
      </c>
      <c r="D25" s="201"/>
      <c r="E25" s="201">
        <f>SUM(G25:AK26)</f>
        <v>0</v>
      </c>
      <c r="F25" s="201">
        <f t="shared" ref="F25" si="3">E25-D25</f>
        <v>0</v>
      </c>
      <c r="G25" s="331"/>
      <c r="H25" s="331"/>
      <c r="I25" s="331"/>
      <c r="J25" s="331"/>
      <c r="K25" s="265"/>
      <c r="L25" s="265"/>
      <c r="M25" s="265"/>
      <c r="N25" s="265"/>
      <c r="O25" s="265"/>
      <c r="P25" s="331"/>
      <c r="Q25" s="331"/>
      <c r="R25" s="265"/>
      <c r="S25" s="265"/>
      <c r="T25" s="265"/>
      <c r="U25" s="265"/>
      <c r="V25" s="265"/>
      <c r="W25" s="331"/>
      <c r="X25" s="331"/>
      <c r="Y25" s="265"/>
      <c r="Z25" s="265"/>
      <c r="AA25" s="265"/>
      <c r="AB25" s="265"/>
      <c r="AC25" s="265"/>
      <c r="AD25" s="331"/>
      <c r="AE25" s="331"/>
      <c r="AF25" s="265"/>
      <c r="AG25" s="265"/>
      <c r="AH25" s="265"/>
      <c r="AI25" s="265"/>
      <c r="AJ25" s="265"/>
      <c r="AK25" s="331"/>
      <c r="AL25" s="331"/>
      <c r="AM25" s="126"/>
      <c r="AN25" s="126"/>
      <c r="AO25" s="126"/>
      <c r="AP25" s="126"/>
      <c r="AQ25" s="126"/>
      <c r="AR25" s="130"/>
      <c r="AS25" s="130"/>
      <c r="AT25" s="126"/>
      <c r="AU25" s="126"/>
      <c r="AV25" s="126"/>
      <c r="AW25" s="126"/>
      <c r="AX25" s="126"/>
      <c r="AY25" s="130"/>
      <c r="AZ25" s="130"/>
      <c r="BA25" s="126"/>
      <c r="BB25" s="126"/>
      <c r="BC25" s="126"/>
      <c r="BD25" s="126"/>
      <c r="BE25" s="126"/>
      <c r="BF25" s="130"/>
      <c r="BG25" s="130"/>
      <c r="BH25" s="126"/>
      <c r="BI25" s="126"/>
      <c r="BJ25" s="126"/>
      <c r="BK25" s="126"/>
      <c r="BL25" s="126"/>
      <c r="BM25" s="130"/>
      <c r="BN25" s="339"/>
    </row>
    <row r="26" spans="1:68" ht="18" customHeight="1" x14ac:dyDescent="0.35">
      <c r="A26" s="303"/>
      <c r="B26" s="280"/>
      <c r="C26" s="201"/>
      <c r="D26" s="201"/>
      <c r="E26" s="201"/>
      <c r="F26" s="201"/>
      <c r="G26" s="331"/>
      <c r="H26" s="331"/>
      <c r="I26" s="331"/>
      <c r="J26" s="331"/>
      <c r="K26" s="265"/>
      <c r="L26" s="265"/>
      <c r="M26" s="265"/>
      <c r="N26" s="265"/>
      <c r="O26" s="265"/>
      <c r="P26" s="331"/>
      <c r="Q26" s="331"/>
      <c r="R26" s="265"/>
      <c r="S26" s="265"/>
      <c r="T26" s="265"/>
      <c r="U26" s="265"/>
      <c r="V26" s="265"/>
      <c r="W26" s="331"/>
      <c r="X26" s="331"/>
      <c r="Y26" s="265"/>
      <c r="Z26" s="265"/>
      <c r="AA26" s="265"/>
      <c r="AB26" s="265"/>
      <c r="AC26" s="265"/>
      <c r="AD26" s="331"/>
      <c r="AE26" s="331"/>
      <c r="AF26" s="265"/>
      <c r="AG26" s="265"/>
      <c r="AH26" s="265"/>
      <c r="AI26" s="265"/>
      <c r="AJ26" s="265"/>
      <c r="AK26" s="331"/>
      <c r="AL26" s="331"/>
      <c r="AM26" s="127"/>
      <c r="AN26" s="127"/>
      <c r="AO26" s="127"/>
      <c r="AP26" s="127"/>
      <c r="AQ26" s="127"/>
      <c r="AR26" s="131"/>
      <c r="AS26" s="131"/>
      <c r="AT26" s="127"/>
      <c r="AU26" s="127"/>
      <c r="AV26" s="127"/>
      <c r="AW26" s="127"/>
      <c r="AX26" s="127"/>
      <c r="AY26" s="131"/>
      <c r="AZ26" s="131"/>
      <c r="BA26" s="127"/>
      <c r="BB26" s="127"/>
      <c r="BC26" s="127"/>
      <c r="BD26" s="127"/>
      <c r="BE26" s="127"/>
      <c r="BF26" s="131"/>
      <c r="BG26" s="131"/>
      <c r="BH26" s="127"/>
      <c r="BI26" s="127"/>
      <c r="BJ26" s="127"/>
      <c r="BK26" s="127"/>
      <c r="BL26" s="127"/>
      <c r="BM26" s="131"/>
      <c r="BN26" s="340"/>
    </row>
    <row r="27" spans="1:68" ht="18" customHeight="1" x14ac:dyDescent="0.35">
      <c r="A27" s="264"/>
      <c r="B27" s="202"/>
      <c r="C27" s="201" t="s">
        <v>54</v>
      </c>
      <c r="D27" s="201"/>
      <c r="E27" s="201">
        <f>SUM(G27:AK28)</f>
        <v>0</v>
      </c>
      <c r="F27" s="201">
        <f t="shared" ref="F27" si="4">E27-D27</f>
        <v>0</v>
      </c>
      <c r="G27" s="331"/>
      <c r="H27" s="331"/>
      <c r="I27" s="331"/>
      <c r="J27" s="331"/>
      <c r="K27" s="265"/>
      <c r="L27" s="265"/>
      <c r="M27" s="265"/>
      <c r="N27" s="265"/>
      <c r="O27" s="265"/>
      <c r="P27" s="331"/>
      <c r="Q27" s="331"/>
      <c r="R27" s="265"/>
      <c r="S27" s="265"/>
      <c r="T27" s="265"/>
      <c r="U27" s="265"/>
      <c r="V27" s="265"/>
      <c r="W27" s="331"/>
      <c r="X27" s="331"/>
      <c r="Y27" s="265"/>
      <c r="Z27" s="265"/>
      <c r="AA27" s="265"/>
      <c r="AB27" s="265"/>
      <c r="AC27" s="265"/>
      <c r="AD27" s="331"/>
      <c r="AE27" s="331"/>
      <c r="AF27" s="265"/>
      <c r="AG27" s="265"/>
      <c r="AH27" s="265"/>
      <c r="AI27" s="265"/>
      <c r="AJ27" s="265"/>
      <c r="AK27" s="331"/>
      <c r="AL27" s="331"/>
      <c r="AM27" s="126"/>
      <c r="AN27" s="126"/>
      <c r="AO27" s="126"/>
      <c r="AP27" s="126"/>
      <c r="AQ27" s="126"/>
      <c r="AR27" s="130"/>
      <c r="AS27" s="130"/>
      <c r="AT27" s="126"/>
      <c r="AU27" s="126"/>
      <c r="AV27" s="126"/>
      <c r="AW27" s="126"/>
      <c r="AX27" s="126"/>
      <c r="AY27" s="130"/>
      <c r="AZ27" s="130"/>
      <c r="BA27" s="126"/>
      <c r="BB27" s="126"/>
      <c r="BC27" s="126"/>
      <c r="BD27" s="126"/>
      <c r="BE27" s="126"/>
      <c r="BF27" s="130"/>
      <c r="BG27" s="130"/>
      <c r="BH27" s="126"/>
      <c r="BI27" s="126"/>
      <c r="BJ27" s="126"/>
      <c r="BK27" s="126"/>
      <c r="BL27" s="126"/>
      <c r="BM27" s="130"/>
      <c r="BN27" s="339"/>
    </row>
    <row r="28" spans="1:68" s="2" customFormat="1" ht="18" customHeight="1" x14ac:dyDescent="0.35">
      <c r="A28" s="303"/>
      <c r="B28" s="203"/>
      <c r="C28" s="201"/>
      <c r="D28" s="201"/>
      <c r="E28" s="201"/>
      <c r="F28" s="201"/>
      <c r="G28" s="331"/>
      <c r="H28" s="331"/>
      <c r="I28" s="331"/>
      <c r="J28" s="331"/>
      <c r="K28" s="265"/>
      <c r="L28" s="265"/>
      <c r="M28" s="265"/>
      <c r="N28" s="265"/>
      <c r="O28" s="265"/>
      <c r="P28" s="331"/>
      <c r="Q28" s="331"/>
      <c r="R28" s="265"/>
      <c r="S28" s="265"/>
      <c r="T28" s="265"/>
      <c r="U28" s="265"/>
      <c r="V28" s="265"/>
      <c r="W28" s="331"/>
      <c r="X28" s="331"/>
      <c r="Y28" s="265"/>
      <c r="Z28" s="265"/>
      <c r="AA28" s="265"/>
      <c r="AB28" s="265"/>
      <c r="AC28" s="265"/>
      <c r="AD28" s="331"/>
      <c r="AE28" s="331"/>
      <c r="AF28" s="265"/>
      <c r="AG28" s="265"/>
      <c r="AH28" s="265"/>
      <c r="AI28" s="265"/>
      <c r="AJ28" s="265"/>
      <c r="AK28" s="331"/>
      <c r="AL28" s="331"/>
      <c r="AM28" s="127"/>
      <c r="AN28" s="127"/>
      <c r="AO28" s="127"/>
      <c r="AP28" s="127"/>
      <c r="AQ28" s="127"/>
      <c r="AR28" s="131"/>
      <c r="AS28" s="131"/>
      <c r="AT28" s="127"/>
      <c r="AU28" s="127"/>
      <c r="AV28" s="127"/>
      <c r="AW28" s="127"/>
      <c r="AX28" s="127"/>
      <c r="AY28" s="131"/>
      <c r="AZ28" s="131"/>
      <c r="BA28" s="127"/>
      <c r="BB28" s="127"/>
      <c r="BC28" s="127"/>
      <c r="BD28" s="127"/>
      <c r="BE28" s="127"/>
      <c r="BF28" s="131"/>
      <c r="BG28" s="131"/>
      <c r="BH28" s="127"/>
      <c r="BI28" s="127"/>
      <c r="BJ28" s="127"/>
      <c r="BK28" s="127"/>
      <c r="BL28" s="127"/>
      <c r="BM28" s="131"/>
      <c r="BN28" s="340"/>
      <c r="BO28"/>
      <c r="BP28"/>
    </row>
    <row r="29" spans="1:68" s="2" customFormat="1" ht="18" customHeight="1" x14ac:dyDescent="0.35">
      <c r="A29" s="264"/>
      <c r="B29" s="202"/>
      <c r="C29" s="201" t="s">
        <v>54</v>
      </c>
      <c r="D29" s="201"/>
      <c r="E29" s="201">
        <f>SUM(G29:AK30)</f>
        <v>0</v>
      </c>
      <c r="F29" s="201">
        <f t="shared" ref="F29" si="5">E29-D29</f>
        <v>0</v>
      </c>
      <c r="G29" s="331"/>
      <c r="H29" s="331"/>
      <c r="I29" s="331"/>
      <c r="J29" s="331"/>
      <c r="K29" s="265"/>
      <c r="L29" s="265"/>
      <c r="M29" s="265"/>
      <c r="N29" s="265"/>
      <c r="O29" s="265"/>
      <c r="P29" s="331"/>
      <c r="Q29" s="331"/>
      <c r="R29" s="265"/>
      <c r="S29" s="265"/>
      <c r="T29" s="265"/>
      <c r="U29" s="265"/>
      <c r="V29" s="265"/>
      <c r="W29" s="331"/>
      <c r="X29" s="331"/>
      <c r="Y29" s="265"/>
      <c r="Z29" s="265"/>
      <c r="AA29" s="265"/>
      <c r="AB29" s="265"/>
      <c r="AC29" s="265"/>
      <c r="AD29" s="331"/>
      <c r="AE29" s="331"/>
      <c r="AF29" s="265"/>
      <c r="AG29" s="265"/>
      <c r="AH29" s="265"/>
      <c r="AI29" s="265"/>
      <c r="AJ29" s="265"/>
      <c r="AK29" s="331"/>
      <c r="AL29" s="331"/>
      <c r="AM29" s="126"/>
      <c r="AN29" s="126"/>
      <c r="AO29" s="126"/>
      <c r="AP29" s="126"/>
      <c r="AQ29" s="126"/>
      <c r="AR29" s="130"/>
      <c r="AS29" s="130"/>
      <c r="AT29" s="126"/>
      <c r="AU29" s="126"/>
      <c r="AV29" s="126"/>
      <c r="AW29" s="126"/>
      <c r="AX29" s="126"/>
      <c r="AY29" s="130"/>
      <c r="AZ29" s="130"/>
      <c r="BA29" s="126"/>
      <c r="BB29" s="126"/>
      <c r="BC29" s="126"/>
      <c r="BD29" s="126"/>
      <c r="BE29" s="126"/>
      <c r="BF29" s="130"/>
      <c r="BG29" s="130"/>
      <c r="BH29" s="126"/>
      <c r="BI29" s="126"/>
      <c r="BJ29" s="126"/>
      <c r="BK29" s="126"/>
      <c r="BL29" s="126"/>
      <c r="BM29" s="130"/>
      <c r="BN29" s="339"/>
      <c r="BO29"/>
      <c r="BP29"/>
    </row>
    <row r="30" spans="1:68" s="2" customFormat="1" ht="18" customHeight="1" x14ac:dyDescent="0.35">
      <c r="A30" s="303"/>
      <c r="B30" s="203"/>
      <c r="C30" s="201"/>
      <c r="D30" s="201"/>
      <c r="E30" s="201"/>
      <c r="F30" s="201"/>
      <c r="G30" s="331"/>
      <c r="H30" s="331"/>
      <c r="I30" s="331"/>
      <c r="J30" s="331"/>
      <c r="K30" s="265"/>
      <c r="L30" s="265"/>
      <c r="M30" s="265"/>
      <c r="N30" s="265"/>
      <c r="O30" s="265"/>
      <c r="P30" s="331"/>
      <c r="Q30" s="331"/>
      <c r="R30" s="265"/>
      <c r="S30" s="265"/>
      <c r="T30" s="265"/>
      <c r="U30" s="265"/>
      <c r="V30" s="265"/>
      <c r="W30" s="331"/>
      <c r="X30" s="331"/>
      <c r="Y30" s="265"/>
      <c r="Z30" s="265"/>
      <c r="AA30" s="265"/>
      <c r="AB30" s="265"/>
      <c r="AC30" s="265"/>
      <c r="AD30" s="331"/>
      <c r="AE30" s="331"/>
      <c r="AF30" s="265"/>
      <c r="AG30" s="265"/>
      <c r="AH30" s="265"/>
      <c r="AI30" s="265"/>
      <c r="AJ30" s="265"/>
      <c r="AK30" s="331"/>
      <c r="AL30" s="331"/>
      <c r="AM30" s="127"/>
      <c r="AN30" s="127"/>
      <c r="AO30" s="127"/>
      <c r="AP30" s="127"/>
      <c r="AQ30" s="127"/>
      <c r="AR30" s="131"/>
      <c r="AS30" s="131"/>
      <c r="AT30" s="127"/>
      <c r="AU30" s="127"/>
      <c r="AV30" s="127"/>
      <c r="AW30" s="127"/>
      <c r="AX30" s="127"/>
      <c r="AY30" s="131"/>
      <c r="AZ30" s="131"/>
      <c r="BA30" s="127"/>
      <c r="BB30" s="127"/>
      <c r="BC30" s="127"/>
      <c r="BD30" s="127"/>
      <c r="BE30" s="127"/>
      <c r="BF30" s="131"/>
      <c r="BG30" s="131"/>
      <c r="BH30" s="127"/>
      <c r="BI30" s="127"/>
      <c r="BJ30" s="127"/>
      <c r="BK30" s="127"/>
      <c r="BL30" s="127"/>
      <c r="BM30" s="131"/>
      <c r="BN30" s="340"/>
      <c r="BO30"/>
      <c r="BP30"/>
    </row>
    <row r="31" spans="1:68" s="2" customFormat="1" ht="18" customHeight="1" x14ac:dyDescent="0.35">
      <c r="A31" s="264"/>
      <c r="B31" s="202"/>
      <c r="C31" s="201" t="s">
        <v>54</v>
      </c>
      <c r="D31" s="201"/>
      <c r="E31" s="201">
        <f>SUM(G31:AK32)</f>
        <v>0</v>
      </c>
      <c r="F31" s="201">
        <f t="shared" ref="F31" si="6">E31-D31</f>
        <v>0</v>
      </c>
      <c r="G31" s="331"/>
      <c r="H31" s="331"/>
      <c r="I31" s="331"/>
      <c r="J31" s="331"/>
      <c r="K31" s="265"/>
      <c r="L31" s="265"/>
      <c r="M31" s="265"/>
      <c r="N31" s="265"/>
      <c r="O31" s="265"/>
      <c r="P31" s="331"/>
      <c r="Q31" s="331"/>
      <c r="R31" s="265"/>
      <c r="S31" s="265"/>
      <c r="T31" s="265"/>
      <c r="U31" s="265"/>
      <c r="V31" s="265"/>
      <c r="W31" s="331"/>
      <c r="X31" s="331"/>
      <c r="Y31" s="265"/>
      <c r="Z31" s="265"/>
      <c r="AA31" s="265"/>
      <c r="AB31" s="265"/>
      <c r="AC31" s="265"/>
      <c r="AD31" s="331"/>
      <c r="AE31" s="331"/>
      <c r="AF31" s="265"/>
      <c r="AG31" s="265"/>
      <c r="AH31" s="265"/>
      <c r="AI31" s="265"/>
      <c r="AJ31" s="265"/>
      <c r="AK31" s="331"/>
      <c r="AL31" s="331"/>
      <c r="AM31" s="126"/>
      <c r="AN31" s="126"/>
      <c r="AO31" s="126"/>
      <c r="AP31" s="126"/>
      <c r="AQ31" s="126"/>
      <c r="AR31" s="130"/>
      <c r="AS31" s="130"/>
      <c r="AT31" s="126"/>
      <c r="AU31" s="126"/>
      <c r="AV31" s="126"/>
      <c r="AW31" s="126"/>
      <c r="AX31" s="126"/>
      <c r="AY31" s="130"/>
      <c r="AZ31" s="130"/>
      <c r="BA31" s="126"/>
      <c r="BB31" s="126"/>
      <c r="BC31" s="126"/>
      <c r="BD31" s="126"/>
      <c r="BE31" s="126"/>
      <c r="BF31" s="130"/>
      <c r="BG31" s="130"/>
      <c r="BH31" s="126"/>
      <c r="BI31" s="126"/>
      <c r="BJ31" s="126"/>
      <c r="BK31" s="126"/>
      <c r="BL31" s="126"/>
      <c r="BM31" s="130"/>
      <c r="BN31" s="339"/>
      <c r="BO31"/>
      <c r="BP31"/>
    </row>
    <row r="32" spans="1:68" s="2" customFormat="1" ht="18" customHeight="1" x14ac:dyDescent="0.35">
      <c r="A32" s="303"/>
      <c r="B32" s="203"/>
      <c r="C32" s="201"/>
      <c r="D32" s="201"/>
      <c r="E32" s="201"/>
      <c r="F32" s="201"/>
      <c r="G32" s="331"/>
      <c r="H32" s="331"/>
      <c r="I32" s="331"/>
      <c r="J32" s="331"/>
      <c r="K32" s="265"/>
      <c r="L32" s="265"/>
      <c r="M32" s="265"/>
      <c r="N32" s="265"/>
      <c r="O32" s="265"/>
      <c r="P32" s="331"/>
      <c r="Q32" s="331"/>
      <c r="R32" s="265"/>
      <c r="S32" s="265"/>
      <c r="T32" s="265"/>
      <c r="U32" s="265"/>
      <c r="V32" s="265"/>
      <c r="W32" s="331"/>
      <c r="X32" s="331"/>
      <c r="Y32" s="265"/>
      <c r="Z32" s="265"/>
      <c r="AA32" s="265"/>
      <c r="AB32" s="265"/>
      <c r="AC32" s="265"/>
      <c r="AD32" s="331"/>
      <c r="AE32" s="331"/>
      <c r="AF32" s="265"/>
      <c r="AG32" s="265"/>
      <c r="AH32" s="265"/>
      <c r="AI32" s="265"/>
      <c r="AJ32" s="265"/>
      <c r="AK32" s="331"/>
      <c r="AL32" s="331"/>
      <c r="AM32" s="127"/>
      <c r="AN32" s="127"/>
      <c r="AO32" s="127"/>
      <c r="AP32" s="127"/>
      <c r="AQ32" s="127"/>
      <c r="AR32" s="131"/>
      <c r="AS32" s="131"/>
      <c r="AT32" s="127"/>
      <c r="AU32" s="127"/>
      <c r="AV32" s="127"/>
      <c r="AW32" s="127"/>
      <c r="AX32" s="127"/>
      <c r="AY32" s="131"/>
      <c r="AZ32" s="131"/>
      <c r="BA32" s="127"/>
      <c r="BB32" s="127"/>
      <c r="BC32" s="127"/>
      <c r="BD32" s="127"/>
      <c r="BE32" s="127"/>
      <c r="BF32" s="131"/>
      <c r="BG32" s="131"/>
      <c r="BH32" s="127"/>
      <c r="BI32" s="127"/>
      <c r="BJ32" s="127"/>
      <c r="BK32" s="127"/>
      <c r="BL32" s="127"/>
      <c r="BM32" s="131"/>
      <c r="BN32" s="340"/>
      <c r="BO32"/>
      <c r="BP32"/>
    </row>
    <row r="33" spans="1:68" s="2" customFormat="1" ht="18" customHeight="1" x14ac:dyDescent="0.35">
      <c r="A33" s="264"/>
      <c r="B33" s="202"/>
      <c r="C33" s="201" t="s">
        <v>54</v>
      </c>
      <c r="D33" s="201"/>
      <c r="E33" s="201">
        <f>SUM(G33:AK34)</f>
        <v>0</v>
      </c>
      <c r="F33" s="201">
        <f t="shared" ref="F33" si="7">E33-D33</f>
        <v>0</v>
      </c>
      <c r="G33" s="331"/>
      <c r="H33" s="331"/>
      <c r="I33" s="331"/>
      <c r="J33" s="331"/>
      <c r="K33" s="265"/>
      <c r="L33" s="265"/>
      <c r="M33" s="265"/>
      <c r="N33" s="265"/>
      <c r="O33" s="265"/>
      <c r="P33" s="331"/>
      <c r="Q33" s="331"/>
      <c r="R33" s="265"/>
      <c r="S33" s="265"/>
      <c r="T33" s="265"/>
      <c r="U33" s="265"/>
      <c r="V33" s="265"/>
      <c r="W33" s="331"/>
      <c r="X33" s="331"/>
      <c r="Y33" s="265"/>
      <c r="Z33" s="265"/>
      <c r="AA33" s="265"/>
      <c r="AB33" s="265"/>
      <c r="AC33" s="265"/>
      <c r="AD33" s="331"/>
      <c r="AE33" s="331"/>
      <c r="AF33" s="265"/>
      <c r="AG33" s="265"/>
      <c r="AH33" s="265"/>
      <c r="AI33" s="265"/>
      <c r="AJ33" s="265"/>
      <c r="AK33" s="331"/>
      <c r="AL33" s="331"/>
      <c r="AM33" s="126"/>
      <c r="AN33" s="126"/>
      <c r="AO33" s="126"/>
      <c r="AP33" s="126"/>
      <c r="AQ33" s="126"/>
      <c r="AR33" s="130"/>
      <c r="AS33" s="130"/>
      <c r="AT33" s="126"/>
      <c r="AU33" s="126"/>
      <c r="AV33" s="126"/>
      <c r="AW33" s="126"/>
      <c r="AX33" s="126"/>
      <c r="AY33" s="130"/>
      <c r="AZ33" s="130"/>
      <c r="BA33" s="126"/>
      <c r="BB33" s="126"/>
      <c r="BC33" s="126"/>
      <c r="BD33" s="126"/>
      <c r="BE33" s="126"/>
      <c r="BF33" s="130"/>
      <c r="BG33" s="130"/>
      <c r="BH33" s="126"/>
      <c r="BI33" s="126"/>
      <c r="BJ33" s="126"/>
      <c r="BK33" s="126"/>
      <c r="BL33" s="126"/>
      <c r="BM33" s="130"/>
      <c r="BN33" s="339"/>
      <c r="BO33"/>
      <c r="BP33"/>
    </row>
    <row r="34" spans="1:68" s="2" customFormat="1" ht="18" customHeight="1" x14ac:dyDescent="0.35">
      <c r="A34" s="303"/>
      <c r="B34" s="203"/>
      <c r="C34" s="201"/>
      <c r="D34" s="201"/>
      <c r="E34" s="201"/>
      <c r="F34" s="201"/>
      <c r="G34" s="331"/>
      <c r="H34" s="331"/>
      <c r="I34" s="331"/>
      <c r="J34" s="331"/>
      <c r="K34" s="265"/>
      <c r="L34" s="265"/>
      <c r="M34" s="265"/>
      <c r="N34" s="265"/>
      <c r="O34" s="265"/>
      <c r="P34" s="331"/>
      <c r="Q34" s="331"/>
      <c r="R34" s="265"/>
      <c r="S34" s="265"/>
      <c r="T34" s="265"/>
      <c r="U34" s="265"/>
      <c r="V34" s="265"/>
      <c r="W34" s="331"/>
      <c r="X34" s="331"/>
      <c r="Y34" s="265"/>
      <c r="Z34" s="265"/>
      <c r="AA34" s="265"/>
      <c r="AB34" s="265"/>
      <c r="AC34" s="265"/>
      <c r="AD34" s="331"/>
      <c r="AE34" s="331"/>
      <c r="AF34" s="265"/>
      <c r="AG34" s="265"/>
      <c r="AH34" s="265"/>
      <c r="AI34" s="265"/>
      <c r="AJ34" s="265"/>
      <c r="AK34" s="331"/>
      <c r="AL34" s="331"/>
      <c r="AM34" s="127"/>
      <c r="AN34" s="127"/>
      <c r="AO34" s="127"/>
      <c r="AP34" s="127"/>
      <c r="AQ34" s="127"/>
      <c r="AR34" s="131"/>
      <c r="AS34" s="131"/>
      <c r="AT34" s="127"/>
      <c r="AU34" s="127"/>
      <c r="AV34" s="127"/>
      <c r="AW34" s="127"/>
      <c r="AX34" s="127"/>
      <c r="AY34" s="131"/>
      <c r="AZ34" s="131"/>
      <c r="BA34" s="127"/>
      <c r="BB34" s="127"/>
      <c r="BC34" s="127"/>
      <c r="BD34" s="127"/>
      <c r="BE34" s="127"/>
      <c r="BF34" s="131"/>
      <c r="BG34" s="131"/>
      <c r="BH34" s="127"/>
      <c r="BI34" s="127"/>
      <c r="BJ34" s="127"/>
      <c r="BK34" s="127"/>
      <c r="BL34" s="127"/>
      <c r="BM34" s="131"/>
      <c r="BN34" s="340"/>
      <c r="BO34"/>
      <c r="BP34"/>
    </row>
    <row r="35" spans="1:68" s="2" customFormat="1" ht="18" customHeight="1" x14ac:dyDescent="0.35">
      <c r="A35" s="264"/>
      <c r="B35" s="279"/>
      <c r="C35" s="201" t="s">
        <v>54</v>
      </c>
      <c r="D35" s="201"/>
      <c r="E35" s="201">
        <f>SUM(G35:AK36)</f>
        <v>0</v>
      </c>
      <c r="F35" s="201">
        <f t="shared" ref="F35" si="8">E35-D35</f>
        <v>0</v>
      </c>
      <c r="G35" s="331"/>
      <c r="H35" s="331"/>
      <c r="I35" s="331"/>
      <c r="J35" s="331"/>
      <c r="K35" s="265"/>
      <c r="L35" s="265"/>
      <c r="M35" s="265"/>
      <c r="N35" s="265"/>
      <c r="O35" s="265"/>
      <c r="P35" s="331"/>
      <c r="Q35" s="331"/>
      <c r="R35" s="265"/>
      <c r="S35" s="265"/>
      <c r="T35" s="265"/>
      <c r="U35" s="265"/>
      <c r="V35" s="265"/>
      <c r="W35" s="331"/>
      <c r="X35" s="331"/>
      <c r="Y35" s="265"/>
      <c r="Z35" s="265"/>
      <c r="AA35" s="265"/>
      <c r="AB35" s="265"/>
      <c r="AC35" s="265"/>
      <c r="AD35" s="331"/>
      <c r="AE35" s="331"/>
      <c r="AF35" s="265"/>
      <c r="AG35" s="265"/>
      <c r="AH35" s="265"/>
      <c r="AI35" s="265"/>
      <c r="AJ35" s="265"/>
      <c r="AK35" s="331"/>
      <c r="AL35" s="331"/>
      <c r="AM35" s="126"/>
      <c r="AN35" s="126"/>
      <c r="AO35" s="126"/>
      <c r="AP35" s="126"/>
      <c r="AQ35" s="126"/>
      <c r="AR35" s="130"/>
      <c r="AS35" s="130"/>
      <c r="AT35" s="126"/>
      <c r="AU35" s="126"/>
      <c r="AV35" s="126"/>
      <c r="AW35" s="126"/>
      <c r="AX35" s="126"/>
      <c r="AY35" s="130"/>
      <c r="AZ35" s="130"/>
      <c r="BA35" s="126"/>
      <c r="BB35" s="126"/>
      <c r="BC35" s="126"/>
      <c r="BD35" s="126"/>
      <c r="BE35" s="126"/>
      <c r="BF35" s="130"/>
      <c r="BG35" s="130"/>
      <c r="BH35" s="126"/>
      <c r="BI35" s="126"/>
      <c r="BJ35" s="126"/>
      <c r="BK35" s="126"/>
      <c r="BL35" s="126"/>
      <c r="BM35" s="130"/>
      <c r="BN35" s="339"/>
      <c r="BO35"/>
      <c r="BP35"/>
    </row>
    <row r="36" spans="1:68" s="2" customFormat="1" ht="18" customHeight="1" x14ac:dyDescent="0.35">
      <c r="A36" s="303"/>
      <c r="B36" s="279"/>
      <c r="C36" s="201"/>
      <c r="D36" s="201"/>
      <c r="E36" s="201"/>
      <c r="F36" s="201"/>
      <c r="G36" s="331"/>
      <c r="H36" s="331"/>
      <c r="I36" s="331"/>
      <c r="J36" s="331"/>
      <c r="K36" s="265"/>
      <c r="L36" s="265"/>
      <c r="M36" s="265"/>
      <c r="N36" s="265"/>
      <c r="O36" s="265"/>
      <c r="P36" s="331"/>
      <c r="Q36" s="331"/>
      <c r="R36" s="265"/>
      <c r="S36" s="265"/>
      <c r="T36" s="265"/>
      <c r="U36" s="265"/>
      <c r="V36" s="265"/>
      <c r="W36" s="331"/>
      <c r="X36" s="331"/>
      <c r="Y36" s="265"/>
      <c r="Z36" s="265"/>
      <c r="AA36" s="265"/>
      <c r="AB36" s="265"/>
      <c r="AC36" s="265"/>
      <c r="AD36" s="331"/>
      <c r="AE36" s="331"/>
      <c r="AF36" s="265"/>
      <c r="AG36" s="265"/>
      <c r="AH36" s="265"/>
      <c r="AI36" s="265"/>
      <c r="AJ36" s="265"/>
      <c r="AK36" s="331"/>
      <c r="AL36" s="331"/>
      <c r="AM36" s="127"/>
      <c r="AN36" s="127"/>
      <c r="AO36" s="127"/>
      <c r="AP36" s="127"/>
      <c r="AQ36" s="127"/>
      <c r="AR36" s="131"/>
      <c r="AS36" s="131"/>
      <c r="AT36" s="127"/>
      <c r="AU36" s="127"/>
      <c r="AV36" s="127"/>
      <c r="AW36" s="127"/>
      <c r="AX36" s="127"/>
      <c r="AY36" s="131"/>
      <c r="AZ36" s="131"/>
      <c r="BA36" s="127"/>
      <c r="BB36" s="127"/>
      <c r="BC36" s="127"/>
      <c r="BD36" s="127"/>
      <c r="BE36" s="127"/>
      <c r="BF36" s="131"/>
      <c r="BG36" s="131"/>
      <c r="BH36" s="127"/>
      <c r="BI36" s="127"/>
      <c r="BJ36" s="127"/>
      <c r="BK36" s="127"/>
      <c r="BL36" s="127"/>
      <c r="BM36" s="131"/>
      <c r="BN36" s="340"/>
      <c r="BO36"/>
      <c r="BP36"/>
    </row>
    <row r="37" spans="1:68" s="2" customFormat="1" ht="18" customHeight="1" x14ac:dyDescent="0.35">
      <c r="A37" s="264"/>
      <c r="B37" s="280"/>
      <c r="C37" s="201" t="s">
        <v>54</v>
      </c>
      <c r="D37" s="201"/>
      <c r="E37" s="201">
        <f>SUM(G37:AK38)</f>
        <v>0</v>
      </c>
      <c r="F37" s="201">
        <f t="shared" ref="F37" si="9">E37-D37</f>
        <v>0</v>
      </c>
      <c r="G37" s="331"/>
      <c r="H37" s="331"/>
      <c r="I37" s="331"/>
      <c r="J37" s="331"/>
      <c r="K37" s="265"/>
      <c r="L37" s="265"/>
      <c r="M37" s="265"/>
      <c r="N37" s="265"/>
      <c r="O37" s="265"/>
      <c r="P37" s="331"/>
      <c r="Q37" s="331"/>
      <c r="R37" s="265"/>
      <c r="S37" s="265"/>
      <c r="T37" s="265"/>
      <c r="U37" s="265"/>
      <c r="V37" s="265"/>
      <c r="W37" s="331"/>
      <c r="X37" s="331"/>
      <c r="Y37" s="265"/>
      <c r="Z37" s="265"/>
      <c r="AA37" s="265"/>
      <c r="AB37" s="265"/>
      <c r="AC37" s="265"/>
      <c r="AD37" s="331"/>
      <c r="AE37" s="331"/>
      <c r="AF37" s="265"/>
      <c r="AG37" s="265"/>
      <c r="AH37" s="265"/>
      <c r="AI37" s="265"/>
      <c r="AJ37" s="265"/>
      <c r="AK37" s="331"/>
      <c r="AL37" s="331"/>
      <c r="AM37" s="126"/>
      <c r="AN37" s="126"/>
      <c r="AO37" s="126"/>
      <c r="AP37" s="126"/>
      <c r="AQ37" s="126"/>
      <c r="AR37" s="130"/>
      <c r="AS37" s="130"/>
      <c r="AT37" s="126"/>
      <c r="AU37" s="126"/>
      <c r="AV37" s="126"/>
      <c r="AW37" s="126"/>
      <c r="AX37" s="126"/>
      <c r="AY37" s="130"/>
      <c r="AZ37" s="130"/>
      <c r="BA37" s="126"/>
      <c r="BB37" s="126"/>
      <c r="BC37" s="126"/>
      <c r="BD37" s="126"/>
      <c r="BE37" s="126"/>
      <c r="BF37" s="130"/>
      <c r="BG37" s="130"/>
      <c r="BH37" s="126"/>
      <c r="BI37" s="126"/>
      <c r="BJ37" s="126"/>
      <c r="BK37" s="126"/>
      <c r="BL37" s="126"/>
      <c r="BM37" s="130"/>
      <c r="BN37" s="339"/>
      <c r="BO37"/>
      <c r="BP37"/>
    </row>
    <row r="38" spans="1:68" s="2" customFormat="1" ht="18" customHeight="1" x14ac:dyDescent="0.35">
      <c r="A38" s="303"/>
      <c r="B38" s="280"/>
      <c r="C38" s="201"/>
      <c r="D38" s="201"/>
      <c r="E38" s="201"/>
      <c r="F38" s="201"/>
      <c r="G38" s="331"/>
      <c r="H38" s="331"/>
      <c r="I38" s="331"/>
      <c r="J38" s="331"/>
      <c r="K38" s="265"/>
      <c r="L38" s="265"/>
      <c r="M38" s="265"/>
      <c r="N38" s="265"/>
      <c r="O38" s="265"/>
      <c r="P38" s="331"/>
      <c r="Q38" s="331"/>
      <c r="R38" s="265"/>
      <c r="S38" s="265"/>
      <c r="T38" s="265"/>
      <c r="U38" s="265"/>
      <c r="V38" s="265"/>
      <c r="W38" s="331"/>
      <c r="X38" s="331"/>
      <c r="Y38" s="265"/>
      <c r="Z38" s="265"/>
      <c r="AA38" s="265"/>
      <c r="AB38" s="265"/>
      <c r="AC38" s="265"/>
      <c r="AD38" s="331"/>
      <c r="AE38" s="331"/>
      <c r="AF38" s="265"/>
      <c r="AG38" s="265"/>
      <c r="AH38" s="265"/>
      <c r="AI38" s="265"/>
      <c r="AJ38" s="265"/>
      <c r="AK38" s="331"/>
      <c r="AL38" s="331"/>
      <c r="AM38" s="127"/>
      <c r="AN38" s="127"/>
      <c r="AO38" s="127"/>
      <c r="AP38" s="127"/>
      <c r="AQ38" s="127"/>
      <c r="AR38" s="131"/>
      <c r="AS38" s="131"/>
      <c r="AT38" s="127"/>
      <c r="AU38" s="127"/>
      <c r="AV38" s="127"/>
      <c r="AW38" s="127"/>
      <c r="AX38" s="127"/>
      <c r="AY38" s="131"/>
      <c r="AZ38" s="131"/>
      <c r="BA38" s="127"/>
      <c r="BB38" s="127"/>
      <c r="BC38" s="127"/>
      <c r="BD38" s="127"/>
      <c r="BE38" s="127"/>
      <c r="BF38" s="131"/>
      <c r="BG38" s="131"/>
      <c r="BH38" s="127"/>
      <c r="BI38" s="127"/>
      <c r="BJ38" s="127"/>
      <c r="BK38" s="127"/>
      <c r="BL38" s="127"/>
      <c r="BM38" s="131"/>
      <c r="BN38" s="340"/>
      <c r="BO38"/>
      <c r="BP38"/>
    </row>
    <row r="39" spans="1:68" s="2" customFormat="1" ht="18" customHeight="1" x14ac:dyDescent="0.35">
      <c r="A39" s="264"/>
      <c r="B39" s="280"/>
      <c r="C39" s="201" t="s">
        <v>54</v>
      </c>
      <c r="D39" s="201"/>
      <c r="E39" s="201">
        <f>SUM(G39:AK40)</f>
        <v>0</v>
      </c>
      <c r="F39" s="201">
        <f t="shared" ref="F39" si="10">E39-D39</f>
        <v>0</v>
      </c>
      <c r="G39" s="331"/>
      <c r="H39" s="331"/>
      <c r="I39" s="331"/>
      <c r="J39" s="331"/>
      <c r="K39" s="265"/>
      <c r="L39" s="265"/>
      <c r="M39" s="265"/>
      <c r="N39" s="265"/>
      <c r="O39" s="265"/>
      <c r="P39" s="331"/>
      <c r="Q39" s="331"/>
      <c r="R39" s="265"/>
      <c r="S39" s="265"/>
      <c r="T39" s="265"/>
      <c r="U39" s="265"/>
      <c r="V39" s="265"/>
      <c r="W39" s="331"/>
      <c r="X39" s="331"/>
      <c r="Y39" s="265"/>
      <c r="Z39" s="265"/>
      <c r="AA39" s="265"/>
      <c r="AB39" s="265"/>
      <c r="AC39" s="265"/>
      <c r="AD39" s="331"/>
      <c r="AE39" s="331"/>
      <c r="AF39" s="265"/>
      <c r="AG39" s="265"/>
      <c r="AH39" s="265"/>
      <c r="AI39" s="265"/>
      <c r="AJ39" s="265"/>
      <c r="AK39" s="331"/>
      <c r="AL39" s="331"/>
      <c r="AM39" s="126"/>
      <c r="AN39" s="126"/>
      <c r="AO39" s="126"/>
      <c r="AP39" s="126"/>
      <c r="AQ39" s="126"/>
      <c r="AR39" s="130"/>
      <c r="AS39" s="130"/>
      <c r="AT39" s="126"/>
      <c r="AU39" s="126"/>
      <c r="AV39" s="126"/>
      <c r="AW39" s="126"/>
      <c r="AX39" s="126"/>
      <c r="AY39" s="130"/>
      <c r="AZ39" s="130"/>
      <c r="BA39" s="126"/>
      <c r="BB39" s="126"/>
      <c r="BC39" s="126"/>
      <c r="BD39" s="126"/>
      <c r="BE39" s="126"/>
      <c r="BF39" s="130"/>
      <c r="BG39" s="130"/>
      <c r="BH39" s="126"/>
      <c r="BI39" s="126"/>
      <c r="BJ39" s="126"/>
      <c r="BK39" s="126"/>
      <c r="BL39" s="126"/>
      <c r="BM39" s="130"/>
      <c r="BN39" s="339"/>
      <c r="BO39"/>
      <c r="BP39"/>
    </row>
    <row r="40" spans="1:68" s="2" customFormat="1" ht="18" customHeight="1" x14ac:dyDescent="0.35">
      <c r="A40" s="303"/>
      <c r="B40" s="280"/>
      <c r="C40" s="201"/>
      <c r="D40" s="201"/>
      <c r="E40" s="201"/>
      <c r="F40" s="201"/>
      <c r="G40" s="331"/>
      <c r="H40" s="331"/>
      <c r="I40" s="331"/>
      <c r="J40" s="331"/>
      <c r="K40" s="265"/>
      <c r="L40" s="265"/>
      <c r="M40" s="265"/>
      <c r="N40" s="265"/>
      <c r="O40" s="265"/>
      <c r="P40" s="331"/>
      <c r="Q40" s="331"/>
      <c r="R40" s="265"/>
      <c r="S40" s="265"/>
      <c r="T40" s="265"/>
      <c r="U40" s="265"/>
      <c r="V40" s="265"/>
      <c r="W40" s="331"/>
      <c r="X40" s="331"/>
      <c r="Y40" s="265"/>
      <c r="Z40" s="265"/>
      <c r="AA40" s="265"/>
      <c r="AB40" s="265"/>
      <c r="AC40" s="265"/>
      <c r="AD40" s="331"/>
      <c r="AE40" s="331"/>
      <c r="AF40" s="265"/>
      <c r="AG40" s="265"/>
      <c r="AH40" s="265"/>
      <c r="AI40" s="265"/>
      <c r="AJ40" s="265"/>
      <c r="AK40" s="331"/>
      <c r="AL40" s="331"/>
      <c r="AM40" s="127"/>
      <c r="AN40" s="127"/>
      <c r="AO40" s="127"/>
      <c r="AP40" s="127"/>
      <c r="AQ40" s="127"/>
      <c r="AR40" s="131"/>
      <c r="AS40" s="131"/>
      <c r="AT40" s="127"/>
      <c r="AU40" s="127"/>
      <c r="AV40" s="127"/>
      <c r="AW40" s="127"/>
      <c r="AX40" s="127"/>
      <c r="AY40" s="131"/>
      <c r="AZ40" s="131"/>
      <c r="BA40" s="127"/>
      <c r="BB40" s="127"/>
      <c r="BC40" s="127"/>
      <c r="BD40" s="127"/>
      <c r="BE40" s="127"/>
      <c r="BF40" s="131"/>
      <c r="BG40" s="131"/>
      <c r="BH40" s="127"/>
      <c r="BI40" s="127"/>
      <c r="BJ40" s="127"/>
      <c r="BK40" s="127"/>
      <c r="BL40" s="127"/>
      <c r="BM40" s="131"/>
      <c r="BN40" s="340"/>
      <c r="BO40"/>
      <c r="BP40"/>
    </row>
    <row r="41" spans="1:68" s="2" customFormat="1" ht="14.5" x14ac:dyDescent="0.35">
      <c r="A41"/>
      <c r="B41"/>
      <c r="C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22"/>
      <c r="BO41"/>
      <c r="BP41"/>
    </row>
    <row r="42" spans="1:68" s="2" customFormat="1" ht="14.5" x14ac:dyDescent="0.35">
      <c r="A42"/>
      <c r="B42"/>
      <c r="C4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22"/>
      <c r="BO42"/>
      <c r="BP42"/>
    </row>
    <row r="43" spans="1:68" s="2" customFormat="1" ht="14.5" x14ac:dyDescent="0.35">
      <c r="A43"/>
      <c r="B43"/>
      <c r="C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22"/>
      <c r="BO43"/>
      <c r="BP43"/>
    </row>
    <row r="44" spans="1:68" s="2" customFormat="1" ht="14.5" x14ac:dyDescent="0.35">
      <c r="A44"/>
      <c r="B44" s="21"/>
      <c r="C44"/>
      <c r="D44"/>
      <c r="E44"/>
      <c r="F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22"/>
      <c r="BO44"/>
      <c r="BP44"/>
    </row>
    <row r="45" spans="1:68" s="2" customFormat="1" ht="14.5" x14ac:dyDescent="0.35">
      <c r="A45"/>
      <c r="B45" s="21"/>
      <c r="C45"/>
      <c r="D45"/>
      <c r="E45"/>
      <c r="F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2"/>
      <c r="BO45"/>
      <c r="BP45"/>
    </row>
    <row r="46" spans="1:68" s="2" customFormat="1" ht="14.5" x14ac:dyDescent="0.35">
      <c r="A46"/>
      <c r="B46" s="21"/>
      <c r="C46"/>
      <c r="D46"/>
      <c r="E46"/>
      <c r="F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O46"/>
      <c r="BP46"/>
    </row>
    <row r="47" spans="1:68" s="2" customFormat="1" ht="14.5" x14ac:dyDescent="0.35">
      <c r="A47"/>
      <c r="B47" s="21"/>
      <c r="C47"/>
      <c r="D47"/>
      <c r="E47"/>
      <c r="F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O47"/>
      <c r="BP47"/>
    </row>
    <row r="48" spans="1:68" s="2" customFormat="1" ht="14.5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O48"/>
      <c r="BP48"/>
    </row>
    <row r="49" spans="1:68" s="1" customFormat="1" ht="14.5" x14ac:dyDescent="0.35">
      <c r="A49"/>
      <c r="B49" s="21"/>
      <c r="C49"/>
      <c r="D49"/>
      <c r="E49"/>
      <c r="F49"/>
      <c r="BN49" s="2"/>
      <c r="BO49"/>
      <c r="BP49"/>
    </row>
    <row r="50" spans="1:68" s="1" customFormat="1" ht="14.5" x14ac:dyDescent="0.35">
      <c r="A50"/>
      <c r="B50" s="21"/>
      <c r="C50"/>
      <c r="D50"/>
      <c r="E50"/>
      <c r="F50"/>
      <c r="BN50" s="2"/>
      <c r="BO50"/>
      <c r="BP50"/>
    </row>
    <row r="51" spans="1:68" s="1" customFormat="1" ht="14.5" x14ac:dyDescent="0.35">
      <c r="A51"/>
      <c r="B51" s="21"/>
      <c r="C51"/>
      <c r="D51"/>
      <c r="E51"/>
      <c r="F51"/>
      <c r="BN51" s="2"/>
      <c r="BO51"/>
      <c r="BP51"/>
    </row>
    <row r="52" spans="1:68" s="1" customFormat="1" ht="14.5" x14ac:dyDescent="0.35">
      <c r="A52"/>
      <c r="B52" s="21"/>
      <c r="C52"/>
      <c r="D52"/>
      <c r="E52"/>
      <c r="F52"/>
      <c r="BN52" s="2"/>
      <c r="BO52"/>
      <c r="BP52"/>
    </row>
    <row r="53" spans="1:68" s="1" customFormat="1" ht="14.5" x14ac:dyDescent="0.35">
      <c r="A53"/>
      <c r="B53" s="21"/>
      <c r="C53"/>
      <c r="D53"/>
      <c r="E53"/>
      <c r="F53"/>
      <c r="BN53" s="2"/>
      <c r="BO53"/>
      <c r="BP53"/>
    </row>
    <row r="54" spans="1:68" s="1" customFormat="1" ht="14.5" x14ac:dyDescent="0.35">
      <c r="A54"/>
      <c r="B54" s="21"/>
      <c r="C54"/>
      <c r="D54"/>
      <c r="E54"/>
      <c r="F54"/>
      <c r="BN54" s="2"/>
      <c r="BO54"/>
      <c r="BP54"/>
    </row>
    <row r="55" spans="1:68" s="1" customFormat="1" ht="14.5" x14ac:dyDescent="0.35">
      <c r="A55"/>
      <c r="B55" s="21"/>
      <c r="C55"/>
      <c r="D55"/>
      <c r="E55"/>
      <c r="F55"/>
      <c r="BN55" s="2"/>
      <c r="BO55"/>
      <c r="BP55"/>
    </row>
    <row r="56" spans="1:68" s="1" customFormat="1" ht="14.5" x14ac:dyDescent="0.35">
      <c r="A56"/>
      <c r="B56" s="21"/>
      <c r="C56"/>
      <c r="D56"/>
      <c r="E56"/>
      <c r="F56"/>
      <c r="BN56" s="2"/>
      <c r="BO56"/>
      <c r="BP56"/>
    </row>
    <row r="57" spans="1:68" s="1" customFormat="1" ht="14.5" x14ac:dyDescent="0.35">
      <c r="A57"/>
      <c r="B57" s="21"/>
      <c r="C57"/>
      <c r="D57"/>
      <c r="E57"/>
      <c r="F57"/>
      <c r="BN57" s="2"/>
      <c r="BO57"/>
      <c r="BP57"/>
    </row>
    <row r="58" spans="1:68" s="1" customFormat="1" ht="14.5" x14ac:dyDescent="0.35">
      <c r="A58"/>
      <c r="B58" s="21"/>
      <c r="C58"/>
      <c r="D58"/>
      <c r="E58"/>
      <c r="F58"/>
      <c r="BN58" s="2"/>
      <c r="BO58"/>
      <c r="BP58"/>
    </row>
  </sheetData>
  <mergeCells count="430">
    <mergeCell ref="G3:AK3"/>
    <mergeCell ref="BN3:BN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L3:BM3"/>
    <mergeCell ref="F17:F18"/>
    <mergeCell ref="G17:G18"/>
    <mergeCell ref="H17:H18"/>
    <mergeCell ref="I17:I18"/>
    <mergeCell ref="J17:J18"/>
    <mergeCell ref="K17:K18"/>
    <mergeCell ref="A17:A18"/>
    <mergeCell ref="B17:C18"/>
    <mergeCell ref="D17:D18"/>
    <mergeCell ref="E17:E18"/>
    <mergeCell ref="U17:U18"/>
    <mergeCell ref="V17:V18"/>
    <mergeCell ref="W17:W18"/>
    <mergeCell ref="L17:L18"/>
    <mergeCell ref="M17:M18"/>
    <mergeCell ref="N17:N18"/>
    <mergeCell ref="O17:O18"/>
    <mergeCell ref="P17:P18"/>
    <mergeCell ref="Q17:Q18"/>
    <mergeCell ref="BN17:BN18"/>
    <mergeCell ref="A21:A22"/>
    <mergeCell ref="B21:B22"/>
    <mergeCell ref="C21:C22"/>
    <mergeCell ref="D21:D22"/>
    <mergeCell ref="E21:E22"/>
    <mergeCell ref="F21:F22"/>
    <mergeCell ref="G21:AK21"/>
    <mergeCell ref="BN21:BN22"/>
    <mergeCell ref="AF17:AF18"/>
    <mergeCell ref="AG17:AG18"/>
    <mergeCell ref="AH17:AH18"/>
    <mergeCell ref="AI17:AI18"/>
    <mergeCell ref="AJ17:AJ18"/>
    <mergeCell ref="AK17:AK18"/>
    <mergeCell ref="X17:X18"/>
    <mergeCell ref="Y17:Y18"/>
    <mergeCell ref="Z17:Z18"/>
    <mergeCell ref="AA17:AA18"/>
    <mergeCell ref="AB17:AB18"/>
    <mergeCell ref="AE17:AE18"/>
    <mergeCell ref="R17:R18"/>
    <mergeCell ref="S17:S18"/>
    <mergeCell ref="T17:T18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AD23:AD24"/>
    <mergeCell ref="S23:S24"/>
    <mergeCell ref="T23:T24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L25:L26"/>
    <mergeCell ref="M25:M26"/>
    <mergeCell ref="N25:N26"/>
    <mergeCell ref="AK23:AK24"/>
    <mergeCell ref="BN23:BN24"/>
    <mergeCell ref="A25:A26"/>
    <mergeCell ref="B25:B26"/>
    <mergeCell ref="C25:C26"/>
    <mergeCell ref="D25:D26"/>
    <mergeCell ref="E25:E26"/>
    <mergeCell ref="F25:F26"/>
    <mergeCell ref="G25:G26"/>
    <mergeCell ref="H25:H26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J25:AJ26"/>
    <mergeCell ref="AK25:AK26"/>
    <mergeCell ref="BN25:BN26"/>
    <mergeCell ref="AA25:AA26"/>
    <mergeCell ref="AB25:AB26"/>
    <mergeCell ref="AC25:AC26"/>
    <mergeCell ref="AD25:AD26"/>
    <mergeCell ref="AE25:AE26"/>
    <mergeCell ref="AF25:AF26"/>
    <mergeCell ref="A27:A28"/>
    <mergeCell ref="B27:B28"/>
    <mergeCell ref="C27:C28"/>
    <mergeCell ref="D27:D28"/>
    <mergeCell ref="E27:E28"/>
    <mergeCell ref="F27:F28"/>
    <mergeCell ref="AG25:AG26"/>
    <mergeCell ref="AH25:AH26"/>
    <mergeCell ref="AI25:AI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X27:X28"/>
    <mergeCell ref="I29:I30"/>
    <mergeCell ref="J29:J30"/>
    <mergeCell ref="K29:K30"/>
    <mergeCell ref="L29:L30"/>
    <mergeCell ref="M29:M30"/>
    <mergeCell ref="N29:N30"/>
    <mergeCell ref="AK27:AK28"/>
    <mergeCell ref="BN27:BN28"/>
    <mergeCell ref="A29:A30"/>
    <mergeCell ref="B29:B30"/>
    <mergeCell ref="C29:C30"/>
    <mergeCell ref="D29:D30"/>
    <mergeCell ref="E29:E30"/>
    <mergeCell ref="F29:F30"/>
    <mergeCell ref="G29:G30"/>
    <mergeCell ref="H29:H30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AG29:AG30"/>
    <mergeCell ref="AH29:AH30"/>
    <mergeCell ref="AI29:AI30"/>
    <mergeCell ref="AJ29:AJ30"/>
    <mergeCell ref="AK29:AK30"/>
    <mergeCell ref="BN29:BN30"/>
    <mergeCell ref="AA29:AA30"/>
    <mergeCell ref="AB29:AB30"/>
    <mergeCell ref="AC29:AC30"/>
    <mergeCell ref="AD29:AD30"/>
    <mergeCell ref="AE29:AE30"/>
    <mergeCell ref="AF29:AF30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L33:L34"/>
    <mergeCell ref="M33:M34"/>
    <mergeCell ref="N33:N34"/>
    <mergeCell ref="AK31:AK32"/>
    <mergeCell ref="BN31:BN32"/>
    <mergeCell ref="A33:A34"/>
    <mergeCell ref="B33:B34"/>
    <mergeCell ref="C33:C34"/>
    <mergeCell ref="D33:D34"/>
    <mergeCell ref="E33:E34"/>
    <mergeCell ref="F33:F34"/>
    <mergeCell ref="G33:G34"/>
    <mergeCell ref="H33:H34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J33:AJ34"/>
    <mergeCell ref="AK33:AK34"/>
    <mergeCell ref="BN33:BN34"/>
    <mergeCell ref="AA33:AA34"/>
    <mergeCell ref="AB33:AB34"/>
    <mergeCell ref="AC33:AC34"/>
    <mergeCell ref="AD33:AD34"/>
    <mergeCell ref="AE33:AE34"/>
    <mergeCell ref="AF33:AF34"/>
    <mergeCell ref="A35:A36"/>
    <mergeCell ref="B35:B36"/>
    <mergeCell ref="C35:C36"/>
    <mergeCell ref="D35:D36"/>
    <mergeCell ref="E35:E36"/>
    <mergeCell ref="F35:F36"/>
    <mergeCell ref="AG33:AG34"/>
    <mergeCell ref="AH33:AH34"/>
    <mergeCell ref="AI33:AI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7:A38"/>
    <mergeCell ref="B37:B38"/>
    <mergeCell ref="C37:C38"/>
    <mergeCell ref="D37:D38"/>
    <mergeCell ref="E37:E38"/>
    <mergeCell ref="F37:F38"/>
    <mergeCell ref="G37:G38"/>
    <mergeCell ref="H37:H38"/>
    <mergeCell ref="AE35:AE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9:A40"/>
    <mergeCell ref="B39:B40"/>
    <mergeCell ref="C39:C40"/>
    <mergeCell ref="D39:D40"/>
    <mergeCell ref="E39:E40"/>
    <mergeCell ref="F39:F40"/>
    <mergeCell ref="AG37:AG38"/>
    <mergeCell ref="AH37:AH38"/>
    <mergeCell ref="AI37:AI38"/>
    <mergeCell ref="AA37:AA38"/>
    <mergeCell ref="AB37:AB38"/>
    <mergeCell ref="AC37:AC38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Y39:Y40"/>
    <mergeCell ref="Z39:Z40"/>
    <mergeCell ref="AA39:AA40"/>
    <mergeCell ref="AB39:AB40"/>
    <mergeCell ref="AC39:AC40"/>
    <mergeCell ref="AD39:AD40"/>
    <mergeCell ref="AL39:AL40"/>
    <mergeCell ref="S39:S40"/>
    <mergeCell ref="T39:T40"/>
    <mergeCell ref="U39:U40"/>
    <mergeCell ref="V39:V40"/>
    <mergeCell ref="W39:W40"/>
    <mergeCell ref="X39:X40"/>
    <mergeCell ref="BA17:BA18"/>
    <mergeCell ref="BB17:BB18"/>
    <mergeCell ref="BC17:BC18"/>
    <mergeCell ref="BD17:BD18"/>
    <mergeCell ref="AL17:AL18"/>
    <mergeCell ref="AK39:AK40"/>
    <mergeCell ref="BN39:BN40"/>
    <mergeCell ref="AE39:AE40"/>
    <mergeCell ref="AF39:AF40"/>
    <mergeCell ref="AG39:AG40"/>
    <mergeCell ref="AH39:AH40"/>
    <mergeCell ref="AI39:AI40"/>
    <mergeCell ref="AJ39:AJ40"/>
    <mergeCell ref="AJ37:AJ38"/>
    <mergeCell ref="AK37:AK38"/>
    <mergeCell ref="BN37:BN38"/>
    <mergeCell ref="AL37:AL38"/>
    <mergeCell ref="AK35:AK36"/>
    <mergeCell ref="BN35:BN36"/>
    <mergeCell ref="AF35:AF36"/>
    <mergeCell ref="AG35:AG36"/>
    <mergeCell ref="AH35:AH36"/>
    <mergeCell ref="AI35:AI36"/>
    <mergeCell ref="AJ35:AJ36"/>
    <mergeCell ref="AL35:AL36"/>
    <mergeCell ref="AL33:AL34"/>
    <mergeCell ref="AL31:AL32"/>
    <mergeCell ref="AL29:AL30"/>
    <mergeCell ref="AL27:AL28"/>
    <mergeCell ref="AL25:AL26"/>
    <mergeCell ref="AL23:AL24"/>
    <mergeCell ref="AL21:BM21"/>
    <mergeCell ref="AM17:AM18"/>
    <mergeCell ref="AN17:AN18"/>
    <mergeCell ref="AO17:AO18"/>
    <mergeCell ref="AP17:AP18"/>
    <mergeCell ref="AQ17:AQ18"/>
    <mergeCell ref="AT17:AT18"/>
    <mergeCell ref="AU17:AU18"/>
    <mergeCell ref="BH17:BH18"/>
    <mergeCell ref="BI17:BI18"/>
    <mergeCell ref="BE17:BE18"/>
    <mergeCell ref="BJ17:BJ18"/>
    <mergeCell ref="BK17:BK18"/>
    <mergeCell ref="BL17:BL18"/>
    <mergeCell ref="AV17:AV18"/>
    <mergeCell ref="AW17:AW18"/>
    <mergeCell ref="AX17:AX18"/>
  </mergeCells>
  <conditionalFormatting sqref="E5:F17">
    <cfRule type="cellIs" dxfId="237" priority="9" operator="lessThan">
      <formula>0</formula>
    </cfRule>
  </conditionalFormatting>
  <conditionalFormatting sqref="F5:F17">
    <cfRule type="cellIs" dxfId="236" priority="8" operator="equal">
      <formula>0</formula>
    </cfRule>
  </conditionalFormatting>
  <conditionalFormatting sqref="F23:F40">
    <cfRule type="cellIs" dxfId="235" priority="6" operator="equal">
      <formula>0</formula>
    </cfRule>
    <cfRule type="cellIs" dxfId="234" priority="7" operator="lessThan">
      <formula>0</formula>
    </cfRule>
  </conditionalFormatting>
  <conditionalFormatting sqref="BM5:BN6 G5:BL18 BM7 BM8:BN10 BM11:BM18 G23:BM40">
    <cfRule type="cellIs" dxfId="233" priority="5" operator="greaterThan">
      <formula>0</formula>
    </cfRule>
  </conditionalFormatting>
  <conditionalFormatting sqref="BN7">
    <cfRule type="containsText" dxfId="232" priority="1" operator="containsText" text="Done">
      <formula>NOT(ISERROR(SEARCH("Done",BN7)))</formula>
    </cfRule>
    <cfRule type="containsText" dxfId="231" priority="2" operator="containsText" text="Done">
      <formula>NOT(ISERROR(SEARCH("Done",BN7)))</formula>
    </cfRule>
  </conditionalFormatting>
  <conditionalFormatting sqref="BN11:BN17 BN19">
    <cfRule type="containsText" dxfId="230" priority="4" operator="containsText" text="Done">
      <formula>NOT(ISERROR(SEARCH("Done",BN11)))</formula>
    </cfRule>
  </conditionalFormatting>
  <conditionalFormatting sqref="BN11:BN17 BN23 BN25 BN27 BN29 BN31 BN33 BN35 BN37 BN39">
    <cfRule type="containsText" dxfId="229" priority="10" operator="containsText" text="Done">
      <formula>NOT(ISERROR(SEARCH("Done",BN11)))</formula>
    </cfRule>
  </conditionalFormatting>
  <conditionalFormatting sqref="BN23:BN40">
    <cfRule type="containsText" dxfId="228" priority="3" operator="containsText" text="Done">
      <formula>NOT(ISERROR(SEARCH("Done",BN23)))</formula>
    </cfRule>
  </conditionalFormatting>
  <dataValidations count="1">
    <dataValidation allowBlank="1" showInputMessage="1" showErrorMessage="1" sqref="BP5" xr:uid="{5895CE2E-D5FA-4619-B56B-FFBBF35DAB8E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F778-D166-4D72-81F0-47B6A9236811}">
  <sheetPr>
    <tabColor rgb="FFFFFF00"/>
    <pageSetUpPr fitToPage="1"/>
  </sheetPr>
  <dimension ref="A1:BP76"/>
  <sheetViews>
    <sheetView showGridLines="0" topLeftCell="A19" zoomScale="60" zoomScaleNormal="60" workbookViewId="0">
      <pane xSplit="6" topLeftCell="BQ1" activePane="topRight" state="frozen"/>
      <selection activeCell="G51" sqref="G51:AH52"/>
      <selection pane="topRight" activeCell="BQ42" sqref="BQ42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35.17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>
        <f>D2/6</f>
        <v>130</v>
      </c>
      <c r="D2" s="2">
        <f>SUBTOTAL(9,D5:D34)</f>
        <v>780</v>
      </c>
      <c r="E2" s="2">
        <f>SUBTOTAL(9,E5:E34)</f>
        <v>780</v>
      </c>
      <c r="F2" s="63">
        <f>SUBTOTAL(9,F5:F34)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08" t="s">
        <v>187</v>
      </c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237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68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15">
        <v>17</v>
      </c>
      <c r="X4" s="115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15">
        <v>24</v>
      </c>
      <c r="AE4" s="115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15">
        <v>31</v>
      </c>
      <c r="AL4" s="115">
        <v>1</v>
      </c>
      <c r="AM4" s="37">
        <v>2</v>
      </c>
      <c r="AN4" s="37">
        <v>3</v>
      </c>
      <c r="AO4" s="37">
        <v>4</v>
      </c>
      <c r="AP4" s="37">
        <v>5</v>
      </c>
      <c r="AQ4" s="37">
        <v>6</v>
      </c>
      <c r="AR4" s="115">
        <v>7</v>
      </c>
      <c r="AS4" s="115">
        <v>8</v>
      </c>
      <c r="AT4" s="37">
        <v>9</v>
      </c>
      <c r="AU4" s="37">
        <v>10</v>
      </c>
      <c r="AV4" s="37">
        <v>11</v>
      </c>
      <c r="AW4" s="37">
        <v>12</v>
      </c>
      <c r="AX4" s="37">
        <v>13</v>
      </c>
      <c r="AY4" s="115">
        <v>14</v>
      </c>
      <c r="AZ4" s="115">
        <v>15</v>
      </c>
      <c r="BA4" s="37">
        <v>16</v>
      </c>
      <c r="BB4" s="37">
        <v>17</v>
      </c>
      <c r="BC4" s="37">
        <v>18</v>
      </c>
      <c r="BD4" s="37">
        <v>19</v>
      </c>
      <c r="BE4" s="37">
        <v>20</v>
      </c>
      <c r="BF4" s="115">
        <v>21</v>
      </c>
      <c r="BG4" s="115">
        <v>22</v>
      </c>
      <c r="BH4" s="37">
        <v>23</v>
      </c>
      <c r="BI4" s="37">
        <v>24</v>
      </c>
      <c r="BJ4" s="37">
        <v>25</v>
      </c>
      <c r="BK4" s="37">
        <v>26</v>
      </c>
      <c r="BL4" s="37">
        <v>27</v>
      </c>
      <c r="BM4" s="115">
        <v>28</v>
      </c>
      <c r="BN4" s="198"/>
    </row>
    <row r="5" spans="1:66" ht="18" customHeight="1" x14ac:dyDescent="0.35">
      <c r="A5" s="220" t="s">
        <v>203</v>
      </c>
      <c r="B5" s="223" t="s">
        <v>63</v>
      </c>
      <c r="C5" s="31" t="s">
        <v>1</v>
      </c>
      <c r="D5" s="14">
        <v>30</v>
      </c>
      <c r="E5" s="4">
        <f>SUM(G5:AZ5)</f>
        <v>30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69"/>
      <c r="Q5" s="69"/>
      <c r="R5" s="9"/>
      <c r="S5" s="9"/>
      <c r="T5" s="9"/>
      <c r="U5" s="9"/>
      <c r="V5" s="9"/>
      <c r="W5" s="116"/>
      <c r="X5" s="116"/>
      <c r="Y5" s="9"/>
      <c r="Z5" s="9"/>
      <c r="AA5" s="9"/>
      <c r="AB5" s="9"/>
      <c r="AC5" s="9"/>
      <c r="AD5" s="116"/>
      <c r="AE5" s="116"/>
      <c r="AF5" s="9"/>
      <c r="AG5" s="9"/>
      <c r="AH5" s="9"/>
      <c r="AI5" s="9"/>
      <c r="AJ5" s="9">
        <v>29</v>
      </c>
      <c r="AK5" s="116">
        <v>1</v>
      </c>
      <c r="AL5" s="116"/>
      <c r="AM5" s="9"/>
      <c r="AN5" s="9"/>
      <c r="AO5" s="9"/>
      <c r="AP5" s="9"/>
      <c r="AQ5" s="9"/>
      <c r="AR5" s="116"/>
      <c r="AS5" s="116"/>
      <c r="AT5" s="9"/>
      <c r="AU5" s="9"/>
      <c r="AV5" s="9"/>
      <c r="AW5" s="9"/>
      <c r="AX5" s="9"/>
      <c r="AY5" s="116"/>
      <c r="AZ5" s="116"/>
      <c r="BA5" s="9"/>
      <c r="BB5" s="9"/>
      <c r="BC5" s="9"/>
      <c r="BD5" s="9"/>
      <c r="BE5" s="9"/>
      <c r="BF5" s="116"/>
      <c r="BG5" s="116"/>
      <c r="BH5" s="9"/>
      <c r="BI5" s="9"/>
      <c r="BJ5" s="9"/>
      <c r="BK5" s="9"/>
      <c r="BL5" s="9"/>
      <c r="BM5" s="116"/>
      <c r="BN5" s="41"/>
    </row>
    <row r="6" spans="1:66" ht="18" customHeight="1" x14ac:dyDescent="0.35">
      <c r="A6" s="221"/>
      <c r="B6" s="224"/>
      <c r="C6" s="32" t="s">
        <v>2</v>
      </c>
      <c r="D6" s="124">
        <v>30</v>
      </c>
      <c r="E6" s="4">
        <f t="shared" ref="E6:E34" si="0">SUM(G6:AZ6)</f>
        <v>30</v>
      </c>
      <c r="F6" s="8">
        <f t="shared" ref="F6:F35" si="1">E6-D6</f>
        <v>0</v>
      </c>
      <c r="G6" s="69"/>
      <c r="H6" s="69"/>
      <c r="I6" s="69"/>
      <c r="J6" s="69"/>
      <c r="K6" s="9"/>
      <c r="L6" s="9"/>
      <c r="M6" s="9"/>
      <c r="N6" s="9"/>
      <c r="O6" s="9"/>
      <c r="P6" s="69"/>
      <c r="Q6" s="69"/>
      <c r="R6" s="9"/>
      <c r="S6" s="9"/>
      <c r="T6" s="9"/>
      <c r="U6" s="9"/>
      <c r="V6" s="9"/>
      <c r="W6" s="116"/>
      <c r="X6" s="116"/>
      <c r="Y6" s="9"/>
      <c r="Z6" s="9"/>
      <c r="AA6" s="9"/>
      <c r="AB6" s="9"/>
      <c r="AC6" s="9"/>
      <c r="AD6" s="116"/>
      <c r="AE6" s="116"/>
      <c r="AF6" s="9"/>
      <c r="AG6" s="9"/>
      <c r="AH6" s="9"/>
      <c r="AI6" s="9"/>
      <c r="AJ6" s="9">
        <v>4</v>
      </c>
      <c r="AK6" s="116">
        <v>25</v>
      </c>
      <c r="AL6" s="116"/>
      <c r="AM6" s="9"/>
      <c r="AN6" s="9"/>
      <c r="AO6" s="9">
        <v>1</v>
      </c>
      <c r="AP6" s="9"/>
      <c r="AQ6" s="9"/>
      <c r="AR6" s="116"/>
      <c r="AS6" s="116"/>
      <c r="AT6" s="9"/>
      <c r="AU6" s="9"/>
      <c r="AV6" s="9"/>
      <c r="AW6" s="9"/>
      <c r="AX6" s="9"/>
      <c r="AY6" s="116"/>
      <c r="AZ6" s="116"/>
      <c r="BA6" s="9"/>
      <c r="BB6" s="9"/>
      <c r="BC6" s="9"/>
      <c r="BD6" s="9"/>
      <c r="BE6" s="9"/>
      <c r="BF6" s="116"/>
      <c r="BG6" s="116"/>
      <c r="BH6" s="9"/>
      <c r="BI6" s="9"/>
      <c r="BJ6" s="9"/>
      <c r="BK6" s="9"/>
      <c r="BL6" s="9"/>
      <c r="BM6" s="128"/>
      <c r="BN6" s="42"/>
    </row>
    <row r="7" spans="1:66" ht="18" customHeight="1" x14ac:dyDescent="0.35">
      <c r="A7" s="221"/>
      <c r="B7" s="224"/>
      <c r="C7" s="32" t="s">
        <v>3</v>
      </c>
      <c r="D7" s="124">
        <v>30</v>
      </c>
      <c r="E7" s="4">
        <f t="shared" si="0"/>
        <v>30</v>
      </c>
      <c r="F7" s="8">
        <f t="shared" si="1"/>
        <v>0</v>
      </c>
      <c r="G7" s="69"/>
      <c r="H7" s="69"/>
      <c r="I7" s="69"/>
      <c r="J7" s="69"/>
      <c r="K7" s="9"/>
      <c r="L7" s="9"/>
      <c r="M7" s="9"/>
      <c r="N7" s="9"/>
      <c r="O7" s="9"/>
      <c r="P7" s="69"/>
      <c r="Q7" s="69"/>
      <c r="R7" s="9"/>
      <c r="S7" s="9"/>
      <c r="T7" s="9"/>
      <c r="U7" s="9"/>
      <c r="V7" s="9"/>
      <c r="W7" s="116"/>
      <c r="X7" s="116"/>
      <c r="Y7" s="9"/>
      <c r="Z7" s="9"/>
      <c r="AA7" s="9"/>
      <c r="AB7" s="9"/>
      <c r="AC7" s="9"/>
      <c r="AD7" s="116"/>
      <c r="AE7" s="116"/>
      <c r="AF7" s="9"/>
      <c r="AG7" s="9"/>
      <c r="AH7" s="9"/>
      <c r="AI7" s="9"/>
      <c r="AJ7" s="9"/>
      <c r="AK7" s="116"/>
      <c r="AL7" s="116"/>
      <c r="AM7" s="9">
        <v>20</v>
      </c>
      <c r="AN7" s="9"/>
      <c r="AO7" s="9">
        <v>10</v>
      </c>
      <c r="AP7" s="9"/>
      <c r="AQ7" s="9"/>
      <c r="AR7" s="116"/>
      <c r="AS7" s="116"/>
      <c r="AT7" s="9"/>
      <c r="AU7" s="9"/>
      <c r="AV7" s="9"/>
      <c r="AW7" s="9"/>
      <c r="AX7" s="9"/>
      <c r="AY7" s="116"/>
      <c r="AZ7" s="116"/>
      <c r="BA7" s="9"/>
      <c r="BB7" s="9"/>
      <c r="BC7" s="9"/>
      <c r="BD7" s="9"/>
      <c r="BE7" s="9"/>
      <c r="BF7" s="116"/>
      <c r="BG7" s="116"/>
      <c r="BH7" s="9"/>
      <c r="BI7" s="9"/>
      <c r="BJ7" s="9"/>
      <c r="BK7" s="9"/>
      <c r="BL7" s="9"/>
      <c r="BM7" s="128"/>
      <c r="BN7" s="42"/>
    </row>
    <row r="8" spans="1:66" ht="18" customHeight="1" x14ac:dyDescent="0.35">
      <c r="A8" s="221"/>
      <c r="B8" s="224"/>
      <c r="C8" s="33" t="s">
        <v>4</v>
      </c>
      <c r="D8" s="124">
        <v>30</v>
      </c>
      <c r="E8" s="4">
        <f t="shared" si="0"/>
        <v>30</v>
      </c>
      <c r="F8" s="8">
        <f t="shared" si="1"/>
        <v>0</v>
      </c>
      <c r="G8" s="69"/>
      <c r="H8" s="69"/>
      <c r="I8" s="69"/>
      <c r="J8" s="69"/>
      <c r="K8" s="9"/>
      <c r="L8" s="9"/>
      <c r="M8" s="9"/>
      <c r="N8" s="9"/>
      <c r="O8" s="9"/>
      <c r="P8" s="69"/>
      <c r="Q8" s="69"/>
      <c r="R8" s="9"/>
      <c r="S8" s="9"/>
      <c r="T8" s="9"/>
      <c r="U8" s="9"/>
      <c r="V8" s="9"/>
      <c r="W8" s="116"/>
      <c r="X8" s="116"/>
      <c r="Y8" s="9"/>
      <c r="Z8" s="9"/>
      <c r="AA8" s="9"/>
      <c r="AB8" s="9"/>
      <c r="AC8" s="9"/>
      <c r="AD8" s="116"/>
      <c r="AE8" s="116"/>
      <c r="AF8" s="9"/>
      <c r="AG8" s="9"/>
      <c r="AH8" s="9"/>
      <c r="AI8" s="9"/>
      <c r="AJ8" s="9"/>
      <c r="AK8" s="116">
        <v>4</v>
      </c>
      <c r="AL8" s="116"/>
      <c r="AM8" s="9">
        <v>26</v>
      </c>
      <c r="AN8" s="9"/>
      <c r="AO8" s="9"/>
      <c r="AP8" s="9"/>
      <c r="AQ8" s="9"/>
      <c r="AR8" s="116"/>
      <c r="AS8" s="116"/>
      <c r="AT8" s="9"/>
      <c r="AU8" s="9"/>
      <c r="AV8" s="9"/>
      <c r="AW8" s="9"/>
      <c r="AX8" s="9"/>
      <c r="AY8" s="116"/>
      <c r="AZ8" s="116"/>
      <c r="BA8" s="9"/>
      <c r="BB8" s="9"/>
      <c r="BC8" s="9"/>
      <c r="BD8" s="9"/>
      <c r="BE8" s="9"/>
      <c r="BF8" s="116"/>
      <c r="BG8" s="116"/>
      <c r="BH8" s="9"/>
      <c r="BI8" s="9"/>
      <c r="BJ8" s="9"/>
      <c r="BK8" s="9"/>
      <c r="BL8" s="9"/>
      <c r="BM8" s="128"/>
      <c r="BN8" s="42"/>
    </row>
    <row r="9" spans="1:66" ht="18" customHeight="1" x14ac:dyDescent="0.35">
      <c r="A9" s="221"/>
      <c r="B9" s="224"/>
      <c r="C9" s="33" t="s">
        <v>5</v>
      </c>
      <c r="D9" s="124">
        <v>30</v>
      </c>
      <c r="E9" s="4">
        <f>SUM(G9:AZ9)</f>
        <v>30</v>
      </c>
      <c r="F9" s="8">
        <f t="shared" si="1"/>
        <v>0</v>
      </c>
      <c r="G9" s="69"/>
      <c r="H9" s="69"/>
      <c r="I9" s="69"/>
      <c r="J9" s="69"/>
      <c r="K9" s="9"/>
      <c r="L9" s="9"/>
      <c r="M9" s="9"/>
      <c r="N9" s="9"/>
      <c r="O9" s="9"/>
      <c r="P9" s="69"/>
      <c r="Q9" s="69"/>
      <c r="R9" s="9"/>
      <c r="S9" s="9"/>
      <c r="T9" s="9"/>
      <c r="U9" s="9"/>
      <c r="V9" s="9"/>
      <c r="W9" s="116"/>
      <c r="X9" s="116"/>
      <c r="Y9" s="9"/>
      <c r="Z9" s="9"/>
      <c r="AA9" s="9"/>
      <c r="AB9" s="9"/>
      <c r="AC9" s="9"/>
      <c r="AD9" s="116"/>
      <c r="AE9" s="116"/>
      <c r="AF9" s="9"/>
      <c r="AG9" s="9"/>
      <c r="AH9" s="9"/>
      <c r="AI9" s="9"/>
      <c r="AJ9" s="9"/>
      <c r="AK9" s="116">
        <v>4</v>
      </c>
      <c r="AL9" s="116"/>
      <c r="AM9" s="9">
        <v>10</v>
      </c>
      <c r="AN9" s="9"/>
      <c r="AO9" s="9">
        <v>16</v>
      </c>
      <c r="AP9" s="9"/>
      <c r="AQ9" s="9"/>
      <c r="AR9" s="116"/>
      <c r="AS9" s="116"/>
      <c r="AT9" s="9"/>
      <c r="AU9" s="9"/>
      <c r="AV9" s="9"/>
      <c r="AW9" s="9"/>
      <c r="AX9" s="9"/>
      <c r="AY9" s="116"/>
      <c r="AZ9" s="116"/>
      <c r="BA9" s="9"/>
      <c r="BB9" s="9"/>
      <c r="BC9" s="9"/>
      <c r="BD9" s="9"/>
      <c r="BE9" s="9"/>
      <c r="BF9" s="116"/>
      <c r="BG9" s="116"/>
      <c r="BH9" s="9"/>
      <c r="BI9" s="9"/>
      <c r="BJ9" s="9"/>
      <c r="BK9" s="9"/>
      <c r="BL9" s="9"/>
      <c r="BM9" s="128"/>
      <c r="BN9" s="42"/>
    </row>
    <row r="10" spans="1:66" ht="18" customHeight="1" x14ac:dyDescent="0.35">
      <c r="A10" s="222"/>
      <c r="B10" s="225"/>
      <c r="C10" s="34" t="s">
        <v>6</v>
      </c>
      <c r="D10" s="16">
        <v>30</v>
      </c>
      <c r="E10" s="4">
        <f t="shared" si="0"/>
        <v>30</v>
      </c>
      <c r="F10" s="10">
        <f t="shared" si="1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70"/>
      <c r="Q10" s="70"/>
      <c r="R10" s="13"/>
      <c r="S10" s="13"/>
      <c r="T10" s="13"/>
      <c r="U10" s="13"/>
      <c r="V10" s="13"/>
      <c r="W10" s="117"/>
      <c r="X10" s="117"/>
      <c r="Y10" s="13"/>
      <c r="Z10" s="13"/>
      <c r="AA10" s="13"/>
      <c r="AB10" s="13"/>
      <c r="AC10" s="13"/>
      <c r="AD10" s="117"/>
      <c r="AE10" s="117"/>
      <c r="AF10" s="13"/>
      <c r="AG10" s="13"/>
      <c r="AH10" s="13"/>
      <c r="AI10" s="13"/>
      <c r="AJ10" s="13"/>
      <c r="AK10" s="117"/>
      <c r="AL10" s="117"/>
      <c r="AM10" s="13">
        <v>22</v>
      </c>
      <c r="AN10" s="13">
        <v>6</v>
      </c>
      <c r="AO10" s="13">
        <v>2</v>
      </c>
      <c r="AP10" s="13"/>
      <c r="AQ10" s="13"/>
      <c r="AR10" s="117"/>
      <c r="AS10" s="117"/>
      <c r="AT10" s="13"/>
      <c r="AU10" s="13"/>
      <c r="AV10" s="13"/>
      <c r="AW10" s="13"/>
      <c r="AX10" s="13"/>
      <c r="AY10" s="117"/>
      <c r="AZ10" s="117"/>
      <c r="BA10" s="13"/>
      <c r="BB10" s="13"/>
      <c r="BC10" s="13"/>
      <c r="BD10" s="13"/>
      <c r="BE10" s="13"/>
      <c r="BF10" s="117"/>
      <c r="BG10" s="117"/>
      <c r="BH10" s="13"/>
      <c r="BI10" s="13"/>
      <c r="BJ10" s="13"/>
      <c r="BK10" s="13"/>
      <c r="BL10" s="13"/>
      <c r="BM10" s="119"/>
      <c r="BN10" s="43"/>
    </row>
    <row r="11" spans="1:66" ht="18" customHeight="1" x14ac:dyDescent="0.35">
      <c r="A11" s="220" t="s">
        <v>203</v>
      </c>
      <c r="B11" s="223" t="s">
        <v>190</v>
      </c>
      <c r="C11" s="31" t="s">
        <v>1</v>
      </c>
      <c r="D11" s="14">
        <v>30</v>
      </c>
      <c r="E11" s="4">
        <f t="shared" si="0"/>
        <v>30</v>
      </c>
      <c r="F11" s="4">
        <f t="shared" si="1"/>
        <v>0</v>
      </c>
      <c r="G11" s="71"/>
      <c r="H11" s="71"/>
      <c r="I11" s="71"/>
      <c r="J11" s="71"/>
      <c r="K11" s="5"/>
      <c r="L11" s="5"/>
      <c r="M11" s="5"/>
      <c r="N11" s="5"/>
      <c r="O11" s="5"/>
      <c r="P11" s="71"/>
      <c r="Q11" s="71"/>
      <c r="R11" s="5"/>
      <c r="S11" s="5"/>
      <c r="T11" s="5"/>
      <c r="U11" s="5"/>
      <c r="V11" s="5"/>
      <c r="W11" s="118"/>
      <c r="X11" s="118"/>
      <c r="Y11" s="5"/>
      <c r="Z11" s="5"/>
      <c r="AA11" s="5"/>
      <c r="AB11" s="5"/>
      <c r="AC11" s="5"/>
      <c r="AD11" s="118"/>
      <c r="AE11" s="118"/>
      <c r="AF11" s="5"/>
      <c r="AG11" s="5"/>
      <c r="AH11" s="5"/>
      <c r="AI11" s="5"/>
      <c r="AJ11" s="5">
        <v>30</v>
      </c>
      <c r="AK11" s="118"/>
      <c r="AL11" s="118"/>
      <c r="AM11" s="5"/>
      <c r="AN11" s="5"/>
      <c r="AO11" s="5"/>
      <c r="AP11" s="5"/>
      <c r="AQ11" s="5"/>
      <c r="AR11" s="118"/>
      <c r="AS11" s="118"/>
      <c r="AT11" s="5"/>
      <c r="AU11" s="5"/>
      <c r="AV11" s="5"/>
      <c r="AW11" s="5"/>
      <c r="AX11" s="5"/>
      <c r="AY11" s="118"/>
      <c r="AZ11" s="118"/>
      <c r="BA11" s="5"/>
      <c r="BB11" s="5"/>
      <c r="BC11" s="5"/>
      <c r="BD11" s="5"/>
      <c r="BE11" s="5"/>
      <c r="BF11" s="118"/>
      <c r="BG11" s="118"/>
      <c r="BH11" s="5"/>
      <c r="BI11" s="5"/>
      <c r="BJ11" s="5"/>
      <c r="BK11" s="5"/>
      <c r="BL11" s="5"/>
      <c r="BM11" s="116"/>
      <c r="BN11" s="41"/>
    </row>
    <row r="12" spans="1:66" ht="18" customHeight="1" x14ac:dyDescent="0.35">
      <c r="A12" s="221"/>
      <c r="B12" s="224"/>
      <c r="C12" s="32" t="s">
        <v>2</v>
      </c>
      <c r="D12" s="124">
        <v>30</v>
      </c>
      <c r="E12" s="4">
        <f t="shared" si="0"/>
        <v>30</v>
      </c>
      <c r="F12" s="8">
        <f t="shared" si="1"/>
        <v>0</v>
      </c>
      <c r="G12" s="69"/>
      <c r="H12" s="69"/>
      <c r="I12" s="69"/>
      <c r="J12" s="69"/>
      <c r="K12" s="9"/>
      <c r="L12" s="9"/>
      <c r="M12" s="9"/>
      <c r="N12" s="9"/>
      <c r="O12" s="9"/>
      <c r="P12" s="69"/>
      <c r="Q12" s="69"/>
      <c r="R12" s="9"/>
      <c r="S12" s="9"/>
      <c r="T12" s="9"/>
      <c r="U12" s="9"/>
      <c r="V12" s="9"/>
      <c r="W12" s="116"/>
      <c r="X12" s="116"/>
      <c r="Y12" s="9"/>
      <c r="Z12" s="9"/>
      <c r="AA12" s="9"/>
      <c r="AB12" s="9"/>
      <c r="AC12" s="9"/>
      <c r="AD12" s="116"/>
      <c r="AE12" s="116"/>
      <c r="AF12" s="9"/>
      <c r="AG12" s="9"/>
      <c r="AH12" s="9"/>
      <c r="AI12" s="9"/>
      <c r="AJ12" s="9">
        <v>20</v>
      </c>
      <c r="AK12" s="116">
        <v>10</v>
      </c>
      <c r="AL12" s="116"/>
      <c r="AM12" s="9"/>
      <c r="AN12" s="9"/>
      <c r="AO12" s="9"/>
      <c r="AP12" s="9"/>
      <c r="AQ12" s="9"/>
      <c r="AR12" s="116"/>
      <c r="AS12" s="116"/>
      <c r="AT12" s="9"/>
      <c r="AU12" s="9"/>
      <c r="AV12" s="9"/>
      <c r="AW12" s="9"/>
      <c r="AX12" s="9"/>
      <c r="AY12" s="116"/>
      <c r="AZ12" s="116"/>
      <c r="BA12" s="9"/>
      <c r="BB12" s="9"/>
      <c r="BC12" s="9"/>
      <c r="BD12" s="9"/>
      <c r="BE12" s="9"/>
      <c r="BF12" s="116"/>
      <c r="BG12" s="116"/>
      <c r="BH12" s="9"/>
      <c r="BI12" s="9"/>
      <c r="BJ12" s="9"/>
      <c r="BK12" s="9"/>
      <c r="BL12" s="9"/>
      <c r="BM12" s="128"/>
      <c r="BN12" s="42"/>
    </row>
    <row r="13" spans="1:66" ht="18" customHeight="1" x14ac:dyDescent="0.35">
      <c r="A13" s="221"/>
      <c r="B13" s="224"/>
      <c r="C13" s="32" t="s">
        <v>3</v>
      </c>
      <c r="D13" s="124">
        <v>30</v>
      </c>
      <c r="E13" s="4">
        <f t="shared" si="0"/>
        <v>30</v>
      </c>
      <c r="F13" s="8">
        <f t="shared" si="1"/>
        <v>0</v>
      </c>
      <c r="G13" s="69"/>
      <c r="H13" s="69"/>
      <c r="I13" s="69"/>
      <c r="J13" s="69"/>
      <c r="K13" s="9"/>
      <c r="L13" s="9"/>
      <c r="M13" s="9"/>
      <c r="N13" s="9"/>
      <c r="O13" s="9"/>
      <c r="P13" s="69"/>
      <c r="Q13" s="69"/>
      <c r="R13" s="9"/>
      <c r="S13" s="9"/>
      <c r="T13" s="9"/>
      <c r="U13" s="9"/>
      <c r="V13" s="9"/>
      <c r="W13" s="116"/>
      <c r="X13" s="116"/>
      <c r="Y13" s="9"/>
      <c r="Z13" s="9"/>
      <c r="AA13" s="9"/>
      <c r="AB13" s="9"/>
      <c r="AC13" s="9"/>
      <c r="AD13" s="116"/>
      <c r="AE13" s="116"/>
      <c r="AF13" s="9"/>
      <c r="AG13" s="9"/>
      <c r="AH13" s="9"/>
      <c r="AI13" s="9"/>
      <c r="AJ13" s="9"/>
      <c r="AK13" s="116"/>
      <c r="AL13" s="116"/>
      <c r="AM13" s="9">
        <v>14</v>
      </c>
      <c r="AN13" s="9">
        <v>16</v>
      </c>
      <c r="AO13" s="9"/>
      <c r="AP13" s="9"/>
      <c r="AQ13" s="9"/>
      <c r="AR13" s="116"/>
      <c r="AS13" s="116"/>
      <c r="AT13" s="9"/>
      <c r="AU13" s="9"/>
      <c r="AV13" s="9"/>
      <c r="AW13" s="9"/>
      <c r="AX13" s="9"/>
      <c r="AY13" s="116"/>
      <c r="AZ13" s="116"/>
      <c r="BA13" s="9"/>
      <c r="BB13" s="9"/>
      <c r="BC13" s="9"/>
      <c r="BD13" s="9"/>
      <c r="BE13" s="9"/>
      <c r="BF13" s="116"/>
      <c r="BG13" s="116"/>
      <c r="BH13" s="9"/>
      <c r="BI13" s="9"/>
      <c r="BJ13" s="9"/>
      <c r="BK13" s="9"/>
      <c r="BL13" s="9"/>
      <c r="BM13" s="128"/>
      <c r="BN13" s="42"/>
    </row>
    <row r="14" spans="1:66" ht="18" customHeight="1" x14ac:dyDescent="0.35">
      <c r="A14" s="221"/>
      <c r="B14" s="224"/>
      <c r="C14" s="33" t="s">
        <v>4</v>
      </c>
      <c r="D14" s="124">
        <v>30</v>
      </c>
      <c r="E14" s="4">
        <f t="shared" si="0"/>
        <v>30</v>
      </c>
      <c r="F14" s="8">
        <f t="shared" si="1"/>
        <v>0</v>
      </c>
      <c r="G14" s="69"/>
      <c r="H14" s="69"/>
      <c r="I14" s="69"/>
      <c r="J14" s="69"/>
      <c r="K14" s="9"/>
      <c r="L14" s="9"/>
      <c r="M14" s="9"/>
      <c r="N14" s="9"/>
      <c r="O14" s="9"/>
      <c r="P14" s="69"/>
      <c r="Q14" s="69"/>
      <c r="R14" s="9"/>
      <c r="S14" s="9"/>
      <c r="T14" s="9"/>
      <c r="U14" s="9"/>
      <c r="V14" s="9"/>
      <c r="W14" s="116"/>
      <c r="X14" s="116"/>
      <c r="Y14" s="9"/>
      <c r="Z14" s="9"/>
      <c r="AA14" s="9"/>
      <c r="AB14" s="9"/>
      <c r="AC14" s="9"/>
      <c r="AD14" s="116"/>
      <c r="AE14" s="116"/>
      <c r="AF14" s="9"/>
      <c r="AG14" s="9"/>
      <c r="AH14" s="9"/>
      <c r="AI14" s="9"/>
      <c r="AJ14" s="9"/>
      <c r="AK14" s="116"/>
      <c r="AL14" s="116"/>
      <c r="AM14" s="9">
        <v>15</v>
      </c>
      <c r="AN14" s="9">
        <v>14</v>
      </c>
      <c r="AO14" s="9"/>
      <c r="AP14" s="9">
        <v>1</v>
      </c>
      <c r="AQ14" s="9"/>
      <c r="AR14" s="116"/>
      <c r="AS14" s="116"/>
      <c r="AT14" s="9"/>
      <c r="AU14" s="9"/>
      <c r="AV14" s="9"/>
      <c r="AW14" s="9"/>
      <c r="AX14" s="9"/>
      <c r="AY14" s="116"/>
      <c r="AZ14" s="116"/>
      <c r="BA14" s="9"/>
      <c r="BB14" s="9"/>
      <c r="BC14" s="9"/>
      <c r="BD14" s="9"/>
      <c r="BE14" s="9"/>
      <c r="BF14" s="116"/>
      <c r="BG14" s="116"/>
      <c r="BH14" s="9"/>
      <c r="BI14" s="9"/>
      <c r="BJ14" s="9"/>
      <c r="BK14" s="9"/>
      <c r="BL14" s="9"/>
      <c r="BM14" s="128"/>
      <c r="BN14" s="42"/>
    </row>
    <row r="15" spans="1:66" ht="18" customHeight="1" x14ac:dyDescent="0.35">
      <c r="A15" s="221"/>
      <c r="B15" s="224"/>
      <c r="C15" s="33" t="s">
        <v>5</v>
      </c>
      <c r="D15" s="124">
        <v>30</v>
      </c>
      <c r="E15" s="4">
        <f t="shared" si="0"/>
        <v>30</v>
      </c>
      <c r="F15" s="8">
        <f t="shared" si="1"/>
        <v>0</v>
      </c>
      <c r="G15" s="69"/>
      <c r="H15" s="69"/>
      <c r="I15" s="69"/>
      <c r="J15" s="69"/>
      <c r="K15" s="9"/>
      <c r="L15" s="9"/>
      <c r="M15" s="9"/>
      <c r="N15" s="9"/>
      <c r="O15" s="9"/>
      <c r="P15" s="69"/>
      <c r="Q15" s="69"/>
      <c r="R15" s="9"/>
      <c r="S15" s="9"/>
      <c r="T15" s="9"/>
      <c r="U15" s="9"/>
      <c r="V15" s="9"/>
      <c r="W15" s="116"/>
      <c r="X15" s="116"/>
      <c r="Y15" s="9"/>
      <c r="Z15" s="9"/>
      <c r="AA15" s="9"/>
      <c r="AB15" s="9"/>
      <c r="AC15" s="9"/>
      <c r="AD15" s="116"/>
      <c r="AE15" s="116"/>
      <c r="AF15" s="9"/>
      <c r="AG15" s="9"/>
      <c r="AH15" s="9"/>
      <c r="AI15" s="9"/>
      <c r="AJ15" s="9"/>
      <c r="AK15" s="116"/>
      <c r="AL15" s="116"/>
      <c r="AM15" s="9">
        <v>15</v>
      </c>
      <c r="AN15" s="9">
        <v>15</v>
      </c>
      <c r="AO15" s="9"/>
      <c r="AP15" s="9"/>
      <c r="AQ15" s="9"/>
      <c r="AR15" s="116"/>
      <c r="AS15" s="116"/>
      <c r="AT15" s="9"/>
      <c r="AU15" s="9"/>
      <c r="AV15" s="9"/>
      <c r="AW15" s="9"/>
      <c r="AX15" s="9"/>
      <c r="AY15" s="116"/>
      <c r="AZ15" s="116"/>
      <c r="BA15" s="9"/>
      <c r="BB15" s="9"/>
      <c r="BC15" s="9"/>
      <c r="BD15" s="9"/>
      <c r="BE15" s="9"/>
      <c r="BF15" s="116"/>
      <c r="BG15" s="116"/>
      <c r="BH15" s="9"/>
      <c r="BI15" s="9"/>
      <c r="BJ15" s="9"/>
      <c r="BK15" s="9"/>
      <c r="BL15" s="9"/>
      <c r="BM15" s="128"/>
      <c r="BN15" s="42"/>
    </row>
    <row r="16" spans="1:66" ht="18" customHeight="1" x14ac:dyDescent="0.35">
      <c r="A16" s="222"/>
      <c r="B16" s="225"/>
      <c r="C16" s="34" t="s">
        <v>6</v>
      </c>
      <c r="D16" s="16">
        <v>30</v>
      </c>
      <c r="E16" s="4">
        <f t="shared" si="0"/>
        <v>30</v>
      </c>
      <c r="F16" s="10">
        <f t="shared" si="1"/>
        <v>0</v>
      </c>
      <c r="G16" s="70"/>
      <c r="H16" s="70"/>
      <c r="I16" s="70"/>
      <c r="J16" s="70"/>
      <c r="K16" s="13"/>
      <c r="L16" s="13"/>
      <c r="M16" s="13"/>
      <c r="N16" s="13"/>
      <c r="O16" s="13"/>
      <c r="P16" s="70"/>
      <c r="Q16" s="70"/>
      <c r="R16" s="13"/>
      <c r="S16" s="13"/>
      <c r="T16" s="13"/>
      <c r="U16" s="13"/>
      <c r="V16" s="13"/>
      <c r="W16" s="117"/>
      <c r="X16" s="117"/>
      <c r="Y16" s="13"/>
      <c r="Z16" s="13"/>
      <c r="AA16" s="13"/>
      <c r="AB16" s="13"/>
      <c r="AC16" s="13"/>
      <c r="AD16" s="117"/>
      <c r="AE16" s="117"/>
      <c r="AF16" s="13"/>
      <c r="AG16" s="13"/>
      <c r="AH16" s="13"/>
      <c r="AI16" s="13"/>
      <c r="AJ16" s="13"/>
      <c r="AK16" s="117"/>
      <c r="AL16" s="117"/>
      <c r="AM16" s="13">
        <v>20</v>
      </c>
      <c r="AN16" s="13"/>
      <c r="AO16" s="13">
        <v>10</v>
      </c>
      <c r="AP16" s="13"/>
      <c r="AQ16" s="13"/>
      <c r="AR16" s="117"/>
      <c r="AS16" s="117"/>
      <c r="AT16" s="13"/>
      <c r="AU16" s="13"/>
      <c r="AV16" s="13"/>
      <c r="AX16" s="13"/>
      <c r="AY16" s="117"/>
      <c r="AZ16" s="117"/>
      <c r="BA16" s="13"/>
      <c r="BB16" s="13"/>
      <c r="BC16" s="13"/>
      <c r="BD16" s="13"/>
      <c r="BE16" s="13"/>
      <c r="BF16" s="117"/>
      <c r="BG16" s="117"/>
      <c r="BH16" s="13"/>
      <c r="BI16" s="13"/>
      <c r="BJ16" s="13"/>
      <c r="BK16" s="13"/>
      <c r="BL16" s="13"/>
      <c r="BM16" s="119"/>
      <c r="BN16" s="43"/>
    </row>
    <row r="17" spans="1:66" ht="18" customHeight="1" x14ac:dyDescent="0.35">
      <c r="A17" s="220" t="s">
        <v>203</v>
      </c>
      <c r="B17" s="223" t="s">
        <v>191</v>
      </c>
      <c r="C17" s="31" t="s">
        <v>1</v>
      </c>
      <c r="D17" s="14">
        <v>30</v>
      </c>
      <c r="E17" s="4">
        <f t="shared" si="0"/>
        <v>30</v>
      </c>
      <c r="F17" s="4">
        <f t="shared" si="1"/>
        <v>0</v>
      </c>
      <c r="G17" s="71"/>
      <c r="H17" s="71"/>
      <c r="I17" s="71"/>
      <c r="J17" s="71"/>
      <c r="K17" s="5"/>
      <c r="L17" s="5"/>
      <c r="M17" s="5"/>
      <c r="N17" s="5"/>
      <c r="O17" s="5"/>
      <c r="P17" s="71"/>
      <c r="Q17" s="71"/>
      <c r="R17" s="5"/>
      <c r="S17" s="5"/>
      <c r="T17" s="5"/>
      <c r="U17" s="5"/>
      <c r="V17" s="5"/>
      <c r="W17" s="118"/>
      <c r="X17" s="118"/>
      <c r="Y17" s="5"/>
      <c r="Z17" s="5"/>
      <c r="AA17" s="5"/>
      <c r="AB17" s="5"/>
      <c r="AC17" s="5"/>
      <c r="AD17" s="118"/>
      <c r="AE17" s="118"/>
      <c r="AF17" s="5"/>
      <c r="AG17" s="5"/>
      <c r="AH17" s="5"/>
      <c r="AI17" s="5"/>
      <c r="AJ17" s="5">
        <v>20</v>
      </c>
      <c r="AK17" s="118">
        <v>10</v>
      </c>
      <c r="AL17" s="118"/>
      <c r="AM17" s="5"/>
      <c r="AN17" s="5"/>
      <c r="AO17" s="5"/>
      <c r="AP17" s="5"/>
      <c r="AQ17" s="5"/>
      <c r="AR17" s="118"/>
      <c r="AS17" s="118"/>
      <c r="AT17" s="5"/>
      <c r="AU17" s="5"/>
      <c r="AV17" s="5"/>
      <c r="AW17" s="13"/>
      <c r="AX17" s="5"/>
      <c r="AY17" s="118"/>
      <c r="AZ17" s="118"/>
      <c r="BA17" s="5"/>
      <c r="BB17" s="5"/>
      <c r="BC17" s="5"/>
      <c r="BD17" s="5"/>
      <c r="BE17" s="5"/>
      <c r="BF17" s="118"/>
      <c r="BG17" s="118"/>
      <c r="BH17" s="5"/>
      <c r="BI17" s="5"/>
      <c r="BJ17" s="5"/>
      <c r="BK17" s="5"/>
      <c r="BL17" s="5"/>
      <c r="BM17" s="116"/>
      <c r="BN17" s="41"/>
    </row>
    <row r="18" spans="1:66" ht="18" customHeight="1" x14ac:dyDescent="0.35">
      <c r="A18" s="221"/>
      <c r="B18" s="224"/>
      <c r="C18" s="32" t="s">
        <v>2</v>
      </c>
      <c r="D18" s="124">
        <v>30</v>
      </c>
      <c r="E18" s="4">
        <f t="shared" si="0"/>
        <v>30</v>
      </c>
      <c r="F18" s="8">
        <f t="shared" si="1"/>
        <v>0</v>
      </c>
      <c r="G18" s="69"/>
      <c r="H18" s="69"/>
      <c r="I18" s="69"/>
      <c r="J18" s="69"/>
      <c r="K18" s="9"/>
      <c r="L18" s="9"/>
      <c r="M18" s="9"/>
      <c r="N18" s="9"/>
      <c r="O18" s="9"/>
      <c r="P18" s="69"/>
      <c r="Q18" s="69"/>
      <c r="R18" s="9"/>
      <c r="S18" s="9"/>
      <c r="T18" s="9"/>
      <c r="U18" s="9"/>
      <c r="V18" s="9"/>
      <c r="W18" s="116"/>
      <c r="X18" s="116"/>
      <c r="Y18" s="9"/>
      <c r="Z18" s="9"/>
      <c r="AA18" s="9"/>
      <c r="AB18" s="9"/>
      <c r="AC18" s="9"/>
      <c r="AD18" s="116"/>
      <c r="AE18" s="116"/>
      <c r="AF18" s="9"/>
      <c r="AG18" s="9"/>
      <c r="AH18" s="9"/>
      <c r="AI18" s="9"/>
      <c r="AJ18" s="9"/>
      <c r="AK18" s="116">
        <v>20</v>
      </c>
      <c r="AL18" s="116"/>
      <c r="AM18" s="9"/>
      <c r="AN18" s="9"/>
      <c r="AO18" s="9">
        <v>10</v>
      </c>
      <c r="AP18" s="9"/>
      <c r="AQ18" s="9"/>
      <c r="AR18" s="116"/>
      <c r="AS18" s="116"/>
      <c r="AT18" s="9"/>
      <c r="AU18" s="9"/>
      <c r="AV18" s="9"/>
      <c r="AW18" s="9"/>
      <c r="AX18" s="9"/>
      <c r="AY18" s="116"/>
      <c r="AZ18" s="116"/>
      <c r="BA18" s="9"/>
      <c r="BB18" s="9"/>
      <c r="BC18" s="9"/>
      <c r="BD18" s="9"/>
      <c r="BE18" s="9"/>
      <c r="BF18" s="116"/>
      <c r="BG18" s="116"/>
      <c r="BH18" s="9"/>
      <c r="BI18" s="9"/>
      <c r="BJ18" s="9"/>
      <c r="BK18" s="9"/>
      <c r="BL18" s="9"/>
      <c r="BM18" s="128"/>
      <c r="BN18" s="42"/>
    </row>
    <row r="19" spans="1:66" ht="18" customHeight="1" x14ac:dyDescent="0.35">
      <c r="A19" s="221"/>
      <c r="B19" s="224"/>
      <c r="C19" s="32" t="s">
        <v>3</v>
      </c>
      <c r="D19" s="124">
        <v>30</v>
      </c>
      <c r="E19" s="4">
        <f t="shared" si="0"/>
        <v>30</v>
      </c>
      <c r="F19" s="8">
        <f t="shared" si="1"/>
        <v>0</v>
      </c>
      <c r="G19" s="69"/>
      <c r="H19" s="69"/>
      <c r="I19" s="69"/>
      <c r="J19" s="69"/>
      <c r="K19" s="9"/>
      <c r="L19" s="9"/>
      <c r="M19" s="9"/>
      <c r="N19" s="9"/>
      <c r="O19" s="9"/>
      <c r="P19" s="69"/>
      <c r="Q19" s="69"/>
      <c r="R19" s="9"/>
      <c r="S19" s="9"/>
      <c r="T19" s="9"/>
      <c r="U19" s="9"/>
      <c r="V19" s="9"/>
      <c r="W19" s="116"/>
      <c r="X19" s="116"/>
      <c r="Y19" s="9"/>
      <c r="Z19" s="9"/>
      <c r="AA19" s="9"/>
      <c r="AB19" s="9"/>
      <c r="AC19" s="9"/>
      <c r="AD19" s="116"/>
      <c r="AE19" s="116"/>
      <c r="AF19" s="9"/>
      <c r="AG19" s="9"/>
      <c r="AH19" s="9"/>
      <c r="AI19" s="9"/>
      <c r="AJ19" s="9"/>
      <c r="AK19" s="116"/>
      <c r="AL19" s="116"/>
      <c r="AM19" s="9"/>
      <c r="AN19" s="9"/>
      <c r="AO19" s="9">
        <f>8+5</f>
        <v>13</v>
      </c>
      <c r="AP19" s="9">
        <v>10</v>
      </c>
      <c r="AQ19" s="9">
        <v>7</v>
      </c>
      <c r="AR19" s="116"/>
      <c r="AS19" s="116"/>
      <c r="AT19" s="9"/>
      <c r="AU19" s="9"/>
      <c r="AV19" s="9"/>
      <c r="AW19" s="9"/>
      <c r="AX19" s="9"/>
      <c r="AY19" s="116"/>
      <c r="AZ19" s="116"/>
      <c r="BA19" s="9"/>
      <c r="BB19" s="9"/>
      <c r="BC19" s="9"/>
      <c r="BD19" s="9"/>
      <c r="BE19" s="9"/>
      <c r="BF19" s="116"/>
      <c r="BG19" s="116"/>
      <c r="BH19" s="9"/>
      <c r="BI19" s="9"/>
      <c r="BJ19" s="9"/>
      <c r="BK19" s="9"/>
      <c r="BL19" s="9"/>
      <c r="BM19" s="128"/>
      <c r="BN19" s="42"/>
    </row>
    <row r="20" spans="1:66" ht="18" customHeight="1" x14ac:dyDescent="0.35">
      <c r="A20" s="221"/>
      <c r="B20" s="224"/>
      <c r="C20" s="33" t="s">
        <v>4</v>
      </c>
      <c r="D20" s="124">
        <v>30</v>
      </c>
      <c r="E20" s="4">
        <f t="shared" si="0"/>
        <v>30</v>
      </c>
      <c r="F20" s="8">
        <f t="shared" si="1"/>
        <v>0</v>
      </c>
      <c r="G20" s="69"/>
      <c r="H20" s="69"/>
      <c r="I20" s="69"/>
      <c r="J20" s="69"/>
      <c r="K20" s="9"/>
      <c r="L20" s="9"/>
      <c r="M20" s="9"/>
      <c r="N20" s="9"/>
      <c r="O20" s="9"/>
      <c r="P20" s="69"/>
      <c r="Q20" s="69"/>
      <c r="R20" s="9"/>
      <c r="S20" s="9"/>
      <c r="T20" s="9"/>
      <c r="U20" s="9"/>
      <c r="V20" s="9"/>
      <c r="W20" s="116"/>
      <c r="X20" s="116"/>
      <c r="Y20" s="9"/>
      <c r="Z20" s="9"/>
      <c r="AA20" s="9"/>
      <c r="AB20" s="9"/>
      <c r="AC20" s="9"/>
      <c r="AD20" s="116"/>
      <c r="AE20" s="116"/>
      <c r="AF20" s="9"/>
      <c r="AG20" s="9"/>
      <c r="AH20" s="9"/>
      <c r="AI20" s="9"/>
      <c r="AJ20" s="9"/>
      <c r="AK20" s="116"/>
      <c r="AL20" s="116"/>
      <c r="AM20" s="9"/>
      <c r="AN20" s="9"/>
      <c r="AO20" s="9">
        <v>30</v>
      </c>
      <c r="AP20" s="9"/>
      <c r="AQ20" s="9"/>
      <c r="AR20" s="116"/>
      <c r="AS20" s="116"/>
      <c r="AT20" s="9"/>
      <c r="AU20" s="9"/>
      <c r="AV20" s="9"/>
      <c r="AW20" s="9"/>
      <c r="AX20" s="9"/>
      <c r="AY20" s="116"/>
      <c r="AZ20" s="116"/>
      <c r="BA20" s="9"/>
      <c r="BB20" s="9"/>
      <c r="BC20" s="9"/>
      <c r="BD20" s="9"/>
      <c r="BE20" s="9"/>
      <c r="BF20" s="116"/>
      <c r="BG20" s="116"/>
      <c r="BH20" s="9"/>
      <c r="BI20" s="9"/>
      <c r="BJ20" s="9"/>
      <c r="BK20" s="9"/>
      <c r="BL20" s="9"/>
      <c r="BM20" s="128"/>
      <c r="BN20" s="42"/>
    </row>
    <row r="21" spans="1:66" ht="18" customHeight="1" x14ac:dyDescent="0.35">
      <c r="A21" s="221"/>
      <c r="B21" s="224"/>
      <c r="C21" s="33" t="s">
        <v>5</v>
      </c>
      <c r="D21" s="124">
        <v>30</v>
      </c>
      <c r="E21" s="4">
        <f t="shared" si="0"/>
        <v>30</v>
      </c>
      <c r="F21" s="8">
        <f t="shared" si="1"/>
        <v>0</v>
      </c>
      <c r="G21" s="69"/>
      <c r="H21" s="69"/>
      <c r="I21" s="69"/>
      <c r="J21" s="69"/>
      <c r="K21" s="9"/>
      <c r="L21" s="9"/>
      <c r="M21" s="9"/>
      <c r="N21" s="9"/>
      <c r="O21" s="9"/>
      <c r="P21" s="69"/>
      <c r="Q21" s="69"/>
      <c r="R21" s="9"/>
      <c r="S21" s="9"/>
      <c r="T21" s="9"/>
      <c r="U21" s="9"/>
      <c r="V21" s="9"/>
      <c r="W21" s="116"/>
      <c r="X21" s="116"/>
      <c r="Y21" s="9"/>
      <c r="Z21" s="9"/>
      <c r="AA21" s="9"/>
      <c r="AB21" s="9"/>
      <c r="AC21" s="9"/>
      <c r="AD21" s="116"/>
      <c r="AE21" s="116"/>
      <c r="AF21" s="9"/>
      <c r="AG21" s="9"/>
      <c r="AH21" s="9"/>
      <c r="AI21" s="9"/>
      <c r="AJ21" s="9"/>
      <c r="AK21" s="116"/>
      <c r="AL21" s="116"/>
      <c r="AM21" s="9"/>
      <c r="AN21" s="9"/>
      <c r="AO21" s="9">
        <v>25</v>
      </c>
      <c r="AP21" s="9">
        <v>3</v>
      </c>
      <c r="AQ21" s="9">
        <v>2</v>
      </c>
      <c r="AR21" s="116"/>
      <c r="AS21" s="116"/>
      <c r="AT21" s="9"/>
      <c r="AU21" s="9"/>
      <c r="AV21" s="9"/>
      <c r="AW21" s="9"/>
      <c r="AX21" s="9"/>
      <c r="AY21" s="116"/>
      <c r="AZ21" s="116"/>
      <c r="BA21" s="9"/>
      <c r="BB21" s="9"/>
      <c r="BC21" s="9"/>
      <c r="BD21" s="9"/>
      <c r="BE21" s="9"/>
      <c r="BF21" s="116"/>
      <c r="BG21" s="116"/>
      <c r="BH21" s="9"/>
      <c r="BI21" s="9"/>
      <c r="BJ21" s="9"/>
      <c r="BK21" s="9"/>
      <c r="BL21" s="9"/>
      <c r="BM21" s="128"/>
      <c r="BN21" s="42"/>
    </row>
    <row r="22" spans="1:66" ht="18" customHeight="1" x14ac:dyDescent="0.35">
      <c r="A22" s="222"/>
      <c r="B22" s="225"/>
      <c r="C22" s="35" t="s">
        <v>6</v>
      </c>
      <c r="D22" s="16">
        <v>30</v>
      </c>
      <c r="E22" s="4">
        <f t="shared" si="0"/>
        <v>30</v>
      </c>
      <c r="F22" s="10">
        <f t="shared" si="1"/>
        <v>0</v>
      </c>
      <c r="G22" s="70"/>
      <c r="H22" s="70"/>
      <c r="I22" s="70"/>
      <c r="J22" s="70"/>
      <c r="K22" s="13"/>
      <c r="L22" s="13"/>
      <c r="M22" s="13"/>
      <c r="N22" s="13"/>
      <c r="O22" s="13"/>
      <c r="P22" s="70"/>
      <c r="Q22" s="70"/>
      <c r="R22" s="13"/>
      <c r="S22" s="13"/>
      <c r="T22" s="13"/>
      <c r="U22" s="13"/>
      <c r="V22" s="13"/>
      <c r="W22" s="117"/>
      <c r="X22" s="117"/>
      <c r="Y22" s="13"/>
      <c r="Z22" s="13"/>
      <c r="AA22" s="13"/>
      <c r="AB22" s="13"/>
      <c r="AC22" s="13"/>
      <c r="AD22" s="117"/>
      <c r="AE22" s="117"/>
      <c r="AF22" s="13"/>
      <c r="AG22" s="13"/>
      <c r="AH22" s="13"/>
      <c r="AI22" s="13"/>
      <c r="AJ22" s="13"/>
      <c r="AK22" s="117"/>
      <c r="AL22" s="117"/>
      <c r="AM22" s="13"/>
      <c r="AN22" s="13">
        <v>26</v>
      </c>
      <c r="AO22" s="13">
        <v>4</v>
      </c>
      <c r="AP22" s="13"/>
      <c r="AQ22" s="13"/>
      <c r="AR22" s="117"/>
      <c r="AS22" s="117"/>
      <c r="AT22" s="13"/>
      <c r="AU22" s="13"/>
      <c r="AV22" s="13"/>
      <c r="AW22" s="13"/>
      <c r="AX22" s="13"/>
      <c r="AY22" s="117"/>
      <c r="AZ22" s="117"/>
      <c r="BA22" s="13"/>
      <c r="BB22" s="13"/>
      <c r="BC22" s="13"/>
      <c r="BD22" s="13"/>
      <c r="BE22" s="13"/>
      <c r="BF22" s="117"/>
      <c r="BG22" s="117"/>
      <c r="BH22" s="13"/>
      <c r="BI22" s="13"/>
      <c r="BJ22" s="13"/>
      <c r="BK22" s="13"/>
      <c r="BL22" s="13"/>
      <c r="BM22" s="119"/>
      <c r="BN22" s="43"/>
    </row>
    <row r="23" spans="1:66" ht="18" customHeight="1" x14ac:dyDescent="0.35">
      <c r="A23" s="220" t="s">
        <v>203</v>
      </c>
      <c r="B23" s="223" t="s">
        <v>204</v>
      </c>
      <c r="C23" s="31" t="s">
        <v>1</v>
      </c>
      <c r="D23" s="14">
        <v>20</v>
      </c>
      <c r="E23" s="4">
        <f t="shared" si="0"/>
        <v>20</v>
      </c>
      <c r="F23" s="4">
        <f t="shared" si="1"/>
        <v>0</v>
      </c>
      <c r="G23" s="71"/>
      <c r="H23" s="71"/>
      <c r="I23" s="71"/>
      <c r="J23" s="71"/>
      <c r="K23" s="5"/>
      <c r="L23" s="5"/>
      <c r="M23" s="5"/>
      <c r="N23" s="5"/>
      <c r="O23" s="5"/>
      <c r="P23" s="71"/>
      <c r="Q23" s="71"/>
      <c r="R23" s="5"/>
      <c r="S23" s="5"/>
      <c r="T23" s="5"/>
      <c r="U23" s="5"/>
      <c r="V23" s="5"/>
      <c r="W23" s="118"/>
      <c r="X23" s="118"/>
      <c r="Y23" s="5"/>
      <c r="Z23" s="5"/>
      <c r="AA23" s="5"/>
      <c r="AB23" s="5"/>
      <c r="AC23" s="5"/>
      <c r="AD23" s="118"/>
      <c r="AE23" s="118"/>
      <c r="AF23" s="5"/>
      <c r="AG23" s="5"/>
      <c r="AH23" s="5"/>
      <c r="AI23" s="5"/>
      <c r="AJ23" s="5">
        <v>20</v>
      </c>
      <c r="AK23" s="118"/>
      <c r="AL23" s="118"/>
      <c r="AM23" s="5"/>
      <c r="AN23" s="5"/>
      <c r="AO23" s="5"/>
      <c r="AP23" s="5"/>
      <c r="AQ23" s="5"/>
      <c r="AR23" s="118"/>
      <c r="AS23" s="118"/>
      <c r="AT23" s="5"/>
      <c r="AU23" s="5"/>
      <c r="AV23" s="5"/>
      <c r="AW23" s="5"/>
      <c r="AX23" s="5"/>
      <c r="AY23" s="118"/>
      <c r="AZ23" s="118"/>
      <c r="BA23" s="5"/>
      <c r="BB23" s="5"/>
      <c r="BC23" s="5"/>
      <c r="BD23" s="5"/>
      <c r="BE23" s="5"/>
      <c r="BF23" s="118"/>
      <c r="BG23" s="118"/>
      <c r="BH23" s="5"/>
      <c r="BI23" s="5"/>
      <c r="BJ23" s="5"/>
      <c r="BK23" s="5"/>
      <c r="BL23" s="5"/>
      <c r="BM23" s="116"/>
      <c r="BN23" s="41"/>
    </row>
    <row r="24" spans="1:66" ht="18" customHeight="1" x14ac:dyDescent="0.35">
      <c r="A24" s="221"/>
      <c r="B24" s="224"/>
      <c r="C24" s="32" t="s">
        <v>2</v>
      </c>
      <c r="D24" s="124">
        <v>20</v>
      </c>
      <c r="E24" s="4">
        <f t="shared" si="0"/>
        <v>20</v>
      </c>
      <c r="F24" s="8">
        <f t="shared" si="1"/>
        <v>0</v>
      </c>
      <c r="G24" s="69"/>
      <c r="H24" s="69"/>
      <c r="I24" s="69"/>
      <c r="J24" s="69"/>
      <c r="K24" s="9"/>
      <c r="L24" s="9"/>
      <c r="M24" s="9"/>
      <c r="N24" s="9"/>
      <c r="O24" s="9"/>
      <c r="P24" s="69"/>
      <c r="Q24" s="69"/>
      <c r="R24" s="9"/>
      <c r="S24" s="9"/>
      <c r="T24" s="9"/>
      <c r="U24" s="9"/>
      <c r="V24" s="9"/>
      <c r="W24" s="116"/>
      <c r="X24" s="116"/>
      <c r="Y24" s="9"/>
      <c r="Z24" s="9"/>
      <c r="AA24" s="9"/>
      <c r="AB24" s="9"/>
      <c r="AC24" s="9"/>
      <c r="AD24" s="116"/>
      <c r="AE24" s="116"/>
      <c r="AF24" s="9"/>
      <c r="AG24" s="9"/>
      <c r="AH24" s="9"/>
      <c r="AI24" s="9"/>
      <c r="AJ24" s="9"/>
      <c r="AK24" s="116">
        <v>19</v>
      </c>
      <c r="AL24" s="116"/>
      <c r="AM24" s="9"/>
      <c r="AN24" s="9"/>
      <c r="AO24" s="9"/>
      <c r="AP24" s="9">
        <v>1</v>
      </c>
      <c r="AQ24" s="9"/>
      <c r="AR24" s="116"/>
      <c r="AS24" s="116"/>
      <c r="AT24" s="9"/>
      <c r="AU24" s="9"/>
      <c r="AV24" s="9"/>
      <c r="AW24" s="9"/>
      <c r="AX24" s="9"/>
      <c r="AY24" s="116"/>
      <c r="AZ24" s="116"/>
      <c r="BA24" s="9"/>
      <c r="BB24" s="9"/>
      <c r="BC24" s="9"/>
      <c r="BD24" s="9"/>
      <c r="BE24" s="9"/>
      <c r="BF24" s="116"/>
      <c r="BG24" s="116"/>
      <c r="BH24" s="9"/>
      <c r="BI24" s="9"/>
      <c r="BJ24" s="9"/>
      <c r="BK24" s="9"/>
      <c r="BL24" s="9"/>
      <c r="BM24" s="128"/>
      <c r="BN24" s="42"/>
    </row>
    <row r="25" spans="1:66" ht="18" customHeight="1" x14ac:dyDescent="0.35">
      <c r="A25" s="221"/>
      <c r="B25" s="224"/>
      <c r="C25" s="32" t="s">
        <v>3</v>
      </c>
      <c r="D25" s="124">
        <v>20</v>
      </c>
      <c r="E25" s="4">
        <f t="shared" si="0"/>
        <v>20</v>
      </c>
      <c r="F25" s="8">
        <f t="shared" si="1"/>
        <v>0</v>
      </c>
      <c r="G25" s="69"/>
      <c r="H25" s="69"/>
      <c r="I25" s="69"/>
      <c r="J25" s="69"/>
      <c r="K25" s="9"/>
      <c r="L25" s="9"/>
      <c r="M25" s="9"/>
      <c r="N25" s="9"/>
      <c r="O25" s="9"/>
      <c r="P25" s="69"/>
      <c r="Q25" s="69"/>
      <c r="R25" s="9"/>
      <c r="S25" s="9"/>
      <c r="T25" s="9"/>
      <c r="U25" s="9"/>
      <c r="V25" s="9"/>
      <c r="W25" s="116"/>
      <c r="X25" s="116"/>
      <c r="Y25" s="9"/>
      <c r="Z25" s="9"/>
      <c r="AA25" s="9"/>
      <c r="AB25" s="9"/>
      <c r="AC25" s="9"/>
      <c r="AD25" s="116"/>
      <c r="AE25" s="116"/>
      <c r="AF25" s="9"/>
      <c r="AG25" s="9"/>
      <c r="AH25" s="9"/>
      <c r="AI25" s="9"/>
      <c r="AJ25" s="9"/>
      <c r="AK25" s="116"/>
      <c r="AL25" s="116"/>
      <c r="AM25" s="9"/>
      <c r="AN25" s="9">
        <v>8</v>
      </c>
      <c r="AO25" s="9">
        <f>6+6</f>
        <v>12</v>
      </c>
      <c r="AP25" s="9"/>
      <c r="AQ25" s="9"/>
      <c r="AR25" s="116"/>
      <c r="AS25" s="116"/>
      <c r="AT25" s="9"/>
      <c r="AU25" s="9"/>
      <c r="AV25" s="9"/>
      <c r="AW25" s="9"/>
      <c r="AX25" s="9"/>
      <c r="AY25" s="116"/>
      <c r="AZ25" s="116"/>
      <c r="BA25" s="9"/>
      <c r="BB25" s="9"/>
      <c r="BC25" s="9"/>
      <c r="BD25" s="9"/>
      <c r="BE25" s="9"/>
      <c r="BF25" s="116"/>
      <c r="BG25" s="116"/>
      <c r="BH25" s="9"/>
      <c r="BI25" s="9"/>
      <c r="BJ25" s="9"/>
      <c r="BK25" s="9"/>
      <c r="BL25" s="9"/>
      <c r="BM25" s="128"/>
      <c r="BN25" s="42"/>
    </row>
    <row r="26" spans="1:66" ht="18" customHeight="1" x14ac:dyDescent="0.35">
      <c r="A26" s="221"/>
      <c r="B26" s="224"/>
      <c r="C26" s="33" t="s">
        <v>4</v>
      </c>
      <c r="D26" s="124">
        <v>20</v>
      </c>
      <c r="E26" s="4">
        <f t="shared" si="0"/>
        <v>20</v>
      </c>
      <c r="F26" s="8">
        <f t="shared" si="1"/>
        <v>0</v>
      </c>
      <c r="G26" s="69"/>
      <c r="H26" s="69"/>
      <c r="I26" s="69"/>
      <c r="J26" s="69"/>
      <c r="K26" s="9"/>
      <c r="L26" s="9"/>
      <c r="M26" s="9"/>
      <c r="N26" s="9"/>
      <c r="O26" s="9"/>
      <c r="P26" s="69"/>
      <c r="Q26" s="69"/>
      <c r="R26" s="9"/>
      <c r="S26" s="9"/>
      <c r="T26" s="9"/>
      <c r="U26" s="9"/>
      <c r="V26" s="9"/>
      <c r="W26" s="116"/>
      <c r="X26" s="116"/>
      <c r="Y26" s="9"/>
      <c r="Z26" s="9"/>
      <c r="AA26" s="9"/>
      <c r="AB26" s="9"/>
      <c r="AC26" s="9"/>
      <c r="AD26" s="116"/>
      <c r="AE26" s="116"/>
      <c r="AF26" s="9"/>
      <c r="AG26" s="9"/>
      <c r="AH26" s="9"/>
      <c r="AI26" s="9"/>
      <c r="AJ26" s="9"/>
      <c r="AK26" s="116"/>
      <c r="AL26" s="116"/>
      <c r="AM26" s="9">
        <v>20</v>
      </c>
      <c r="AN26" s="9"/>
      <c r="AO26" s="9"/>
      <c r="AP26" s="9"/>
      <c r="AQ26" s="9"/>
      <c r="AR26" s="116"/>
      <c r="AS26" s="116"/>
      <c r="AT26" s="9"/>
      <c r="AU26" s="9"/>
      <c r="AV26" s="9"/>
      <c r="AW26" s="9"/>
      <c r="AX26" s="9"/>
      <c r="AY26" s="116"/>
      <c r="AZ26" s="116"/>
      <c r="BA26" s="9"/>
      <c r="BB26" s="9"/>
      <c r="BC26" s="9"/>
      <c r="BD26" s="9"/>
      <c r="BE26" s="9"/>
      <c r="BF26" s="116"/>
      <c r="BG26" s="116"/>
      <c r="BH26" s="9"/>
      <c r="BI26" s="9"/>
      <c r="BJ26" s="9"/>
      <c r="BK26" s="9"/>
      <c r="BL26" s="9"/>
      <c r="BM26" s="128"/>
      <c r="BN26" s="42"/>
    </row>
    <row r="27" spans="1:66" ht="18" customHeight="1" x14ac:dyDescent="0.35">
      <c r="A27" s="221"/>
      <c r="B27" s="224"/>
      <c r="C27" s="33" t="s">
        <v>5</v>
      </c>
      <c r="D27" s="124">
        <v>20</v>
      </c>
      <c r="E27" s="4">
        <f t="shared" si="0"/>
        <v>20</v>
      </c>
      <c r="F27" s="8">
        <f t="shared" si="1"/>
        <v>0</v>
      </c>
      <c r="G27" s="69"/>
      <c r="H27" s="69"/>
      <c r="I27" s="69"/>
      <c r="J27" s="69"/>
      <c r="K27" s="9"/>
      <c r="L27" s="9"/>
      <c r="M27" s="9"/>
      <c r="N27" s="9"/>
      <c r="O27" s="9"/>
      <c r="P27" s="69"/>
      <c r="Q27" s="69"/>
      <c r="R27" s="9"/>
      <c r="S27" s="9"/>
      <c r="T27" s="9"/>
      <c r="U27" s="9"/>
      <c r="V27" s="9"/>
      <c r="W27" s="116"/>
      <c r="X27" s="116"/>
      <c r="Y27" s="9"/>
      <c r="Z27" s="9"/>
      <c r="AA27" s="9"/>
      <c r="AB27" s="9"/>
      <c r="AC27" s="9"/>
      <c r="AD27" s="116"/>
      <c r="AE27" s="116"/>
      <c r="AF27" s="9"/>
      <c r="AG27" s="9"/>
      <c r="AH27" s="9"/>
      <c r="AI27" s="9"/>
      <c r="AJ27" s="9"/>
      <c r="AK27" s="116"/>
      <c r="AL27" s="116"/>
      <c r="AM27" s="9">
        <v>17</v>
      </c>
      <c r="AN27" s="9">
        <v>3</v>
      </c>
      <c r="AO27" s="9"/>
      <c r="AP27" s="9"/>
      <c r="AQ27" s="9"/>
      <c r="AR27" s="116"/>
      <c r="AS27" s="116"/>
      <c r="AT27" s="9"/>
      <c r="AU27" s="9"/>
      <c r="AV27" s="9"/>
      <c r="AW27" s="9"/>
      <c r="AX27" s="9"/>
      <c r="AY27" s="116"/>
      <c r="AZ27" s="116"/>
      <c r="BA27" s="9"/>
      <c r="BB27" s="9"/>
      <c r="BC27" s="9"/>
      <c r="BD27" s="9"/>
      <c r="BE27" s="9"/>
      <c r="BF27" s="116"/>
      <c r="BG27" s="116"/>
      <c r="BH27" s="9"/>
      <c r="BI27" s="9"/>
      <c r="BJ27" s="9"/>
      <c r="BK27" s="9"/>
      <c r="BL27" s="9"/>
      <c r="BM27" s="128"/>
      <c r="BN27" s="42"/>
    </row>
    <row r="28" spans="1:66" ht="18" customHeight="1" x14ac:dyDescent="0.35">
      <c r="A28" s="222"/>
      <c r="B28" s="225"/>
      <c r="C28" s="35" t="s">
        <v>6</v>
      </c>
      <c r="D28" s="124">
        <v>20</v>
      </c>
      <c r="E28" s="4">
        <f t="shared" si="0"/>
        <v>20</v>
      </c>
      <c r="F28" s="10">
        <f t="shared" si="1"/>
        <v>0</v>
      </c>
      <c r="G28" s="70"/>
      <c r="H28" s="70"/>
      <c r="I28" s="70"/>
      <c r="J28" s="70"/>
      <c r="K28" s="13"/>
      <c r="L28" s="13"/>
      <c r="M28" s="13"/>
      <c r="N28" s="13"/>
      <c r="O28" s="13"/>
      <c r="P28" s="70"/>
      <c r="Q28" s="70"/>
      <c r="R28" s="13"/>
      <c r="S28" s="13"/>
      <c r="T28" s="13"/>
      <c r="U28" s="13"/>
      <c r="V28" s="13"/>
      <c r="W28" s="117"/>
      <c r="X28" s="117"/>
      <c r="Y28" s="13"/>
      <c r="Z28" s="13"/>
      <c r="AA28" s="13"/>
      <c r="AB28" s="13"/>
      <c r="AC28" s="13"/>
      <c r="AD28" s="117"/>
      <c r="AE28" s="117"/>
      <c r="AF28" s="13"/>
      <c r="AG28" s="13"/>
      <c r="AH28" s="13"/>
      <c r="AI28" s="13"/>
      <c r="AJ28" s="13"/>
      <c r="AK28" s="117"/>
      <c r="AL28" s="117"/>
      <c r="AM28" s="13"/>
      <c r="AN28" s="13">
        <v>20</v>
      </c>
      <c r="AO28" s="13"/>
      <c r="AP28" s="13"/>
      <c r="AQ28" s="13"/>
      <c r="AR28" s="117"/>
      <c r="AS28" s="117"/>
      <c r="AT28" s="13"/>
      <c r="AU28" s="13"/>
      <c r="AV28" s="13"/>
      <c r="AW28" s="13"/>
      <c r="AX28" s="13"/>
      <c r="AY28" s="117"/>
      <c r="AZ28" s="117"/>
      <c r="BA28" s="13"/>
      <c r="BB28" s="13"/>
      <c r="BC28" s="13"/>
      <c r="BD28" s="13"/>
      <c r="BE28" s="13"/>
      <c r="BF28" s="117"/>
      <c r="BG28" s="117"/>
      <c r="BH28" s="13"/>
      <c r="BI28" s="13"/>
      <c r="BJ28" s="13"/>
      <c r="BK28" s="13"/>
      <c r="BL28" s="13"/>
      <c r="BM28" s="119"/>
      <c r="BN28" s="43"/>
    </row>
    <row r="29" spans="1:66" ht="18" customHeight="1" x14ac:dyDescent="0.35">
      <c r="A29" s="220" t="s">
        <v>203</v>
      </c>
      <c r="B29" s="223" t="s">
        <v>205</v>
      </c>
      <c r="C29" s="31" t="s">
        <v>1</v>
      </c>
      <c r="D29" s="14">
        <v>20</v>
      </c>
      <c r="E29" s="4">
        <f t="shared" si="0"/>
        <v>20</v>
      </c>
      <c r="F29" s="4">
        <f t="shared" si="1"/>
        <v>0</v>
      </c>
      <c r="G29" s="71"/>
      <c r="H29" s="71"/>
      <c r="I29" s="71"/>
      <c r="J29" s="71"/>
      <c r="K29" s="5"/>
      <c r="L29" s="5"/>
      <c r="M29" s="5"/>
      <c r="N29" s="5"/>
      <c r="O29" s="5"/>
      <c r="P29" s="71"/>
      <c r="Q29" s="71"/>
      <c r="R29" s="5"/>
      <c r="S29" s="5"/>
      <c r="T29" s="5"/>
      <c r="U29" s="5"/>
      <c r="V29" s="5"/>
      <c r="W29" s="118"/>
      <c r="X29" s="118"/>
      <c r="Y29" s="5"/>
      <c r="Z29" s="5"/>
      <c r="AA29" s="5"/>
      <c r="AB29" s="5"/>
      <c r="AC29" s="5"/>
      <c r="AD29" s="118"/>
      <c r="AE29" s="118"/>
      <c r="AF29" s="5"/>
      <c r="AG29" s="5"/>
      <c r="AH29" s="5"/>
      <c r="AI29" s="5"/>
      <c r="AJ29" s="5">
        <v>20</v>
      </c>
      <c r="AK29" s="118"/>
      <c r="AL29" s="118"/>
      <c r="AM29" s="5"/>
      <c r="AN29" s="5"/>
      <c r="AO29" s="5"/>
      <c r="AP29" s="5"/>
      <c r="AQ29" s="5"/>
      <c r="AR29" s="118"/>
      <c r="AS29" s="118"/>
      <c r="AT29" s="5"/>
      <c r="AU29" s="5"/>
      <c r="AV29" s="5"/>
      <c r="AW29" s="5"/>
      <c r="AX29" s="5"/>
      <c r="AY29" s="118"/>
      <c r="AZ29" s="118"/>
      <c r="BA29" s="5"/>
      <c r="BB29" s="5"/>
      <c r="BC29" s="5"/>
      <c r="BD29" s="5"/>
      <c r="BE29" s="5"/>
      <c r="BF29" s="118"/>
      <c r="BG29" s="118"/>
      <c r="BH29" s="5"/>
      <c r="BI29" s="5"/>
      <c r="BJ29" s="5"/>
      <c r="BK29" s="5"/>
      <c r="BL29" s="5"/>
      <c r="BM29" s="116"/>
      <c r="BN29" s="41"/>
    </row>
    <row r="30" spans="1:66" ht="18" customHeight="1" x14ac:dyDescent="0.35">
      <c r="A30" s="221"/>
      <c r="B30" s="224"/>
      <c r="C30" s="32" t="s">
        <v>2</v>
      </c>
      <c r="D30" s="124">
        <v>20</v>
      </c>
      <c r="E30" s="4">
        <f t="shared" si="0"/>
        <v>20</v>
      </c>
      <c r="F30" s="8">
        <f t="shared" si="1"/>
        <v>0</v>
      </c>
      <c r="G30" s="69"/>
      <c r="H30" s="69"/>
      <c r="I30" s="69"/>
      <c r="J30" s="69"/>
      <c r="K30" s="9"/>
      <c r="L30" s="9"/>
      <c r="M30" s="9"/>
      <c r="N30" s="9"/>
      <c r="O30" s="9"/>
      <c r="P30" s="69"/>
      <c r="Q30" s="69"/>
      <c r="R30" s="9"/>
      <c r="S30" s="9"/>
      <c r="T30" s="9"/>
      <c r="U30" s="9"/>
      <c r="V30" s="9"/>
      <c r="W30" s="116"/>
      <c r="X30" s="116"/>
      <c r="Y30" s="9"/>
      <c r="Z30" s="9"/>
      <c r="AA30" s="9"/>
      <c r="AB30" s="9"/>
      <c r="AC30" s="9"/>
      <c r="AD30" s="116"/>
      <c r="AE30" s="116"/>
      <c r="AF30" s="9"/>
      <c r="AG30" s="9"/>
      <c r="AH30" s="9"/>
      <c r="AI30" s="9"/>
      <c r="AJ30" s="9">
        <v>20</v>
      </c>
      <c r="AK30" s="116"/>
      <c r="AL30" s="116"/>
      <c r="AM30" s="9"/>
      <c r="AN30" s="9"/>
      <c r="AO30" s="9"/>
      <c r="AP30" s="9"/>
      <c r="AQ30" s="9"/>
      <c r="AR30" s="116"/>
      <c r="AS30" s="116"/>
      <c r="AT30" s="9"/>
      <c r="AU30" s="9"/>
      <c r="AV30" s="9"/>
      <c r="AW30" s="9"/>
      <c r="AX30" s="9"/>
      <c r="AY30" s="116"/>
      <c r="AZ30" s="116"/>
      <c r="BA30" s="9"/>
      <c r="BB30" s="9"/>
      <c r="BC30" s="9"/>
      <c r="BD30" s="9"/>
      <c r="BE30" s="9"/>
      <c r="BF30" s="116"/>
      <c r="BG30" s="116"/>
      <c r="BH30" s="9"/>
      <c r="BI30" s="9"/>
      <c r="BJ30" s="9"/>
      <c r="BK30" s="9"/>
      <c r="BL30" s="9"/>
      <c r="BM30" s="128"/>
      <c r="BN30" s="42"/>
    </row>
    <row r="31" spans="1:66" ht="18" customHeight="1" x14ac:dyDescent="0.35">
      <c r="A31" s="221"/>
      <c r="B31" s="224"/>
      <c r="C31" s="32" t="s">
        <v>3</v>
      </c>
      <c r="D31" s="124">
        <v>20</v>
      </c>
      <c r="E31" s="4">
        <f t="shared" si="0"/>
        <v>20</v>
      </c>
      <c r="F31" s="8">
        <f t="shared" si="1"/>
        <v>0</v>
      </c>
      <c r="G31" s="69"/>
      <c r="H31" s="69"/>
      <c r="I31" s="69"/>
      <c r="J31" s="69"/>
      <c r="K31" s="9"/>
      <c r="L31" s="9"/>
      <c r="M31" s="9"/>
      <c r="N31" s="9"/>
      <c r="O31" s="9"/>
      <c r="P31" s="69"/>
      <c r="Q31" s="69"/>
      <c r="R31" s="9"/>
      <c r="S31" s="9"/>
      <c r="T31" s="9"/>
      <c r="U31" s="9"/>
      <c r="V31" s="9"/>
      <c r="W31" s="116"/>
      <c r="X31" s="116"/>
      <c r="Y31" s="9"/>
      <c r="Z31" s="9"/>
      <c r="AA31" s="9"/>
      <c r="AB31" s="9"/>
      <c r="AC31" s="9"/>
      <c r="AD31" s="116"/>
      <c r="AE31" s="116"/>
      <c r="AF31" s="9"/>
      <c r="AG31" s="9"/>
      <c r="AH31" s="9"/>
      <c r="AI31" s="9"/>
      <c r="AJ31" s="9"/>
      <c r="AK31" s="116"/>
      <c r="AL31" s="116"/>
      <c r="AM31" s="9"/>
      <c r="AN31" s="9">
        <v>8</v>
      </c>
      <c r="AO31" s="9"/>
      <c r="AP31" s="9">
        <v>4</v>
      </c>
      <c r="AQ31" s="9">
        <v>8</v>
      </c>
      <c r="AR31" s="116"/>
      <c r="AS31" s="116"/>
      <c r="AT31" s="9"/>
      <c r="AU31" s="9"/>
      <c r="AV31" s="9"/>
      <c r="AW31" s="9"/>
      <c r="AX31" s="9"/>
      <c r="AY31" s="116"/>
      <c r="AZ31" s="116"/>
      <c r="BA31" s="9"/>
      <c r="BB31" s="9"/>
      <c r="BC31" s="9"/>
      <c r="BD31" s="9"/>
      <c r="BE31" s="9"/>
      <c r="BF31" s="116"/>
      <c r="BG31" s="116"/>
      <c r="BH31" s="9"/>
      <c r="BI31" s="9"/>
      <c r="BJ31" s="9"/>
      <c r="BK31" s="9"/>
      <c r="BL31" s="9"/>
      <c r="BM31" s="128"/>
      <c r="BN31" s="42"/>
    </row>
    <row r="32" spans="1:66" ht="18" customHeight="1" x14ac:dyDescent="0.35">
      <c r="A32" s="221"/>
      <c r="B32" s="224"/>
      <c r="C32" s="33" t="s">
        <v>4</v>
      </c>
      <c r="D32" s="124">
        <v>20</v>
      </c>
      <c r="E32" s="4">
        <f t="shared" si="0"/>
        <v>20</v>
      </c>
      <c r="F32" s="8">
        <f t="shared" si="1"/>
        <v>0</v>
      </c>
      <c r="G32" s="69"/>
      <c r="H32" s="69"/>
      <c r="I32" s="69"/>
      <c r="J32" s="69"/>
      <c r="K32" s="9"/>
      <c r="L32" s="9"/>
      <c r="M32" s="9"/>
      <c r="N32" s="9"/>
      <c r="O32" s="9"/>
      <c r="P32" s="69"/>
      <c r="Q32" s="69"/>
      <c r="R32" s="9"/>
      <c r="S32" s="9"/>
      <c r="T32" s="9"/>
      <c r="U32" s="9"/>
      <c r="V32" s="9"/>
      <c r="W32" s="116"/>
      <c r="X32" s="116"/>
      <c r="Y32" s="9"/>
      <c r="Z32" s="9"/>
      <c r="AA32" s="9"/>
      <c r="AB32" s="9"/>
      <c r="AC32" s="9"/>
      <c r="AD32" s="116"/>
      <c r="AE32" s="116"/>
      <c r="AF32" s="9"/>
      <c r="AG32" s="9"/>
      <c r="AH32" s="9"/>
      <c r="AI32" s="9"/>
      <c r="AJ32" s="9"/>
      <c r="AK32" s="116"/>
      <c r="AL32" s="116"/>
      <c r="AM32" s="9"/>
      <c r="AN32" s="9">
        <v>17</v>
      </c>
      <c r="AO32" s="9">
        <v>3</v>
      </c>
      <c r="AP32" s="9"/>
      <c r="AQ32" s="9"/>
      <c r="AR32" s="116"/>
      <c r="AS32" s="116"/>
      <c r="AT32" s="9"/>
      <c r="AU32" s="9"/>
      <c r="AV32" s="9"/>
      <c r="AW32" s="9"/>
      <c r="AX32" s="9"/>
      <c r="AY32" s="116"/>
      <c r="AZ32" s="116"/>
      <c r="BA32" s="9"/>
      <c r="BB32" s="9"/>
      <c r="BC32" s="9"/>
      <c r="BD32" s="9"/>
      <c r="BE32" s="9"/>
      <c r="BF32" s="116"/>
      <c r="BG32" s="116"/>
      <c r="BH32" s="9"/>
      <c r="BI32" s="9"/>
      <c r="BJ32" s="9"/>
      <c r="BK32" s="9"/>
      <c r="BL32" s="9"/>
      <c r="BM32" s="128"/>
      <c r="BN32" s="42"/>
    </row>
    <row r="33" spans="1:68" ht="18" customHeight="1" x14ac:dyDescent="0.35">
      <c r="A33" s="221"/>
      <c r="B33" s="224"/>
      <c r="C33" s="33" t="s">
        <v>5</v>
      </c>
      <c r="D33" s="124">
        <v>20</v>
      </c>
      <c r="E33" s="4">
        <f t="shared" si="0"/>
        <v>20</v>
      </c>
      <c r="F33" s="8">
        <f t="shared" si="1"/>
        <v>0</v>
      </c>
      <c r="G33" s="69"/>
      <c r="H33" s="69"/>
      <c r="I33" s="69"/>
      <c r="J33" s="69"/>
      <c r="K33" s="9"/>
      <c r="L33" s="9"/>
      <c r="M33" s="9"/>
      <c r="N33" s="9"/>
      <c r="O33" s="9"/>
      <c r="P33" s="69"/>
      <c r="Q33" s="69"/>
      <c r="R33" s="9"/>
      <c r="S33" s="9"/>
      <c r="T33" s="9"/>
      <c r="U33" s="9"/>
      <c r="V33" s="9"/>
      <c r="W33" s="116"/>
      <c r="X33" s="116"/>
      <c r="Y33" s="9"/>
      <c r="Z33" s="9"/>
      <c r="AA33" s="9"/>
      <c r="AB33" s="9"/>
      <c r="AC33" s="9"/>
      <c r="AD33" s="116"/>
      <c r="AE33" s="116"/>
      <c r="AF33" s="9"/>
      <c r="AG33" s="9"/>
      <c r="AH33" s="9"/>
      <c r="AI33" s="9"/>
      <c r="AJ33" s="9"/>
      <c r="AK33" s="116"/>
      <c r="AL33" s="116"/>
      <c r="AM33" s="9"/>
      <c r="AN33" s="9">
        <v>20</v>
      </c>
      <c r="AO33" s="9"/>
      <c r="AP33" s="9"/>
      <c r="AQ33" s="9"/>
      <c r="AR33" s="116"/>
      <c r="AS33" s="116"/>
      <c r="AT33" s="9"/>
      <c r="AU33" s="9"/>
      <c r="AV33" s="9"/>
      <c r="AW33" s="9"/>
      <c r="AX33" s="9"/>
      <c r="AY33" s="116"/>
      <c r="AZ33" s="116"/>
      <c r="BA33" s="9"/>
      <c r="BB33" s="9"/>
      <c r="BC33" s="9"/>
      <c r="BD33" s="9"/>
      <c r="BE33" s="9"/>
      <c r="BF33" s="116"/>
      <c r="BG33" s="116"/>
      <c r="BH33" s="9"/>
      <c r="BI33" s="9"/>
      <c r="BJ33" s="9"/>
      <c r="BK33" s="9"/>
      <c r="BL33" s="9"/>
      <c r="BM33" s="128"/>
      <c r="BN33" s="42"/>
    </row>
    <row r="34" spans="1:68" ht="18" customHeight="1" x14ac:dyDescent="0.35">
      <c r="A34" s="222"/>
      <c r="B34" s="225"/>
      <c r="C34" s="35" t="s">
        <v>6</v>
      </c>
      <c r="D34" s="124">
        <v>20</v>
      </c>
      <c r="E34" s="4">
        <f t="shared" si="0"/>
        <v>20</v>
      </c>
      <c r="F34" s="10">
        <f t="shared" si="1"/>
        <v>0</v>
      </c>
      <c r="G34" s="70"/>
      <c r="H34" s="70"/>
      <c r="I34" s="70"/>
      <c r="J34" s="70"/>
      <c r="K34" s="13"/>
      <c r="L34" s="13"/>
      <c r="M34" s="13"/>
      <c r="N34" s="13"/>
      <c r="O34" s="13"/>
      <c r="P34" s="70"/>
      <c r="Q34" s="70"/>
      <c r="R34" s="13"/>
      <c r="S34" s="13"/>
      <c r="T34" s="13"/>
      <c r="U34" s="13"/>
      <c r="V34" s="13"/>
      <c r="W34" s="117"/>
      <c r="X34" s="117"/>
      <c r="Y34" s="13"/>
      <c r="Z34" s="13"/>
      <c r="AA34" s="13"/>
      <c r="AB34" s="13"/>
      <c r="AC34" s="13"/>
      <c r="AD34" s="117"/>
      <c r="AE34" s="117"/>
      <c r="AF34" s="13"/>
      <c r="AG34" s="13"/>
      <c r="AH34" s="13"/>
      <c r="AI34" s="13"/>
      <c r="AJ34" s="13"/>
      <c r="AK34" s="117"/>
      <c r="AL34" s="117"/>
      <c r="AM34" s="13"/>
      <c r="AN34" s="13">
        <v>10</v>
      </c>
      <c r="AO34" s="13">
        <v>10</v>
      </c>
      <c r="AP34" s="13"/>
      <c r="AQ34" s="13"/>
      <c r="AR34" s="117"/>
      <c r="AS34" s="117"/>
      <c r="AT34" s="13"/>
      <c r="AU34" s="13"/>
      <c r="AV34" s="13"/>
      <c r="AW34" s="13"/>
      <c r="AX34" s="13"/>
      <c r="AY34" s="117"/>
      <c r="AZ34" s="117"/>
      <c r="BA34" s="13"/>
      <c r="BB34" s="13"/>
      <c r="BC34" s="13"/>
      <c r="BD34" s="13"/>
      <c r="BE34" s="13"/>
      <c r="BF34" s="117"/>
      <c r="BG34" s="117"/>
      <c r="BH34" s="13"/>
      <c r="BI34" s="13"/>
      <c r="BJ34" s="13"/>
      <c r="BK34" s="13"/>
      <c r="BL34" s="13"/>
      <c r="BM34" s="119"/>
      <c r="BN34" s="43"/>
    </row>
    <row r="35" spans="1:68" ht="18" customHeight="1" x14ac:dyDescent="0.35">
      <c r="A35" s="332" t="s">
        <v>189</v>
      </c>
      <c r="B35" s="226" t="s">
        <v>89</v>
      </c>
      <c r="C35" s="227"/>
      <c r="D35" s="218">
        <v>130</v>
      </c>
      <c r="E35" s="218">
        <f>SUM(G35:AQ36)</f>
        <v>130</v>
      </c>
      <c r="F35" s="218">
        <f t="shared" si="1"/>
        <v>0</v>
      </c>
      <c r="G35" s="306"/>
      <c r="H35" s="306"/>
      <c r="I35" s="306"/>
      <c r="J35" s="306"/>
      <c r="K35" s="259"/>
      <c r="L35" s="259"/>
      <c r="M35" s="259"/>
      <c r="N35" s="259"/>
      <c r="O35" s="259"/>
      <c r="P35" s="306"/>
      <c r="Q35" s="306"/>
      <c r="R35" s="259"/>
      <c r="S35" s="259"/>
      <c r="T35" s="259"/>
      <c r="U35" s="259"/>
      <c r="V35" s="259"/>
      <c r="W35" s="330"/>
      <c r="X35" s="330"/>
      <c r="Y35" s="259"/>
      <c r="Z35" s="259"/>
      <c r="AA35" s="259"/>
      <c r="AB35" s="259"/>
      <c r="AC35" s="39"/>
      <c r="AD35" s="330"/>
      <c r="AE35" s="330"/>
      <c r="AF35" s="259"/>
      <c r="AG35" s="259"/>
      <c r="AH35" s="259"/>
      <c r="AI35" s="259"/>
      <c r="AJ35" s="259"/>
      <c r="AK35" s="330"/>
      <c r="AL35" s="330"/>
      <c r="AM35" s="259">
        <v>42</v>
      </c>
      <c r="AN35" s="259">
        <v>88</v>
      </c>
      <c r="AO35" s="259"/>
      <c r="AP35" s="259"/>
      <c r="AQ35" s="39"/>
      <c r="AR35" s="330"/>
      <c r="AS35" s="330"/>
      <c r="AT35" s="259"/>
      <c r="AU35" s="259"/>
      <c r="AV35" s="259"/>
      <c r="AW35" s="259"/>
      <c r="AX35" s="39"/>
      <c r="AY35" s="330"/>
      <c r="AZ35" s="330"/>
      <c r="BA35" s="259"/>
      <c r="BB35" s="259"/>
      <c r="BC35" s="259"/>
      <c r="BD35" s="259"/>
      <c r="BE35" s="39"/>
      <c r="BF35" s="330"/>
      <c r="BG35" s="330"/>
      <c r="BH35" s="259"/>
      <c r="BI35" s="259"/>
      <c r="BJ35" s="259"/>
      <c r="BK35" s="259"/>
      <c r="BL35" s="39"/>
      <c r="BM35" s="120"/>
      <c r="BN35" s="204"/>
    </row>
    <row r="36" spans="1:68" ht="18" customHeight="1" x14ac:dyDescent="0.35">
      <c r="A36" s="199"/>
      <c r="B36" s="228"/>
      <c r="C36" s="229"/>
      <c r="D36" s="219"/>
      <c r="E36" s="219"/>
      <c r="F36" s="219"/>
      <c r="G36" s="307"/>
      <c r="H36" s="307"/>
      <c r="I36" s="307"/>
      <c r="J36" s="307"/>
      <c r="K36" s="213"/>
      <c r="L36" s="213"/>
      <c r="M36" s="213"/>
      <c r="N36" s="213"/>
      <c r="O36" s="213"/>
      <c r="P36" s="307"/>
      <c r="Q36" s="307"/>
      <c r="R36" s="213"/>
      <c r="S36" s="213"/>
      <c r="T36" s="213"/>
      <c r="U36" s="213"/>
      <c r="V36" s="213"/>
      <c r="W36" s="214"/>
      <c r="X36" s="214"/>
      <c r="Y36" s="213"/>
      <c r="Z36" s="213"/>
      <c r="AA36" s="213"/>
      <c r="AB36" s="213"/>
      <c r="AC36" s="40"/>
      <c r="AD36" s="214"/>
      <c r="AE36" s="214"/>
      <c r="AF36" s="213"/>
      <c r="AG36" s="213"/>
      <c r="AH36" s="213"/>
      <c r="AI36" s="213"/>
      <c r="AJ36" s="213"/>
      <c r="AK36" s="214"/>
      <c r="AL36" s="214"/>
      <c r="AM36" s="213"/>
      <c r="AN36" s="213"/>
      <c r="AO36" s="213"/>
      <c r="AP36" s="213"/>
      <c r="AQ36" s="40"/>
      <c r="AR36" s="214"/>
      <c r="AS36" s="214"/>
      <c r="AT36" s="213"/>
      <c r="AU36" s="213"/>
      <c r="AV36" s="213"/>
      <c r="AW36" s="213"/>
      <c r="AX36" s="40"/>
      <c r="AY36" s="214"/>
      <c r="AZ36" s="214"/>
      <c r="BA36" s="213"/>
      <c r="BB36" s="213"/>
      <c r="BC36" s="213"/>
      <c r="BD36" s="213"/>
      <c r="BE36" s="40"/>
      <c r="BF36" s="214"/>
      <c r="BG36" s="214"/>
      <c r="BH36" s="213"/>
      <c r="BI36" s="213"/>
      <c r="BJ36" s="213"/>
      <c r="BK36" s="213"/>
      <c r="BL36" s="40"/>
      <c r="BM36" s="121"/>
      <c r="BN36" s="205"/>
    </row>
    <row r="37" spans="1:68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8" ht="18" customHeight="1" x14ac:dyDescent="0.35">
      <c r="A38" s="23" t="s">
        <v>54</v>
      </c>
      <c r="D38" s="2">
        <f>SUBTOTAL(9,D41:D58)</f>
        <v>130</v>
      </c>
      <c r="E38" s="2">
        <f>SUBTOTAL(9,E41:E58)</f>
        <v>130</v>
      </c>
      <c r="F38" s="63">
        <f>SUBTOTAL(9,F41:F58)</f>
        <v>0</v>
      </c>
    </row>
    <row r="39" spans="1:68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304" t="s">
        <v>151</v>
      </c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208" t="s">
        <v>187</v>
      </c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309"/>
      <c r="BM39" s="310"/>
      <c r="BN39" s="263" t="s">
        <v>52</v>
      </c>
    </row>
    <row r="40" spans="1:68" ht="18" customHeight="1" x14ac:dyDescent="0.35">
      <c r="A40" s="206"/>
      <c r="B40" s="206"/>
      <c r="C40" s="206"/>
      <c r="D40" s="207"/>
      <c r="E40" s="207"/>
      <c r="F40" s="207"/>
      <c r="G40" s="115">
        <v>1</v>
      </c>
      <c r="H40" s="115">
        <v>2</v>
      </c>
      <c r="I40" s="115">
        <v>3</v>
      </c>
      <c r="J40" s="115">
        <v>4</v>
      </c>
      <c r="K40" s="37">
        <v>5</v>
      </c>
      <c r="L40" s="37">
        <v>6</v>
      </c>
      <c r="M40" s="37">
        <v>7</v>
      </c>
      <c r="N40" s="37">
        <v>8</v>
      </c>
      <c r="O40" s="37">
        <v>9</v>
      </c>
      <c r="P40" s="115">
        <v>10</v>
      </c>
      <c r="Q40" s="115">
        <v>11</v>
      </c>
      <c r="R40" s="37">
        <v>12</v>
      </c>
      <c r="S40" s="37">
        <v>13</v>
      </c>
      <c r="T40" s="37">
        <v>14</v>
      </c>
      <c r="U40" s="37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37">
        <v>21</v>
      </c>
      <c r="AB40" s="37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37">
        <v>28</v>
      </c>
      <c r="AI40" s="37">
        <v>29</v>
      </c>
      <c r="AJ40" s="37">
        <v>30</v>
      </c>
      <c r="AK40" s="115">
        <v>31</v>
      </c>
      <c r="AL40" s="115">
        <v>1</v>
      </c>
      <c r="AM40" s="37">
        <v>2</v>
      </c>
      <c r="AN40" s="37">
        <v>3</v>
      </c>
      <c r="AO40" s="37">
        <v>4</v>
      </c>
      <c r="AP40" s="37">
        <v>5</v>
      </c>
      <c r="AQ40" s="37">
        <v>6</v>
      </c>
      <c r="AR40" s="115">
        <v>7</v>
      </c>
      <c r="AS40" s="115">
        <v>8</v>
      </c>
      <c r="AT40" s="37">
        <v>9</v>
      </c>
      <c r="AU40" s="37">
        <v>10</v>
      </c>
      <c r="AV40" s="37">
        <v>11</v>
      </c>
      <c r="AW40" s="37">
        <v>12</v>
      </c>
      <c r="AX40" s="37">
        <v>13</v>
      </c>
      <c r="AY40" s="115">
        <v>14</v>
      </c>
      <c r="AZ40" s="115">
        <v>15</v>
      </c>
      <c r="BA40" s="37">
        <v>16</v>
      </c>
      <c r="BB40" s="37">
        <v>17</v>
      </c>
      <c r="BC40" s="37">
        <v>18</v>
      </c>
      <c r="BD40" s="37">
        <v>19</v>
      </c>
      <c r="BE40" s="37">
        <v>20</v>
      </c>
      <c r="BF40" s="115">
        <v>21</v>
      </c>
      <c r="BG40" s="115">
        <v>22</v>
      </c>
      <c r="BH40" s="37">
        <v>23</v>
      </c>
      <c r="BI40" s="37">
        <v>24</v>
      </c>
      <c r="BJ40" s="37">
        <v>25</v>
      </c>
      <c r="BK40" s="37">
        <v>26</v>
      </c>
      <c r="BL40" s="37">
        <v>27</v>
      </c>
      <c r="BM40" s="115">
        <v>28</v>
      </c>
      <c r="BN40" s="263"/>
    </row>
    <row r="41" spans="1:68" ht="18" customHeight="1" x14ac:dyDescent="0.35">
      <c r="A41" s="264" t="s">
        <v>203</v>
      </c>
      <c r="B41" s="200" t="s">
        <v>93</v>
      </c>
      <c r="C41" s="201" t="s">
        <v>54</v>
      </c>
      <c r="D41" s="201">
        <v>30</v>
      </c>
      <c r="E41" s="201">
        <f>SUM(G41:BM42)</f>
        <v>30</v>
      </c>
      <c r="F41" s="201">
        <f>E41-D41</f>
        <v>0</v>
      </c>
      <c r="G41" s="331"/>
      <c r="H41" s="331"/>
      <c r="I41" s="331"/>
      <c r="J41" s="331"/>
      <c r="K41" s="265"/>
      <c r="L41" s="265"/>
      <c r="M41" s="265"/>
      <c r="N41" s="265"/>
      <c r="O41" s="265"/>
      <c r="P41" s="331"/>
      <c r="Q41" s="331"/>
      <c r="R41" s="265"/>
      <c r="S41" s="265"/>
      <c r="T41" s="265"/>
      <c r="U41" s="265"/>
      <c r="V41" s="265"/>
      <c r="W41" s="331"/>
      <c r="X41" s="331"/>
      <c r="Y41" s="265"/>
      <c r="Z41" s="265"/>
      <c r="AA41" s="265"/>
      <c r="AB41" s="265"/>
      <c r="AC41" s="265"/>
      <c r="AD41" s="331"/>
      <c r="AE41" s="331"/>
      <c r="AF41" s="265"/>
      <c r="AG41" s="265"/>
      <c r="AH41" s="265"/>
      <c r="AI41" s="265"/>
      <c r="AJ41" s="265"/>
      <c r="AK41" s="331"/>
      <c r="AL41" s="331"/>
      <c r="AM41" s="265"/>
      <c r="AN41" s="265"/>
      <c r="AO41" s="265"/>
      <c r="AP41" s="265"/>
      <c r="AQ41" s="265">
        <v>7</v>
      </c>
      <c r="AR41" s="331">
        <v>1</v>
      </c>
      <c r="AS41" s="331"/>
      <c r="AT41" s="265">
        <v>0</v>
      </c>
      <c r="AU41" s="265">
        <v>0</v>
      </c>
      <c r="AV41" s="265">
        <v>0</v>
      </c>
      <c r="AW41" s="265">
        <v>0</v>
      </c>
      <c r="AX41" s="265">
        <v>0</v>
      </c>
      <c r="AY41" s="331">
        <v>2</v>
      </c>
      <c r="AZ41" s="331"/>
      <c r="BA41" s="265">
        <v>0</v>
      </c>
      <c r="BB41" s="265">
        <v>0</v>
      </c>
      <c r="BC41" s="265">
        <v>12</v>
      </c>
      <c r="BD41" s="265">
        <v>4</v>
      </c>
      <c r="BE41" s="265">
        <v>4</v>
      </c>
      <c r="BF41" s="331"/>
      <c r="BG41" s="331"/>
      <c r="BH41" s="265"/>
      <c r="BI41" s="265"/>
      <c r="BJ41" s="265"/>
      <c r="BK41" s="265"/>
      <c r="BL41" s="265"/>
      <c r="BM41" s="331"/>
      <c r="BN41" s="276"/>
    </row>
    <row r="42" spans="1:68" ht="18" customHeight="1" x14ac:dyDescent="0.35">
      <c r="A42" s="303"/>
      <c r="B42" s="200"/>
      <c r="C42" s="201"/>
      <c r="D42" s="201"/>
      <c r="E42" s="201"/>
      <c r="F42" s="201"/>
      <c r="G42" s="331"/>
      <c r="H42" s="331"/>
      <c r="I42" s="331"/>
      <c r="J42" s="331"/>
      <c r="K42" s="265"/>
      <c r="L42" s="265"/>
      <c r="M42" s="265"/>
      <c r="N42" s="265"/>
      <c r="O42" s="265"/>
      <c r="P42" s="331"/>
      <c r="Q42" s="331"/>
      <c r="R42" s="265"/>
      <c r="S42" s="265"/>
      <c r="T42" s="265"/>
      <c r="U42" s="265"/>
      <c r="V42" s="265"/>
      <c r="W42" s="331"/>
      <c r="X42" s="331"/>
      <c r="Y42" s="265"/>
      <c r="Z42" s="265"/>
      <c r="AA42" s="265"/>
      <c r="AB42" s="265"/>
      <c r="AC42" s="265"/>
      <c r="AD42" s="331"/>
      <c r="AE42" s="331"/>
      <c r="AF42" s="265"/>
      <c r="AG42" s="265"/>
      <c r="AH42" s="265"/>
      <c r="AI42" s="265"/>
      <c r="AJ42" s="265"/>
      <c r="AK42" s="331"/>
      <c r="AL42" s="331"/>
      <c r="AM42" s="265"/>
      <c r="AN42" s="265"/>
      <c r="AO42" s="265"/>
      <c r="AP42" s="265"/>
      <c r="AQ42" s="265"/>
      <c r="AR42" s="331"/>
      <c r="AS42" s="331"/>
      <c r="AT42" s="265"/>
      <c r="AU42" s="265"/>
      <c r="AV42" s="265"/>
      <c r="AW42" s="265"/>
      <c r="AX42" s="265"/>
      <c r="AY42" s="331"/>
      <c r="AZ42" s="331"/>
      <c r="BA42" s="265"/>
      <c r="BB42" s="265"/>
      <c r="BC42" s="265"/>
      <c r="BD42" s="265"/>
      <c r="BE42" s="265"/>
      <c r="BF42" s="331"/>
      <c r="BG42" s="331"/>
      <c r="BH42" s="265"/>
      <c r="BI42" s="265"/>
      <c r="BJ42" s="265"/>
      <c r="BK42" s="265"/>
      <c r="BL42" s="265"/>
      <c r="BM42" s="331"/>
      <c r="BN42" s="276"/>
    </row>
    <row r="43" spans="1:68" ht="18" customHeight="1" x14ac:dyDescent="0.35">
      <c r="A43" s="264" t="s">
        <v>203</v>
      </c>
      <c r="B43" s="202" t="s">
        <v>91</v>
      </c>
      <c r="C43" s="201" t="s">
        <v>54</v>
      </c>
      <c r="D43" s="201">
        <v>30</v>
      </c>
      <c r="E43" s="201">
        <f t="shared" ref="E43" si="2">SUM(G43:BM44)</f>
        <v>30</v>
      </c>
      <c r="F43" s="201">
        <f>E43-D43</f>
        <v>0</v>
      </c>
      <c r="G43" s="331"/>
      <c r="H43" s="331"/>
      <c r="I43" s="331"/>
      <c r="J43" s="331"/>
      <c r="K43" s="265"/>
      <c r="L43" s="265"/>
      <c r="M43" s="265"/>
      <c r="N43" s="265"/>
      <c r="O43" s="265"/>
      <c r="P43" s="331"/>
      <c r="Q43" s="331"/>
      <c r="R43" s="265"/>
      <c r="S43" s="265"/>
      <c r="T43" s="265"/>
      <c r="U43" s="265"/>
      <c r="V43" s="265"/>
      <c r="W43" s="331"/>
      <c r="X43" s="331"/>
      <c r="Y43" s="265"/>
      <c r="Z43" s="265"/>
      <c r="AA43" s="265"/>
      <c r="AB43" s="265"/>
      <c r="AC43" s="265"/>
      <c r="AD43" s="331"/>
      <c r="AE43" s="331"/>
      <c r="AF43" s="265"/>
      <c r="AG43" s="265"/>
      <c r="AH43" s="265"/>
      <c r="AI43" s="265"/>
      <c r="AJ43" s="265"/>
      <c r="AK43" s="331"/>
      <c r="AL43" s="331"/>
      <c r="AM43" s="265"/>
      <c r="AN43" s="265"/>
      <c r="AO43" s="265"/>
      <c r="AP43" s="265"/>
      <c r="AQ43" s="265">
        <v>13</v>
      </c>
      <c r="AR43" s="331">
        <v>11</v>
      </c>
      <c r="AS43" s="331"/>
      <c r="AT43" s="265">
        <v>0</v>
      </c>
      <c r="AU43" s="265">
        <v>0</v>
      </c>
      <c r="AV43" s="265">
        <v>0</v>
      </c>
      <c r="AW43" s="265">
        <v>0</v>
      </c>
      <c r="AX43" s="265">
        <v>0</v>
      </c>
      <c r="AY43" s="331">
        <v>5</v>
      </c>
      <c r="AZ43" s="331"/>
      <c r="BA43" s="265">
        <v>0</v>
      </c>
      <c r="BB43" s="265">
        <v>0</v>
      </c>
      <c r="BC43" s="265">
        <v>0</v>
      </c>
      <c r="BD43" s="265">
        <v>0</v>
      </c>
      <c r="BE43" s="265">
        <v>1</v>
      </c>
      <c r="BF43" s="331"/>
      <c r="BG43" s="331"/>
      <c r="BH43" s="265"/>
      <c r="BI43" s="265"/>
      <c r="BJ43" s="265"/>
      <c r="BK43" s="265"/>
      <c r="BL43" s="265"/>
      <c r="BM43" s="331"/>
      <c r="BN43" s="276"/>
    </row>
    <row r="44" spans="1:68" ht="18" customHeight="1" x14ac:dyDescent="0.35">
      <c r="A44" s="303"/>
      <c r="B44" s="203"/>
      <c r="C44" s="201"/>
      <c r="D44" s="201"/>
      <c r="E44" s="201"/>
      <c r="F44" s="201"/>
      <c r="G44" s="331"/>
      <c r="H44" s="331"/>
      <c r="I44" s="331"/>
      <c r="J44" s="331"/>
      <c r="K44" s="265"/>
      <c r="L44" s="265"/>
      <c r="M44" s="265"/>
      <c r="N44" s="265"/>
      <c r="O44" s="265"/>
      <c r="P44" s="331"/>
      <c r="Q44" s="331"/>
      <c r="R44" s="265"/>
      <c r="S44" s="265"/>
      <c r="T44" s="265"/>
      <c r="U44" s="265"/>
      <c r="V44" s="265"/>
      <c r="W44" s="331"/>
      <c r="X44" s="331"/>
      <c r="Y44" s="265"/>
      <c r="Z44" s="265"/>
      <c r="AA44" s="265"/>
      <c r="AB44" s="265"/>
      <c r="AC44" s="265"/>
      <c r="AD44" s="331"/>
      <c r="AE44" s="331"/>
      <c r="AF44" s="265"/>
      <c r="AG44" s="265"/>
      <c r="AH44" s="265"/>
      <c r="AI44" s="265"/>
      <c r="AJ44" s="265"/>
      <c r="AK44" s="331"/>
      <c r="AL44" s="331"/>
      <c r="AM44" s="265"/>
      <c r="AN44" s="265"/>
      <c r="AO44" s="265"/>
      <c r="AP44" s="265"/>
      <c r="AQ44" s="265"/>
      <c r="AR44" s="331"/>
      <c r="AS44" s="331"/>
      <c r="AT44" s="265"/>
      <c r="AU44" s="265"/>
      <c r="AV44" s="265"/>
      <c r="AW44" s="265"/>
      <c r="AX44" s="265"/>
      <c r="AY44" s="331"/>
      <c r="AZ44" s="331"/>
      <c r="BA44" s="265"/>
      <c r="BB44" s="265"/>
      <c r="BC44" s="265"/>
      <c r="BD44" s="265"/>
      <c r="BE44" s="265"/>
      <c r="BF44" s="331"/>
      <c r="BG44" s="331"/>
      <c r="BH44" s="265"/>
      <c r="BI44" s="265"/>
      <c r="BJ44" s="265"/>
      <c r="BK44" s="265"/>
      <c r="BL44" s="265"/>
      <c r="BM44" s="331"/>
      <c r="BN44" s="276"/>
    </row>
    <row r="45" spans="1:68" ht="18" customHeight="1" x14ac:dyDescent="0.35">
      <c r="A45" s="264" t="s">
        <v>203</v>
      </c>
      <c r="B45" s="202" t="s">
        <v>92</v>
      </c>
      <c r="C45" s="201" t="s">
        <v>54</v>
      </c>
      <c r="D45" s="201">
        <v>30</v>
      </c>
      <c r="E45" s="201">
        <f t="shared" ref="E45" si="3">SUM(G45:BM46)</f>
        <v>30</v>
      </c>
      <c r="F45" s="201">
        <f>E45-D45</f>
        <v>0</v>
      </c>
      <c r="G45" s="331"/>
      <c r="H45" s="331"/>
      <c r="I45" s="331"/>
      <c r="J45" s="331"/>
      <c r="K45" s="265"/>
      <c r="L45" s="265"/>
      <c r="M45" s="265"/>
      <c r="N45" s="265"/>
      <c r="O45" s="265"/>
      <c r="P45" s="331"/>
      <c r="Q45" s="331"/>
      <c r="R45" s="265"/>
      <c r="S45" s="265"/>
      <c r="T45" s="265"/>
      <c r="U45" s="265"/>
      <c r="V45" s="265"/>
      <c r="W45" s="331"/>
      <c r="X45" s="331"/>
      <c r="Y45" s="265"/>
      <c r="Z45" s="265"/>
      <c r="AA45" s="265"/>
      <c r="AB45" s="265"/>
      <c r="AC45" s="265"/>
      <c r="AD45" s="331"/>
      <c r="AE45" s="331"/>
      <c r="AF45" s="265"/>
      <c r="AG45" s="265"/>
      <c r="AH45" s="265"/>
      <c r="AI45" s="265"/>
      <c r="AJ45" s="265"/>
      <c r="AK45" s="331"/>
      <c r="AL45" s="331"/>
      <c r="AM45" s="265"/>
      <c r="AN45" s="265"/>
      <c r="AO45" s="265"/>
      <c r="AP45" s="265"/>
      <c r="AQ45" s="265">
        <v>4</v>
      </c>
      <c r="AR45" s="331"/>
      <c r="AS45" s="331"/>
      <c r="AT45" s="265">
        <v>0</v>
      </c>
      <c r="AU45" s="265">
        <v>0</v>
      </c>
      <c r="AV45" s="265">
        <v>0</v>
      </c>
      <c r="AW45" s="265">
        <v>0</v>
      </c>
      <c r="AX45" s="265">
        <v>0</v>
      </c>
      <c r="AY45" s="331">
        <v>15</v>
      </c>
      <c r="AZ45" s="331"/>
      <c r="BA45" s="265">
        <v>0</v>
      </c>
      <c r="BB45" s="265">
        <v>0</v>
      </c>
      <c r="BC45" s="265">
        <v>0</v>
      </c>
      <c r="BD45" s="265">
        <v>3</v>
      </c>
      <c r="BE45" s="265">
        <v>8</v>
      </c>
      <c r="BF45" s="331"/>
      <c r="BG45" s="331"/>
      <c r="BH45" s="265"/>
      <c r="BI45" s="265"/>
      <c r="BJ45" s="265"/>
      <c r="BK45" s="265"/>
      <c r="BL45" s="265"/>
      <c r="BM45" s="331"/>
      <c r="BN45" s="276"/>
    </row>
    <row r="46" spans="1:68" s="2" customFormat="1" ht="18" customHeight="1" x14ac:dyDescent="0.35">
      <c r="A46" s="303"/>
      <c r="B46" s="203"/>
      <c r="C46" s="201"/>
      <c r="D46" s="201"/>
      <c r="E46" s="201"/>
      <c r="F46" s="201"/>
      <c r="G46" s="331"/>
      <c r="H46" s="331"/>
      <c r="I46" s="331"/>
      <c r="J46" s="331"/>
      <c r="K46" s="265"/>
      <c r="L46" s="265"/>
      <c r="M46" s="265"/>
      <c r="N46" s="265"/>
      <c r="O46" s="265"/>
      <c r="P46" s="331"/>
      <c r="Q46" s="331"/>
      <c r="R46" s="265"/>
      <c r="S46" s="265"/>
      <c r="T46" s="265"/>
      <c r="U46" s="265"/>
      <c r="V46" s="265"/>
      <c r="W46" s="331"/>
      <c r="X46" s="331"/>
      <c r="Y46" s="265"/>
      <c r="Z46" s="265"/>
      <c r="AA46" s="265"/>
      <c r="AB46" s="265"/>
      <c r="AC46" s="265"/>
      <c r="AD46" s="331"/>
      <c r="AE46" s="331"/>
      <c r="AF46" s="265"/>
      <c r="AG46" s="265"/>
      <c r="AH46" s="265"/>
      <c r="AI46" s="265"/>
      <c r="AJ46" s="265"/>
      <c r="AK46" s="331"/>
      <c r="AL46" s="331"/>
      <c r="AM46" s="265"/>
      <c r="AN46" s="265"/>
      <c r="AO46" s="265"/>
      <c r="AP46" s="265"/>
      <c r="AQ46" s="265"/>
      <c r="AR46" s="331"/>
      <c r="AS46" s="331"/>
      <c r="AT46" s="265"/>
      <c r="AU46" s="265"/>
      <c r="AV46" s="265"/>
      <c r="AW46" s="265"/>
      <c r="AX46" s="265"/>
      <c r="AY46" s="331"/>
      <c r="AZ46" s="331"/>
      <c r="BA46" s="265"/>
      <c r="BB46" s="265"/>
      <c r="BC46" s="265"/>
      <c r="BD46" s="265"/>
      <c r="BE46" s="265"/>
      <c r="BF46" s="331"/>
      <c r="BG46" s="331"/>
      <c r="BH46" s="265"/>
      <c r="BI46" s="265"/>
      <c r="BJ46" s="265"/>
      <c r="BK46" s="265"/>
      <c r="BL46" s="265"/>
      <c r="BM46" s="331"/>
      <c r="BN46" s="276"/>
      <c r="BO46"/>
      <c r="BP46"/>
    </row>
    <row r="47" spans="1:68" s="2" customFormat="1" ht="18" customHeight="1" x14ac:dyDescent="0.35">
      <c r="A47" s="264" t="s">
        <v>203</v>
      </c>
      <c r="B47" s="202" t="s">
        <v>95</v>
      </c>
      <c r="C47" s="201" t="s">
        <v>54</v>
      </c>
      <c r="D47" s="201">
        <v>20</v>
      </c>
      <c r="E47" s="201">
        <f t="shared" ref="E47" si="4">SUM(G47:BM48)</f>
        <v>20</v>
      </c>
      <c r="F47" s="201">
        <f>E47-D47</f>
        <v>0</v>
      </c>
      <c r="G47" s="331"/>
      <c r="H47" s="331"/>
      <c r="I47" s="331"/>
      <c r="J47" s="331"/>
      <c r="K47" s="265"/>
      <c r="L47" s="265"/>
      <c r="M47" s="265"/>
      <c r="N47" s="265"/>
      <c r="O47" s="265"/>
      <c r="P47" s="331"/>
      <c r="Q47" s="331"/>
      <c r="R47" s="265"/>
      <c r="S47" s="265"/>
      <c r="T47" s="265"/>
      <c r="U47" s="265"/>
      <c r="V47" s="265"/>
      <c r="W47" s="331"/>
      <c r="X47" s="331"/>
      <c r="Y47" s="265"/>
      <c r="Z47" s="265"/>
      <c r="AA47" s="265"/>
      <c r="AB47" s="265"/>
      <c r="AC47" s="265"/>
      <c r="AD47" s="331"/>
      <c r="AE47" s="331"/>
      <c r="AF47" s="265"/>
      <c r="AG47" s="265"/>
      <c r="AH47" s="265"/>
      <c r="AI47" s="265"/>
      <c r="AJ47" s="265"/>
      <c r="AK47" s="331"/>
      <c r="AL47" s="331"/>
      <c r="AM47" s="265"/>
      <c r="AN47" s="265"/>
      <c r="AO47" s="265"/>
      <c r="AP47" s="265"/>
      <c r="AQ47" s="265"/>
      <c r="AR47" s="331">
        <v>0</v>
      </c>
      <c r="AS47" s="331"/>
      <c r="AT47" s="265">
        <v>0</v>
      </c>
      <c r="AU47" s="265">
        <v>0</v>
      </c>
      <c r="AV47" s="265">
        <v>0</v>
      </c>
      <c r="AW47" s="265">
        <v>0</v>
      </c>
      <c r="AX47" s="265">
        <v>0</v>
      </c>
      <c r="AY47" s="331"/>
      <c r="AZ47" s="331"/>
      <c r="BA47" s="265">
        <v>0</v>
      </c>
      <c r="BB47" s="265">
        <v>0</v>
      </c>
      <c r="BC47" s="265">
        <v>4</v>
      </c>
      <c r="BD47" s="265">
        <v>4</v>
      </c>
      <c r="BE47" s="265">
        <v>7</v>
      </c>
      <c r="BF47" s="331"/>
      <c r="BG47" s="331"/>
      <c r="BH47" s="265">
        <v>5</v>
      </c>
      <c r="BI47" s="265"/>
      <c r="BJ47" s="265"/>
      <c r="BK47" s="265"/>
      <c r="BL47" s="265"/>
      <c r="BM47" s="331"/>
      <c r="BN47" s="276"/>
      <c r="BO47"/>
      <c r="BP47"/>
    </row>
    <row r="48" spans="1:68" s="2" customFormat="1" ht="18" customHeight="1" x14ac:dyDescent="0.35">
      <c r="A48" s="303"/>
      <c r="B48" s="203"/>
      <c r="C48" s="201"/>
      <c r="D48" s="201"/>
      <c r="E48" s="201"/>
      <c r="F48" s="201"/>
      <c r="G48" s="331"/>
      <c r="H48" s="331"/>
      <c r="I48" s="331"/>
      <c r="J48" s="331"/>
      <c r="K48" s="265"/>
      <c r="L48" s="265"/>
      <c r="M48" s="265"/>
      <c r="N48" s="265"/>
      <c r="O48" s="265"/>
      <c r="P48" s="331"/>
      <c r="Q48" s="331"/>
      <c r="R48" s="265"/>
      <c r="S48" s="265"/>
      <c r="T48" s="265"/>
      <c r="U48" s="265"/>
      <c r="V48" s="265"/>
      <c r="W48" s="331"/>
      <c r="X48" s="331"/>
      <c r="Y48" s="265"/>
      <c r="Z48" s="265"/>
      <c r="AA48" s="265"/>
      <c r="AB48" s="265"/>
      <c r="AC48" s="265"/>
      <c r="AD48" s="331"/>
      <c r="AE48" s="331"/>
      <c r="AF48" s="265"/>
      <c r="AG48" s="265"/>
      <c r="AH48" s="265"/>
      <c r="AI48" s="265"/>
      <c r="AJ48" s="265"/>
      <c r="AK48" s="331"/>
      <c r="AL48" s="331"/>
      <c r="AM48" s="265"/>
      <c r="AN48" s="265"/>
      <c r="AO48" s="265"/>
      <c r="AP48" s="265"/>
      <c r="AQ48" s="265"/>
      <c r="AR48" s="331"/>
      <c r="AS48" s="331"/>
      <c r="AT48" s="265"/>
      <c r="AU48" s="265"/>
      <c r="AV48" s="265"/>
      <c r="AW48" s="265"/>
      <c r="AX48" s="265"/>
      <c r="AY48" s="331"/>
      <c r="AZ48" s="331"/>
      <c r="BA48" s="265"/>
      <c r="BB48" s="265"/>
      <c r="BC48" s="265"/>
      <c r="BD48" s="265"/>
      <c r="BE48" s="265"/>
      <c r="BF48" s="331"/>
      <c r="BG48" s="331"/>
      <c r="BH48" s="265"/>
      <c r="BI48" s="265"/>
      <c r="BJ48" s="265"/>
      <c r="BK48" s="265"/>
      <c r="BL48" s="265"/>
      <c r="BM48" s="331"/>
      <c r="BN48" s="276"/>
      <c r="BO48"/>
      <c r="BP48"/>
    </row>
    <row r="49" spans="1:68" s="2" customFormat="1" ht="18" customHeight="1" x14ac:dyDescent="0.35">
      <c r="A49" s="264" t="s">
        <v>203</v>
      </c>
      <c r="B49" s="202" t="s">
        <v>96</v>
      </c>
      <c r="C49" s="201" t="s">
        <v>54</v>
      </c>
      <c r="D49" s="201">
        <v>20</v>
      </c>
      <c r="E49" s="201">
        <f t="shared" ref="E49" si="5">SUM(G49:BM50)</f>
        <v>20</v>
      </c>
      <c r="F49" s="201">
        <f>E49-D49</f>
        <v>0</v>
      </c>
      <c r="G49" s="331"/>
      <c r="H49" s="331"/>
      <c r="I49" s="331"/>
      <c r="J49" s="331"/>
      <c r="K49" s="265"/>
      <c r="L49" s="265"/>
      <c r="M49" s="265"/>
      <c r="N49" s="265"/>
      <c r="O49" s="265"/>
      <c r="P49" s="331"/>
      <c r="Q49" s="331"/>
      <c r="R49" s="265"/>
      <c r="S49" s="265"/>
      <c r="T49" s="265"/>
      <c r="U49" s="265"/>
      <c r="V49" s="265"/>
      <c r="W49" s="331"/>
      <c r="X49" s="331"/>
      <c r="Y49" s="265"/>
      <c r="Z49" s="265"/>
      <c r="AA49" s="265"/>
      <c r="AB49" s="265"/>
      <c r="AC49" s="265"/>
      <c r="AD49" s="331"/>
      <c r="AE49" s="331"/>
      <c r="AF49" s="265"/>
      <c r="AG49" s="265"/>
      <c r="AH49" s="265"/>
      <c r="AI49" s="265"/>
      <c r="AJ49" s="265"/>
      <c r="AK49" s="331"/>
      <c r="AL49" s="331"/>
      <c r="AM49" s="265"/>
      <c r="AN49" s="265"/>
      <c r="AO49" s="265"/>
      <c r="AP49" s="265"/>
      <c r="AQ49" s="265"/>
      <c r="AR49" s="331"/>
      <c r="AS49" s="331"/>
      <c r="AT49" s="265">
        <v>0</v>
      </c>
      <c r="AU49" s="265">
        <v>0</v>
      </c>
      <c r="AV49" s="265">
        <v>0</v>
      </c>
      <c r="AW49" s="265">
        <v>0</v>
      </c>
      <c r="AX49" s="265">
        <v>0</v>
      </c>
      <c r="AY49" s="331"/>
      <c r="AZ49" s="331"/>
      <c r="BA49" s="265">
        <v>0</v>
      </c>
      <c r="BB49" s="265">
        <v>0</v>
      </c>
      <c r="BC49" s="265">
        <v>0</v>
      </c>
      <c r="BD49" s="265">
        <v>0</v>
      </c>
      <c r="BE49" s="265">
        <v>10</v>
      </c>
      <c r="BF49" s="331"/>
      <c r="BG49" s="331"/>
      <c r="BH49" s="265"/>
      <c r="BI49" s="265"/>
      <c r="BJ49" s="265">
        <v>5</v>
      </c>
      <c r="BK49" s="265"/>
      <c r="BL49" s="265">
        <v>5</v>
      </c>
      <c r="BM49" s="331"/>
      <c r="BN49" s="276"/>
      <c r="BO49"/>
      <c r="BP49"/>
    </row>
    <row r="50" spans="1:68" s="2" customFormat="1" ht="18" customHeight="1" x14ac:dyDescent="0.35">
      <c r="A50" s="303"/>
      <c r="B50" s="203"/>
      <c r="C50" s="201"/>
      <c r="D50" s="201"/>
      <c r="E50" s="201"/>
      <c r="F50" s="201"/>
      <c r="G50" s="331"/>
      <c r="H50" s="331"/>
      <c r="I50" s="331"/>
      <c r="J50" s="331"/>
      <c r="K50" s="265"/>
      <c r="L50" s="265"/>
      <c r="M50" s="265"/>
      <c r="N50" s="265"/>
      <c r="O50" s="265"/>
      <c r="P50" s="331"/>
      <c r="Q50" s="331"/>
      <c r="R50" s="265"/>
      <c r="S50" s="265"/>
      <c r="T50" s="265"/>
      <c r="U50" s="265"/>
      <c r="V50" s="265"/>
      <c r="W50" s="331"/>
      <c r="X50" s="331"/>
      <c r="Y50" s="265"/>
      <c r="Z50" s="265"/>
      <c r="AA50" s="265"/>
      <c r="AB50" s="265"/>
      <c r="AC50" s="265"/>
      <c r="AD50" s="331"/>
      <c r="AE50" s="331"/>
      <c r="AF50" s="265"/>
      <c r="AG50" s="265"/>
      <c r="AH50" s="265"/>
      <c r="AI50" s="265"/>
      <c r="AJ50" s="265"/>
      <c r="AK50" s="331"/>
      <c r="AL50" s="331"/>
      <c r="AM50" s="265"/>
      <c r="AN50" s="265"/>
      <c r="AO50" s="265"/>
      <c r="AP50" s="265"/>
      <c r="AQ50" s="265"/>
      <c r="AR50" s="331"/>
      <c r="AS50" s="331"/>
      <c r="AT50" s="265"/>
      <c r="AU50" s="265"/>
      <c r="AV50" s="265"/>
      <c r="AW50" s="265"/>
      <c r="AX50" s="265"/>
      <c r="AY50" s="331"/>
      <c r="AZ50" s="331"/>
      <c r="BA50" s="265"/>
      <c r="BB50" s="265"/>
      <c r="BC50" s="265"/>
      <c r="BD50" s="265"/>
      <c r="BE50" s="265"/>
      <c r="BF50" s="331"/>
      <c r="BG50" s="331"/>
      <c r="BH50" s="265"/>
      <c r="BI50" s="265"/>
      <c r="BJ50" s="265"/>
      <c r="BK50" s="265"/>
      <c r="BL50" s="265"/>
      <c r="BM50" s="331"/>
      <c r="BN50" s="276"/>
      <c r="BO50"/>
      <c r="BP50"/>
    </row>
    <row r="51" spans="1:68" s="2" customFormat="1" ht="18" customHeight="1" x14ac:dyDescent="0.35">
      <c r="A51" s="264"/>
      <c r="B51" s="202"/>
      <c r="C51" s="201" t="s">
        <v>54</v>
      </c>
      <c r="D51" s="201"/>
      <c r="E51" s="201">
        <f>SUM(G51:AK52)</f>
        <v>0</v>
      </c>
      <c r="F51" s="201">
        <f>E51-D51</f>
        <v>0</v>
      </c>
      <c r="G51" s="331"/>
      <c r="H51" s="331"/>
      <c r="I51" s="331"/>
      <c r="J51" s="331"/>
      <c r="K51" s="265"/>
      <c r="L51" s="265"/>
      <c r="M51" s="265"/>
      <c r="N51" s="265"/>
      <c r="O51" s="265"/>
      <c r="P51" s="331"/>
      <c r="Q51" s="331"/>
      <c r="R51" s="265"/>
      <c r="S51" s="265"/>
      <c r="T51" s="265"/>
      <c r="U51" s="265"/>
      <c r="V51" s="265"/>
      <c r="W51" s="331"/>
      <c r="X51" s="331"/>
      <c r="Y51" s="265"/>
      <c r="Z51" s="265"/>
      <c r="AA51" s="265"/>
      <c r="AB51" s="265"/>
      <c r="AC51" s="265"/>
      <c r="AD51" s="331"/>
      <c r="AE51" s="331"/>
      <c r="AF51" s="265"/>
      <c r="AG51" s="265"/>
      <c r="AH51" s="265"/>
      <c r="AI51" s="265"/>
      <c r="AJ51" s="265"/>
      <c r="AK51" s="331"/>
      <c r="AL51" s="331"/>
      <c r="AM51" s="265"/>
      <c r="AN51" s="265"/>
      <c r="AO51" s="265"/>
      <c r="AP51" s="265"/>
      <c r="AQ51" s="265"/>
      <c r="AR51" s="331"/>
      <c r="AS51" s="331"/>
      <c r="AT51" s="265"/>
      <c r="AU51" s="265"/>
      <c r="AV51" s="265"/>
      <c r="AW51" s="265"/>
      <c r="AX51" s="265"/>
      <c r="AY51" s="331"/>
      <c r="AZ51" s="331"/>
      <c r="BA51" s="265"/>
      <c r="BB51" s="265"/>
      <c r="BC51" s="265"/>
      <c r="BD51" s="265"/>
      <c r="BE51" s="265"/>
      <c r="BF51" s="331"/>
      <c r="BG51" s="331"/>
      <c r="BH51" s="265"/>
      <c r="BI51" s="265"/>
      <c r="BJ51" s="265"/>
      <c r="BK51" s="265"/>
      <c r="BL51" s="265"/>
      <c r="BM51" s="331"/>
      <c r="BN51" s="276"/>
      <c r="BO51"/>
      <c r="BP51"/>
    </row>
    <row r="52" spans="1:68" s="2" customFormat="1" ht="18" customHeight="1" x14ac:dyDescent="0.35">
      <c r="A52" s="303"/>
      <c r="B52" s="203"/>
      <c r="C52" s="201"/>
      <c r="D52" s="201"/>
      <c r="E52" s="201"/>
      <c r="F52" s="201"/>
      <c r="G52" s="331"/>
      <c r="H52" s="331"/>
      <c r="I52" s="331"/>
      <c r="J52" s="331"/>
      <c r="K52" s="265"/>
      <c r="L52" s="265"/>
      <c r="M52" s="265"/>
      <c r="N52" s="265"/>
      <c r="O52" s="265"/>
      <c r="P52" s="331"/>
      <c r="Q52" s="331"/>
      <c r="R52" s="265"/>
      <c r="S52" s="265"/>
      <c r="T52" s="265"/>
      <c r="U52" s="265"/>
      <c r="V52" s="265"/>
      <c r="W52" s="331"/>
      <c r="X52" s="331"/>
      <c r="Y52" s="265"/>
      <c r="Z52" s="265"/>
      <c r="AA52" s="265"/>
      <c r="AB52" s="265"/>
      <c r="AC52" s="265"/>
      <c r="AD52" s="331"/>
      <c r="AE52" s="331"/>
      <c r="AF52" s="265"/>
      <c r="AG52" s="265"/>
      <c r="AH52" s="265"/>
      <c r="AI52" s="265"/>
      <c r="AJ52" s="265"/>
      <c r="AK52" s="331"/>
      <c r="AL52" s="331"/>
      <c r="AM52" s="265"/>
      <c r="AN52" s="265"/>
      <c r="AO52" s="265"/>
      <c r="AP52" s="265"/>
      <c r="AQ52" s="265"/>
      <c r="AR52" s="331"/>
      <c r="AS52" s="331"/>
      <c r="AT52" s="265"/>
      <c r="AU52" s="265"/>
      <c r="AV52" s="265"/>
      <c r="AW52" s="265"/>
      <c r="AX52" s="265"/>
      <c r="AY52" s="331"/>
      <c r="AZ52" s="331"/>
      <c r="BA52" s="265"/>
      <c r="BB52" s="265"/>
      <c r="BC52" s="265"/>
      <c r="BD52" s="265"/>
      <c r="BE52" s="265"/>
      <c r="BF52" s="331"/>
      <c r="BG52" s="331"/>
      <c r="BH52" s="265"/>
      <c r="BI52" s="265"/>
      <c r="BJ52" s="265"/>
      <c r="BK52" s="265"/>
      <c r="BL52" s="265"/>
      <c r="BM52" s="331"/>
      <c r="BN52" s="276"/>
      <c r="BO52"/>
      <c r="BP52"/>
    </row>
    <row r="53" spans="1:68" s="2" customFormat="1" ht="18" customHeight="1" x14ac:dyDescent="0.35">
      <c r="A53" s="264"/>
      <c r="B53" s="279"/>
      <c r="C53" s="201" t="s">
        <v>54</v>
      </c>
      <c r="D53" s="201"/>
      <c r="E53" s="201">
        <f>SUM(G53:AK54)</f>
        <v>0</v>
      </c>
      <c r="F53" s="201">
        <f>E53-D53</f>
        <v>0</v>
      </c>
      <c r="G53" s="331"/>
      <c r="H53" s="331"/>
      <c r="I53" s="331"/>
      <c r="J53" s="331"/>
      <c r="K53" s="265"/>
      <c r="L53" s="265"/>
      <c r="M53" s="265"/>
      <c r="N53" s="265"/>
      <c r="O53" s="265"/>
      <c r="P53" s="331"/>
      <c r="Q53" s="331"/>
      <c r="R53" s="265"/>
      <c r="S53" s="265"/>
      <c r="T53" s="265"/>
      <c r="U53" s="265"/>
      <c r="V53" s="265"/>
      <c r="W53" s="331"/>
      <c r="X53" s="331"/>
      <c r="Y53" s="265"/>
      <c r="Z53" s="265"/>
      <c r="AA53" s="265"/>
      <c r="AB53" s="265"/>
      <c r="AC53" s="265"/>
      <c r="AD53" s="331"/>
      <c r="AE53" s="331"/>
      <c r="AF53" s="265"/>
      <c r="AG53" s="265"/>
      <c r="AH53" s="265"/>
      <c r="AI53" s="265"/>
      <c r="AJ53" s="265"/>
      <c r="AK53" s="331"/>
      <c r="AL53" s="331"/>
      <c r="AM53" s="265"/>
      <c r="AN53" s="265"/>
      <c r="AO53" s="265"/>
      <c r="AP53" s="265"/>
      <c r="AQ53" s="265"/>
      <c r="AR53" s="331"/>
      <c r="AS53" s="331"/>
      <c r="AT53" s="265"/>
      <c r="AU53" s="265"/>
      <c r="AV53" s="265"/>
      <c r="AW53" s="265"/>
      <c r="AX53" s="265"/>
      <c r="AY53" s="331"/>
      <c r="AZ53" s="331"/>
      <c r="BA53" s="265"/>
      <c r="BB53" s="265"/>
      <c r="BC53" s="265"/>
      <c r="BD53" s="265"/>
      <c r="BE53" s="265"/>
      <c r="BF53" s="331"/>
      <c r="BG53" s="331"/>
      <c r="BH53" s="265"/>
      <c r="BI53" s="265"/>
      <c r="BJ53" s="265"/>
      <c r="BK53" s="265"/>
      <c r="BL53" s="265"/>
      <c r="BM53" s="331"/>
      <c r="BN53" s="276"/>
      <c r="BO53"/>
      <c r="BP53"/>
    </row>
    <row r="54" spans="1:68" s="2" customFormat="1" ht="18" customHeight="1" x14ac:dyDescent="0.35">
      <c r="A54" s="303"/>
      <c r="B54" s="279"/>
      <c r="C54" s="201"/>
      <c r="D54" s="201"/>
      <c r="E54" s="201"/>
      <c r="F54" s="201"/>
      <c r="G54" s="331"/>
      <c r="H54" s="331"/>
      <c r="I54" s="331"/>
      <c r="J54" s="331"/>
      <c r="K54" s="265"/>
      <c r="L54" s="265"/>
      <c r="M54" s="265"/>
      <c r="N54" s="265"/>
      <c r="O54" s="265"/>
      <c r="P54" s="331"/>
      <c r="Q54" s="331"/>
      <c r="R54" s="265"/>
      <c r="S54" s="265"/>
      <c r="T54" s="265"/>
      <c r="U54" s="265"/>
      <c r="V54" s="265"/>
      <c r="W54" s="331"/>
      <c r="X54" s="331"/>
      <c r="Y54" s="265"/>
      <c r="Z54" s="265"/>
      <c r="AA54" s="265"/>
      <c r="AB54" s="265"/>
      <c r="AC54" s="265"/>
      <c r="AD54" s="331"/>
      <c r="AE54" s="331"/>
      <c r="AF54" s="265"/>
      <c r="AG54" s="265"/>
      <c r="AH54" s="265"/>
      <c r="AI54" s="265"/>
      <c r="AJ54" s="265"/>
      <c r="AK54" s="331"/>
      <c r="AL54" s="331"/>
      <c r="AM54" s="265"/>
      <c r="AN54" s="265"/>
      <c r="AO54" s="265"/>
      <c r="AP54" s="265"/>
      <c r="AQ54" s="265"/>
      <c r="AR54" s="331"/>
      <c r="AS54" s="331"/>
      <c r="AT54" s="265"/>
      <c r="AU54" s="265"/>
      <c r="AV54" s="265"/>
      <c r="AW54" s="265"/>
      <c r="AX54" s="265"/>
      <c r="AY54" s="331"/>
      <c r="AZ54" s="331"/>
      <c r="BA54" s="265"/>
      <c r="BB54" s="265"/>
      <c r="BC54" s="265"/>
      <c r="BD54" s="265"/>
      <c r="BE54" s="265"/>
      <c r="BF54" s="331"/>
      <c r="BG54" s="331"/>
      <c r="BH54" s="265"/>
      <c r="BI54" s="265"/>
      <c r="BJ54" s="265"/>
      <c r="BK54" s="265"/>
      <c r="BL54" s="265"/>
      <c r="BM54" s="331"/>
      <c r="BN54" s="276"/>
      <c r="BO54"/>
      <c r="BP54"/>
    </row>
    <row r="55" spans="1:68" s="2" customFormat="1" ht="18" customHeight="1" x14ac:dyDescent="0.35">
      <c r="A55" s="264"/>
      <c r="B55" s="280"/>
      <c r="C55" s="201" t="s">
        <v>54</v>
      </c>
      <c r="D55" s="201"/>
      <c r="E55" s="201">
        <f>SUM(G55:AK56)</f>
        <v>0</v>
      </c>
      <c r="F55" s="201">
        <f>E55-D55</f>
        <v>0</v>
      </c>
      <c r="G55" s="331"/>
      <c r="H55" s="331"/>
      <c r="I55" s="331"/>
      <c r="J55" s="331"/>
      <c r="K55" s="265"/>
      <c r="L55" s="265"/>
      <c r="M55" s="265"/>
      <c r="N55" s="265"/>
      <c r="O55" s="265"/>
      <c r="P55" s="331"/>
      <c r="Q55" s="331"/>
      <c r="R55" s="265"/>
      <c r="S55" s="265"/>
      <c r="T55" s="265"/>
      <c r="U55" s="265"/>
      <c r="V55" s="265"/>
      <c r="W55" s="331"/>
      <c r="X55" s="331"/>
      <c r="Y55" s="265"/>
      <c r="Z55" s="265"/>
      <c r="AA55" s="265"/>
      <c r="AB55" s="265"/>
      <c r="AC55" s="265"/>
      <c r="AD55" s="331"/>
      <c r="AE55" s="331"/>
      <c r="AF55" s="265"/>
      <c r="AG55" s="265"/>
      <c r="AH55" s="265"/>
      <c r="AI55" s="265"/>
      <c r="AJ55" s="265"/>
      <c r="AK55" s="331"/>
      <c r="AL55" s="331"/>
      <c r="AM55" s="265"/>
      <c r="AN55" s="265"/>
      <c r="AO55" s="265"/>
      <c r="AP55" s="265"/>
      <c r="AQ55" s="265"/>
      <c r="AR55" s="331"/>
      <c r="AS55" s="331"/>
      <c r="AT55" s="265"/>
      <c r="AU55" s="265"/>
      <c r="AV55" s="265"/>
      <c r="AW55" s="265"/>
      <c r="AX55" s="265"/>
      <c r="AY55" s="331"/>
      <c r="AZ55" s="331"/>
      <c r="BA55" s="265"/>
      <c r="BB55" s="265"/>
      <c r="BC55" s="265"/>
      <c r="BD55" s="265"/>
      <c r="BE55" s="265"/>
      <c r="BF55" s="331"/>
      <c r="BG55" s="331"/>
      <c r="BH55" s="265"/>
      <c r="BI55" s="265"/>
      <c r="BJ55" s="265"/>
      <c r="BK55" s="265"/>
      <c r="BL55" s="265"/>
      <c r="BM55" s="331"/>
      <c r="BN55" s="276"/>
      <c r="BO55"/>
      <c r="BP55"/>
    </row>
    <row r="56" spans="1:68" s="2" customFormat="1" ht="18" customHeight="1" x14ac:dyDescent="0.35">
      <c r="A56" s="303"/>
      <c r="B56" s="280"/>
      <c r="C56" s="201"/>
      <c r="D56" s="201"/>
      <c r="E56" s="201"/>
      <c r="F56" s="201"/>
      <c r="G56" s="331"/>
      <c r="H56" s="331"/>
      <c r="I56" s="331"/>
      <c r="J56" s="331"/>
      <c r="K56" s="265"/>
      <c r="L56" s="265"/>
      <c r="M56" s="265"/>
      <c r="N56" s="265"/>
      <c r="O56" s="265"/>
      <c r="P56" s="331"/>
      <c r="Q56" s="331"/>
      <c r="R56" s="265"/>
      <c r="S56" s="265"/>
      <c r="T56" s="265"/>
      <c r="U56" s="265"/>
      <c r="V56" s="265"/>
      <c r="W56" s="331"/>
      <c r="X56" s="331"/>
      <c r="Y56" s="265"/>
      <c r="Z56" s="265"/>
      <c r="AA56" s="265"/>
      <c r="AB56" s="265"/>
      <c r="AC56" s="265"/>
      <c r="AD56" s="331"/>
      <c r="AE56" s="331"/>
      <c r="AF56" s="265"/>
      <c r="AG56" s="265"/>
      <c r="AH56" s="265"/>
      <c r="AI56" s="265"/>
      <c r="AJ56" s="265"/>
      <c r="AK56" s="331"/>
      <c r="AL56" s="331"/>
      <c r="AM56" s="265"/>
      <c r="AN56" s="265"/>
      <c r="AO56" s="265"/>
      <c r="AP56" s="265"/>
      <c r="AQ56" s="265"/>
      <c r="AR56" s="331"/>
      <c r="AS56" s="331"/>
      <c r="AT56" s="265"/>
      <c r="AU56" s="265"/>
      <c r="AV56" s="265"/>
      <c r="AW56" s="265"/>
      <c r="AX56" s="265"/>
      <c r="AY56" s="331"/>
      <c r="AZ56" s="331"/>
      <c r="BA56" s="265"/>
      <c r="BB56" s="265"/>
      <c r="BC56" s="265"/>
      <c r="BD56" s="265"/>
      <c r="BE56" s="265"/>
      <c r="BF56" s="331"/>
      <c r="BG56" s="331"/>
      <c r="BH56" s="265"/>
      <c r="BI56" s="265"/>
      <c r="BJ56" s="265"/>
      <c r="BK56" s="265"/>
      <c r="BL56" s="265"/>
      <c r="BM56" s="331"/>
      <c r="BN56" s="276"/>
      <c r="BO56"/>
      <c r="BP56"/>
    </row>
    <row r="57" spans="1:68" s="2" customFormat="1" ht="18" customHeight="1" x14ac:dyDescent="0.35">
      <c r="A57" s="264"/>
      <c r="B57" s="280"/>
      <c r="C57" s="201" t="s">
        <v>54</v>
      </c>
      <c r="D57" s="201"/>
      <c r="E57" s="201">
        <f>SUM(G57:AK58)</f>
        <v>0</v>
      </c>
      <c r="F57" s="201">
        <f>E57-D57</f>
        <v>0</v>
      </c>
      <c r="G57" s="331"/>
      <c r="H57" s="331"/>
      <c r="I57" s="331"/>
      <c r="J57" s="331"/>
      <c r="K57" s="265"/>
      <c r="L57" s="265"/>
      <c r="M57" s="265"/>
      <c r="N57" s="265"/>
      <c r="O57" s="265"/>
      <c r="P57" s="331"/>
      <c r="Q57" s="331"/>
      <c r="R57" s="265"/>
      <c r="S57" s="265"/>
      <c r="T57" s="265"/>
      <c r="U57" s="265"/>
      <c r="V57" s="265"/>
      <c r="W57" s="331"/>
      <c r="X57" s="331"/>
      <c r="Y57" s="265"/>
      <c r="Z57" s="265"/>
      <c r="AA57" s="265"/>
      <c r="AB57" s="265"/>
      <c r="AC57" s="265"/>
      <c r="AD57" s="331"/>
      <c r="AE57" s="331"/>
      <c r="AF57" s="265"/>
      <c r="AG57" s="265"/>
      <c r="AH57" s="265"/>
      <c r="AI57" s="265"/>
      <c r="AJ57" s="265"/>
      <c r="AK57" s="331"/>
      <c r="AL57" s="331"/>
      <c r="AM57" s="265"/>
      <c r="AN57" s="265"/>
      <c r="AO57" s="265"/>
      <c r="AP57" s="265"/>
      <c r="AQ57" s="265"/>
      <c r="AR57" s="331"/>
      <c r="AS57" s="331"/>
      <c r="AT57" s="265"/>
      <c r="AU57" s="265"/>
      <c r="AV57" s="265"/>
      <c r="AW57" s="265"/>
      <c r="AX57" s="265"/>
      <c r="AY57" s="331"/>
      <c r="AZ57" s="331"/>
      <c r="BA57" s="265"/>
      <c r="BB57" s="265"/>
      <c r="BC57" s="265"/>
      <c r="BD57" s="265"/>
      <c r="BE57" s="265"/>
      <c r="BF57" s="331"/>
      <c r="BG57" s="331"/>
      <c r="BH57" s="265"/>
      <c r="BI57" s="265"/>
      <c r="BJ57" s="265"/>
      <c r="BK57" s="265"/>
      <c r="BL57" s="265"/>
      <c r="BM57" s="331"/>
      <c r="BN57" s="276"/>
      <c r="BO57"/>
      <c r="BP57"/>
    </row>
    <row r="58" spans="1:68" s="2" customFormat="1" ht="18" customHeight="1" x14ac:dyDescent="0.35">
      <c r="A58" s="303"/>
      <c r="B58" s="280"/>
      <c r="C58" s="201"/>
      <c r="D58" s="201"/>
      <c r="E58" s="201"/>
      <c r="F58" s="201"/>
      <c r="G58" s="331"/>
      <c r="H58" s="331"/>
      <c r="I58" s="331"/>
      <c r="J58" s="331"/>
      <c r="K58" s="265"/>
      <c r="L58" s="265"/>
      <c r="M58" s="265"/>
      <c r="N58" s="265"/>
      <c r="O58" s="265"/>
      <c r="P58" s="331"/>
      <c r="Q58" s="331"/>
      <c r="R58" s="265"/>
      <c r="S58" s="265"/>
      <c r="T58" s="265"/>
      <c r="U58" s="265"/>
      <c r="V58" s="265"/>
      <c r="W58" s="331"/>
      <c r="X58" s="331"/>
      <c r="Y58" s="265"/>
      <c r="Z58" s="265"/>
      <c r="AA58" s="265"/>
      <c r="AB58" s="265"/>
      <c r="AC58" s="265"/>
      <c r="AD58" s="331"/>
      <c r="AE58" s="331"/>
      <c r="AF58" s="265"/>
      <c r="AG58" s="265"/>
      <c r="AH58" s="265"/>
      <c r="AI58" s="265"/>
      <c r="AJ58" s="265"/>
      <c r="AK58" s="331"/>
      <c r="AL58" s="331"/>
      <c r="AM58" s="265"/>
      <c r="AN58" s="265"/>
      <c r="AO58" s="265"/>
      <c r="AP58" s="265"/>
      <c r="AQ58" s="265"/>
      <c r="AR58" s="331"/>
      <c r="AS58" s="331"/>
      <c r="AT58" s="265"/>
      <c r="AU58" s="265"/>
      <c r="AV58" s="265"/>
      <c r="AW58" s="265"/>
      <c r="AX58" s="265"/>
      <c r="AY58" s="331"/>
      <c r="AZ58" s="331"/>
      <c r="BA58" s="265"/>
      <c r="BB58" s="265"/>
      <c r="BC58" s="265"/>
      <c r="BD58" s="265"/>
      <c r="BE58" s="265"/>
      <c r="BF58" s="331"/>
      <c r="BG58" s="331"/>
      <c r="BH58" s="265"/>
      <c r="BI58" s="265"/>
      <c r="BJ58" s="265"/>
      <c r="BK58" s="265"/>
      <c r="BL58" s="265"/>
      <c r="BM58" s="331"/>
      <c r="BN58" s="276"/>
      <c r="BO58"/>
      <c r="BP58"/>
    </row>
    <row r="59" spans="1:68" s="2" customFormat="1" ht="15" customHeight="1" x14ac:dyDescent="0.35">
      <c r="A59"/>
      <c r="B59"/>
      <c r="C5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22"/>
      <c r="BO59"/>
      <c r="BP59"/>
    </row>
    <row r="60" spans="1:68" s="2" customFormat="1" ht="15" customHeight="1" x14ac:dyDescent="0.35">
      <c r="A60"/>
      <c r="B60"/>
      <c r="C6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22"/>
      <c r="BO60"/>
      <c r="BP60"/>
    </row>
    <row r="61" spans="1:68" s="2" customFormat="1" ht="15" customHeight="1" x14ac:dyDescent="0.35">
      <c r="A61"/>
      <c r="B61"/>
      <c r="C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22"/>
      <c r="BO61"/>
      <c r="BP61"/>
    </row>
    <row r="62" spans="1:68" s="2" customFormat="1" ht="15" customHeight="1" x14ac:dyDescent="0.35">
      <c r="A62"/>
      <c r="B62" s="21"/>
      <c r="C62"/>
      <c r="D62"/>
      <c r="E62"/>
      <c r="F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22"/>
      <c r="BO62"/>
      <c r="BP62"/>
    </row>
    <row r="63" spans="1:68" s="2" customFormat="1" ht="15" customHeight="1" x14ac:dyDescent="0.35">
      <c r="A63"/>
      <c r="B63" s="21"/>
      <c r="C63"/>
      <c r="D63"/>
      <c r="E63"/>
      <c r="F6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22"/>
      <c r="BO63"/>
      <c r="BP63"/>
    </row>
    <row r="64" spans="1:68" s="2" customFormat="1" ht="15" customHeight="1" x14ac:dyDescent="0.35">
      <c r="A64"/>
      <c r="B64" s="21"/>
      <c r="C64"/>
      <c r="D64"/>
      <c r="E64"/>
      <c r="F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O64"/>
      <c r="BP64"/>
    </row>
    <row r="65" spans="1:68" s="2" customFormat="1" ht="15" customHeight="1" x14ac:dyDescent="0.35">
      <c r="A65"/>
      <c r="B65" s="21"/>
      <c r="C65"/>
      <c r="D65"/>
      <c r="E65"/>
      <c r="F6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O65"/>
      <c r="BP65"/>
    </row>
    <row r="66" spans="1:68" s="2" customFormat="1" ht="15" customHeight="1" x14ac:dyDescent="0.35">
      <c r="A66"/>
      <c r="B66" s="21"/>
      <c r="C66"/>
      <c r="D66"/>
      <c r="E66"/>
      <c r="F6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O66"/>
      <c r="BP66"/>
    </row>
    <row r="67" spans="1:68" s="1" customFormat="1" ht="15" customHeight="1" x14ac:dyDescent="0.35">
      <c r="A67"/>
      <c r="B67" s="21"/>
      <c r="C67"/>
      <c r="D67"/>
      <c r="E67"/>
      <c r="F67"/>
      <c r="BN67" s="2"/>
      <c r="BO67"/>
      <c r="BP67"/>
    </row>
    <row r="68" spans="1:68" s="1" customFormat="1" ht="15" customHeight="1" x14ac:dyDescent="0.35">
      <c r="A68"/>
      <c r="B68" s="21"/>
      <c r="C68"/>
      <c r="D68"/>
      <c r="E68"/>
      <c r="F68"/>
      <c r="BN68" s="2"/>
      <c r="BO68"/>
      <c r="BP68"/>
    </row>
    <row r="69" spans="1:68" s="1" customFormat="1" ht="15" customHeight="1" x14ac:dyDescent="0.35">
      <c r="A69"/>
      <c r="B69" s="21"/>
      <c r="C69"/>
      <c r="D69"/>
      <c r="E69"/>
      <c r="F69"/>
      <c r="BN69" s="2"/>
      <c r="BO69"/>
      <c r="BP69"/>
    </row>
    <row r="70" spans="1:68" s="1" customFormat="1" ht="15" customHeight="1" x14ac:dyDescent="0.35">
      <c r="A70"/>
      <c r="B70" s="21"/>
      <c r="C70"/>
      <c r="D70"/>
      <c r="E70"/>
      <c r="F70"/>
      <c r="BN70" s="2"/>
      <c r="BO70"/>
      <c r="BP70"/>
    </row>
    <row r="71" spans="1:68" s="1" customFormat="1" ht="15" customHeight="1" x14ac:dyDescent="0.35">
      <c r="A71"/>
      <c r="B71" s="21"/>
      <c r="C71"/>
      <c r="D71"/>
      <c r="E71"/>
      <c r="F71"/>
      <c r="BN71" s="2"/>
      <c r="BO71"/>
      <c r="BP71"/>
    </row>
    <row r="72" spans="1:68" s="1" customFormat="1" ht="15" customHeight="1" x14ac:dyDescent="0.35">
      <c r="A72"/>
      <c r="B72" s="21"/>
      <c r="C72"/>
      <c r="D72"/>
      <c r="E72"/>
      <c r="F72"/>
      <c r="BN72" s="2"/>
      <c r="BO72"/>
      <c r="BP72"/>
    </row>
    <row r="73" spans="1:68" s="1" customFormat="1" ht="15" customHeight="1" x14ac:dyDescent="0.35">
      <c r="A73"/>
      <c r="B73" s="21"/>
      <c r="C73"/>
      <c r="D73"/>
      <c r="E73"/>
      <c r="F73"/>
      <c r="BN73" s="2"/>
      <c r="BO73"/>
      <c r="BP73"/>
    </row>
    <row r="74" spans="1:68" s="1" customFormat="1" ht="15" customHeight="1" x14ac:dyDescent="0.35">
      <c r="A74"/>
      <c r="B74" s="21"/>
      <c r="C74"/>
      <c r="D74"/>
      <c r="E74"/>
      <c r="F74"/>
      <c r="BN74" s="2"/>
      <c r="BO74"/>
      <c r="BP74"/>
    </row>
    <row r="75" spans="1:68" s="1" customFormat="1" ht="15" customHeight="1" x14ac:dyDescent="0.35">
      <c r="A75"/>
      <c r="B75" s="21"/>
      <c r="C75"/>
      <c r="D75"/>
      <c r="E75"/>
      <c r="F75"/>
      <c r="BN75" s="2"/>
      <c r="BO75"/>
      <c r="BP75"/>
    </row>
    <row r="76" spans="1:68" s="1" customFormat="1" ht="15" customHeight="1" x14ac:dyDescent="0.35">
      <c r="A76"/>
      <c r="B76" s="21"/>
      <c r="C76"/>
      <c r="D76"/>
      <c r="E76"/>
      <c r="F76"/>
      <c r="BN76" s="2"/>
      <c r="BO76"/>
      <c r="BP76"/>
    </row>
  </sheetData>
  <mergeCells count="682"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G3:AK3"/>
    <mergeCell ref="A5:A10"/>
    <mergeCell ref="B5:B10"/>
    <mergeCell ref="A11:A16"/>
    <mergeCell ref="B11:B16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Z35:Z36"/>
    <mergeCell ref="AA35:AA36"/>
    <mergeCell ref="V35:V36"/>
    <mergeCell ref="W35:W36"/>
    <mergeCell ref="AK35:AK36"/>
    <mergeCell ref="A41:A42"/>
    <mergeCell ref="B41:B42"/>
    <mergeCell ref="C41:C42"/>
    <mergeCell ref="D41:D42"/>
    <mergeCell ref="E41:E42"/>
    <mergeCell ref="F41:F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A35:A36"/>
    <mergeCell ref="B35:C36"/>
    <mergeCell ref="D35:D36"/>
    <mergeCell ref="E35:E36"/>
    <mergeCell ref="A39:A40"/>
    <mergeCell ref="B39:B40"/>
    <mergeCell ref="C39:C40"/>
    <mergeCell ref="D39:D40"/>
    <mergeCell ref="E39:E40"/>
    <mergeCell ref="F39:F40"/>
    <mergeCell ref="G39:AK39"/>
    <mergeCell ref="R35:R36"/>
    <mergeCell ref="S35:S36"/>
    <mergeCell ref="T35:T36"/>
    <mergeCell ref="U35:U36"/>
    <mergeCell ref="K41:K42"/>
    <mergeCell ref="L41:L42"/>
    <mergeCell ref="BN39:BN40"/>
    <mergeCell ref="AE35:AE36"/>
    <mergeCell ref="AF35:AF36"/>
    <mergeCell ref="AG35:AG36"/>
    <mergeCell ref="AH35:AH36"/>
    <mergeCell ref="AI35:AI36"/>
    <mergeCell ref="AJ35:AJ36"/>
    <mergeCell ref="X35:X36"/>
    <mergeCell ref="Y35:Y36"/>
    <mergeCell ref="AB35:AB36"/>
    <mergeCell ref="AD35:AD36"/>
    <mergeCell ref="BN35:BN36"/>
    <mergeCell ref="AA41:AA42"/>
    <mergeCell ref="AB41:AB42"/>
    <mergeCell ref="AC41:AC42"/>
    <mergeCell ref="AD41:AD42"/>
    <mergeCell ref="S41:S42"/>
    <mergeCell ref="T41:T42"/>
    <mergeCell ref="U41:U42"/>
    <mergeCell ref="V41:V42"/>
    <mergeCell ref="W41:W42"/>
    <mergeCell ref="X41:X42"/>
    <mergeCell ref="I43:I44"/>
    <mergeCell ref="J43:J44"/>
    <mergeCell ref="K43:K44"/>
    <mergeCell ref="L43:L44"/>
    <mergeCell ref="M43:M44"/>
    <mergeCell ref="N43:N44"/>
    <mergeCell ref="AK41:AK42"/>
    <mergeCell ref="BN41:BN42"/>
    <mergeCell ref="A43:A44"/>
    <mergeCell ref="B43:B44"/>
    <mergeCell ref="C43:C44"/>
    <mergeCell ref="D43:D44"/>
    <mergeCell ref="E43:E44"/>
    <mergeCell ref="F43:F44"/>
    <mergeCell ref="G43:G44"/>
    <mergeCell ref="H43:H44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U43:U44"/>
    <mergeCell ref="V43:V44"/>
    <mergeCell ref="W43:W44"/>
    <mergeCell ref="X43:X44"/>
    <mergeCell ref="Y43:Y44"/>
    <mergeCell ref="Z43:Z44"/>
    <mergeCell ref="O43:O44"/>
    <mergeCell ref="P43:P44"/>
    <mergeCell ref="Q43:Q44"/>
    <mergeCell ref="R43:R44"/>
    <mergeCell ref="S43:S44"/>
    <mergeCell ref="T43:T44"/>
    <mergeCell ref="AG43:AG44"/>
    <mergeCell ref="AH43:AH44"/>
    <mergeCell ref="AI43:AI44"/>
    <mergeCell ref="AJ43:AJ44"/>
    <mergeCell ref="AK43:AK44"/>
    <mergeCell ref="BN43:BN44"/>
    <mergeCell ref="AA43:AA44"/>
    <mergeCell ref="AB43:AB44"/>
    <mergeCell ref="AC43:AC44"/>
    <mergeCell ref="AD43:AD44"/>
    <mergeCell ref="AE43:AE44"/>
    <mergeCell ref="AF43:AF44"/>
    <mergeCell ref="BK43:BK44"/>
    <mergeCell ref="BL43:BL44"/>
    <mergeCell ref="G45:G46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AD45:AD46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L47:L48"/>
    <mergeCell ref="M47:M48"/>
    <mergeCell ref="N47:N48"/>
    <mergeCell ref="AK45:AK46"/>
    <mergeCell ref="BN45:BN46"/>
    <mergeCell ref="A47:A48"/>
    <mergeCell ref="B47:B48"/>
    <mergeCell ref="C47:C48"/>
    <mergeCell ref="D47:D48"/>
    <mergeCell ref="E47:E48"/>
    <mergeCell ref="F47:F48"/>
    <mergeCell ref="G47:G48"/>
    <mergeCell ref="H47:H48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B45:AB46"/>
    <mergeCell ref="AC45:AC46"/>
    <mergeCell ref="AJ47:AJ48"/>
    <mergeCell ref="AK47:AK48"/>
    <mergeCell ref="BN47:BN48"/>
    <mergeCell ref="AA47:AA48"/>
    <mergeCell ref="AB47:AB48"/>
    <mergeCell ref="AC47:AC48"/>
    <mergeCell ref="AD47:AD48"/>
    <mergeCell ref="AE47:AE48"/>
    <mergeCell ref="AF47:AF48"/>
    <mergeCell ref="BC47:BC48"/>
    <mergeCell ref="BD47:BD48"/>
    <mergeCell ref="BE47:BE48"/>
    <mergeCell ref="BF47:BF48"/>
    <mergeCell ref="A49:A50"/>
    <mergeCell ref="B49:B50"/>
    <mergeCell ref="C49:C50"/>
    <mergeCell ref="D49:D50"/>
    <mergeCell ref="E49:E50"/>
    <mergeCell ref="F49:F50"/>
    <mergeCell ref="AG47:AG48"/>
    <mergeCell ref="AH47:AH48"/>
    <mergeCell ref="AI47:AI48"/>
    <mergeCell ref="U47:U48"/>
    <mergeCell ref="V47:V48"/>
    <mergeCell ref="W47:W48"/>
    <mergeCell ref="X47:X48"/>
    <mergeCell ref="Y47:Y48"/>
    <mergeCell ref="Z47:Z48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AA49:AA50"/>
    <mergeCell ref="AB49:AB50"/>
    <mergeCell ref="AC49:AC50"/>
    <mergeCell ref="AD49:AD50"/>
    <mergeCell ref="S49:S50"/>
    <mergeCell ref="T49:T50"/>
    <mergeCell ref="U49:U50"/>
    <mergeCell ref="V49:V50"/>
    <mergeCell ref="W49:W50"/>
    <mergeCell ref="X49:X50"/>
    <mergeCell ref="I51:I52"/>
    <mergeCell ref="J51:J52"/>
    <mergeCell ref="K51:K52"/>
    <mergeCell ref="L51:L52"/>
    <mergeCell ref="M51:M52"/>
    <mergeCell ref="N51:N52"/>
    <mergeCell ref="AK49:AK50"/>
    <mergeCell ref="BN49:BN50"/>
    <mergeCell ref="A51:A52"/>
    <mergeCell ref="B51:B52"/>
    <mergeCell ref="C51:C52"/>
    <mergeCell ref="D51:D52"/>
    <mergeCell ref="E51:E52"/>
    <mergeCell ref="F51:F52"/>
    <mergeCell ref="G51:G52"/>
    <mergeCell ref="H51:H52"/>
    <mergeCell ref="AE49:AE50"/>
    <mergeCell ref="AF49:AF50"/>
    <mergeCell ref="AG49:AG50"/>
    <mergeCell ref="AH49:AH50"/>
    <mergeCell ref="AI49:AI50"/>
    <mergeCell ref="AJ49:AJ50"/>
    <mergeCell ref="Y49:Y50"/>
    <mergeCell ref="Z49:Z50"/>
    <mergeCell ref="U51:U52"/>
    <mergeCell ref="V51:V52"/>
    <mergeCell ref="W51:W52"/>
    <mergeCell ref="X51:X52"/>
    <mergeCell ref="Y51:Y52"/>
    <mergeCell ref="Z51:Z52"/>
    <mergeCell ref="O51:O52"/>
    <mergeCell ref="P51:P52"/>
    <mergeCell ref="Q51:Q52"/>
    <mergeCell ref="R51:R52"/>
    <mergeCell ref="S51:S52"/>
    <mergeCell ref="T51:T52"/>
    <mergeCell ref="AG51:AG52"/>
    <mergeCell ref="AH51:AH52"/>
    <mergeCell ref="AI51:AI52"/>
    <mergeCell ref="AJ51:AJ52"/>
    <mergeCell ref="AK51:AK52"/>
    <mergeCell ref="BN51:BN52"/>
    <mergeCell ref="AA51:AA52"/>
    <mergeCell ref="AB51:AB52"/>
    <mergeCell ref="AC51:AC52"/>
    <mergeCell ref="AD51:AD52"/>
    <mergeCell ref="AE51:AE52"/>
    <mergeCell ref="AF51:AF52"/>
    <mergeCell ref="G53:G54"/>
    <mergeCell ref="H53:H54"/>
    <mergeCell ref="I53:I54"/>
    <mergeCell ref="J53:J54"/>
    <mergeCell ref="K53:K54"/>
    <mergeCell ref="L53:L54"/>
    <mergeCell ref="A53:A54"/>
    <mergeCell ref="B53:B54"/>
    <mergeCell ref="C53:C54"/>
    <mergeCell ref="D53:D54"/>
    <mergeCell ref="E53:E54"/>
    <mergeCell ref="F53:F54"/>
    <mergeCell ref="AD53:AD54"/>
    <mergeCell ref="S53:S54"/>
    <mergeCell ref="T53:T54"/>
    <mergeCell ref="U53:U54"/>
    <mergeCell ref="V53:V54"/>
    <mergeCell ref="W53:W54"/>
    <mergeCell ref="X53:X54"/>
    <mergeCell ref="M53:M54"/>
    <mergeCell ref="N53:N54"/>
    <mergeCell ref="O53:O54"/>
    <mergeCell ref="P53:P54"/>
    <mergeCell ref="Q53:Q54"/>
    <mergeCell ref="R53:R54"/>
    <mergeCell ref="L55:L56"/>
    <mergeCell ref="M55:M56"/>
    <mergeCell ref="N55:N56"/>
    <mergeCell ref="AK53:AK54"/>
    <mergeCell ref="BN53:BN54"/>
    <mergeCell ref="A55:A56"/>
    <mergeCell ref="B55:B56"/>
    <mergeCell ref="C55:C56"/>
    <mergeCell ref="D55:D56"/>
    <mergeCell ref="E55:E56"/>
    <mergeCell ref="F55:F56"/>
    <mergeCell ref="G55:G56"/>
    <mergeCell ref="H55:H56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J55:AJ56"/>
    <mergeCell ref="AK55:AK56"/>
    <mergeCell ref="BN55:BN56"/>
    <mergeCell ref="AA55:AA56"/>
    <mergeCell ref="AB55:AB56"/>
    <mergeCell ref="AC55:AC56"/>
    <mergeCell ref="AD55:AD56"/>
    <mergeCell ref="AE55:AE56"/>
    <mergeCell ref="AF55:AF56"/>
    <mergeCell ref="BH55:BH56"/>
    <mergeCell ref="BI55:BI56"/>
    <mergeCell ref="BJ55:BJ56"/>
    <mergeCell ref="BK55:BK56"/>
    <mergeCell ref="BL55:BL56"/>
    <mergeCell ref="A57:A58"/>
    <mergeCell ref="B57:B58"/>
    <mergeCell ref="C57:C58"/>
    <mergeCell ref="D57:D58"/>
    <mergeCell ref="E57:E58"/>
    <mergeCell ref="F57:F58"/>
    <mergeCell ref="AG55:AG56"/>
    <mergeCell ref="AH55:AH56"/>
    <mergeCell ref="AI55:AI56"/>
    <mergeCell ref="U55:U56"/>
    <mergeCell ref="V55:V56"/>
    <mergeCell ref="W55:W56"/>
    <mergeCell ref="X55:X56"/>
    <mergeCell ref="Y55:Y56"/>
    <mergeCell ref="Z55:Z56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M57:M58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AK57:AK58"/>
    <mergeCell ref="BN57:BN58"/>
    <mergeCell ref="A23:A28"/>
    <mergeCell ref="A29:A34"/>
    <mergeCell ref="B23:B28"/>
    <mergeCell ref="B29:B34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AL3:BM3"/>
    <mergeCell ref="AR35:AR36"/>
    <mergeCell ref="AS35:AS36"/>
    <mergeCell ref="AT35:AT36"/>
    <mergeCell ref="AU35:AU36"/>
    <mergeCell ref="AV35:AV36"/>
    <mergeCell ref="AW35:AW36"/>
    <mergeCell ref="AY35:AY36"/>
    <mergeCell ref="AZ35:AZ36"/>
    <mergeCell ref="BA35:BA36"/>
    <mergeCell ref="BB35:BB36"/>
    <mergeCell ref="BC35:BC36"/>
    <mergeCell ref="BD35:BD36"/>
    <mergeCell ref="BF35:BF36"/>
    <mergeCell ref="BG35:BG36"/>
    <mergeCell ref="BH35:BH36"/>
    <mergeCell ref="BI35:BI36"/>
    <mergeCell ref="BJ35:BJ36"/>
    <mergeCell ref="BK35:BK36"/>
    <mergeCell ref="AL35:AL36"/>
    <mergeCell ref="AM35:AM36"/>
    <mergeCell ref="AN35:AN36"/>
    <mergeCell ref="AO35:AO36"/>
    <mergeCell ref="AP35:AP36"/>
    <mergeCell ref="BN3:BN4"/>
    <mergeCell ref="AL39:BM39"/>
    <mergeCell ref="AL41:AL42"/>
    <mergeCell ref="AM41:AM42"/>
    <mergeCell ref="AN41:AN42"/>
    <mergeCell ref="AO41:AO42"/>
    <mergeCell ref="AP41:AP42"/>
    <mergeCell ref="AQ41:AQ42"/>
    <mergeCell ref="AL43:AL44"/>
    <mergeCell ref="AM43:AM44"/>
    <mergeCell ref="AN43:AN44"/>
    <mergeCell ref="AO43:AO44"/>
    <mergeCell ref="AP43:AP44"/>
    <mergeCell ref="AQ43:AQ44"/>
    <mergeCell ref="AV41:AV42"/>
    <mergeCell ref="AW41:AW42"/>
    <mergeCell ref="AX41:AX42"/>
    <mergeCell ref="AV43:AV44"/>
    <mergeCell ref="AW43:AW44"/>
    <mergeCell ref="AX43:AX44"/>
    <mergeCell ref="BJ41:BJ42"/>
    <mergeCell ref="BK41:BK42"/>
    <mergeCell ref="BL41:BL42"/>
    <mergeCell ref="BJ43:BJ44"/>
    <mergeCell ref="AL45:AL46"/>
    <mergeCell ref="AM45:AM46"/>
    <mergeCell ref="AN45:AN46"/>
    <mergeCell ref="AO45:AO46"/>
    <mergeCell ref="AP45:AP46"/>
    <mergeCell ref="AQ45:AQ46"/>
    <mergeCell ref="AL47:AL48"/>
    <mergeCell ref="AM47:AM48"/>
    <mergeCell ref="AN47:AN48"/>
    <mergeCell ref="AO47:AO48"/>
    <mergeCell ref="AP47:AP48"/>
    <mergeCell ref="AQ47:AQ48"/>
    <mergeCell ref="AL49:AL50"/>
    <mergeCell ref="AM49:AM50"/>
    <mergeCell ref="AN49:AN50"/>
    <mergeCell ref="AO49:AO50"/>
    <mergeCell ref="AP49:AP50"/>
    <mergeCell ref="AQ49:AQ50"/>
    <mergeCell ref="AL51:AL52"/>
    <mergeCell ref="AM51:AM52"/>
    <mergeCell ref="AN51:AN52"/>
    <mergeCell ref="AO51:AO52"/>
    <mergeCell ref="AP51:AP52"/>
    <mergeCell ref="AQ51:AQ52"/>
    <mergeCell ref="AL53:AL54"/>
    <mergeCell ref="AM53:AM54"/>
    <mergeCell ref="AN53:AN54"/>
    <mergeCell ref="AO53:AO54"/>
    <mergeCell ref="AP53:AP54"/>
    <mergeCell ref="AQ53:AQ54"/>
    <mergeCell ref="AL55:AL56"/>
    <mergeCell ref="AM55:AM56"/>
    <mergeCell ref="AN55:AN56"/>
    <mergeCell ref="AO55:AO56"/>
    <mergeCell ref="AP55:AP56"/>
    <mergeCell ref="AQ55:AQ56"/>
    <mergeCell ref="AL57:AL58"/>
    <mergeCell ref="AM57:AM58"/>
    <mergeCell ref="AN57:AN58"/>
    <mergeCell ref="AO57:AO58"/>
    <mergeCell ref="AP57:AP58"/>
    <mergeCell ref="AQ57:AQ58"/>
    <mergeCell ref="AS41:AS42"/>
    <mergeCell ref="AT41:AT42"/>
    <mergeCell ref="AU41:AU42"/>
    <mergeCell ref="AS43:AS44"/>
    <mergeCell ref="AT43:AT44"/>
    <mergeCell ref="AU43:AU44"/>
    <mergeCell ref="AS45:AS46"/>
    <mergeCell ref="AT45:AT46"/>
    <mergeCell ref="AU45:AU46"/>
    <mergeCell ref="AS49:AS50"/>
    <mergeCell ref="AT49:AT50"/>
    <mergeCell ref="AU49:AU50"/>
    <mergeCell ref="AS53:AS54"/>
    <mergeCell ref="AT53:AT54"/>
    <mergeCell ref="AU53:AU54"/>
    <mergeCell ref="AS57:AS58"/>
    <mergeCell ref="AT57:AT58"/>
    <mergeCell ref="AU57:AU58"/>
    <mergeCell ref="AV45:AV46"/>
    <mergeCell ref="AW45:AW46"/>
    <mergeCell ref="AX45:AX46"/>
    <mergeCell ref="AS47:AS48"/>
    <mergeCell ref="AT47:AT48"/>
    <mergeCell ref="AU47:AU48"/>
    <mergeCell ref="AV47:AV48"/>
    <mergeCell ref="AW47:AW48"/>
    <mergeCell ref="AX47:AX48"/>
    <mergeCell ref="AV49:AV50"/>
    <mergeCell ref="AW49:AW50"/>
    <mergeCell ref="AX49:AX50"/>
    <mergeCell ref="AS51:AS52"/>
    <mergeCell ref="AT51:AT52"/>
    <mergeCell ref="AU51:AU52"/>
    <mergeCell ref="AV51:AV52"/>
    <mergeCell ref="AW51:AW52"/>
    <mergeCell ref="AX51:AX52"/>
    <mergeCell ref="AV53:AV54"/>
    <mergeCell ref="AW53:AW54"/>
    <mergeCell ref="AX53:AX54"/>
    <mergeCell ref="AS55:AS56"/>
    <mergeCell ref="AT55:AT56"/>
    <mergeCell ref="AU55:AU56"/>
    <mergeCell ref="AV55:AV56"/>
    <mergeCell ref="AW55:AW56"/>
    <mergeCell ref="AX55:AX56"/>
    <mergeCell ref="AV57:AV58"/>
    <mergeCell ref="AW57:AW58"/>
    <mergeCell ref="AX57:AX58"/>
    <mergeCell ref="AZ41:AZ42"/>
    <mergeCell ref="BA41:BA42"/>
    <mergeCell ref="BB41:BB42"/>
    <mergeCell ref="BC41:BC42"/>
    <mergeCell ref="BD41:BD42"/>
    <mergeCell ref="BE41:BE42"/>
    <mergeCell ref="AZ43:AZ44"/>
    <mergeCell ref="BA43:BA44"/>
    <mergeCell ref="BB43:BB44"/>
    <mergeCell ref="BC43:BC44"/>
    <mergeCell ref="BD43:BD44"/>
    <mergeCell ref="BE43:BE44"/>
    <mergeCell ref="AZ45:AZ46"/>
    <mergeCell ref="BA45:BA46"/>
    <mergeCell ref="BB45:BB46"/>
    <mergeCell ref="BC45:BC46"/>
    <mergeCell ref="BD45:BD46"/>
    <mergeCell ref="BE45:BE46"/>
    <mergeCell ref="AZ47:AZ48"/>
    <mergeCell ref="BA47:BA48"/>
    <mergeCell ref="BB47:BB48"/>
    <mergeCell ref="AZ49:AZ50"/>
    <mergeCell ref="BA49:BA50"/>
    <mergeCell ref="BB49:BB50"/>
    <mergeCell ref="BC49:BC50"/>
    <mergeCell ref="BD49:BD50"/>
    <mergeCell ref="BE49:BE50"/>
    <mergeCell ref="AZ51:AZ52"/>
    <mergeCell ref="BA51:BA52"/>
    <mergeCell ref="BB51:BB52"/>
    <mergeCell ref="BC51:BC52"/>
    <mergeCell ref="BD51:BD52"/>
    <mergeCell ref="BE51:BE52"/>
    <mergeCell ref="AZ53:AZ54"/>
    <mergeCell ref="BA53:BA54"/>
    <mergeCell ref="BB53:BB54"/>
    <mergeCell ref="BC53:BC54"/>
    <mergeCell ref="BD53:BD54"/>
    <mergeCell ref="BE53:BE54"/>
    <mergeCell ref="AZ55:AZ56"/>
    <mergeCell ref="BA55:BA56"/>
    <mergeCell ref="BB55:BB56"/>
    <mergeCell ref="BC55:BC56"/>
    <mergeCell ref="BD55:BD56"/>
    <mergeCell ref="BE55:BE56"/>
    <mergeCell ref="AZ57:AZ58"/>
    <mergeCell ref="BA57:BA58"/>
    <mergeCell ref="BB57:BB58"/>
    <mergeCell ref="BC57:BC58"/>
    <mergeCell ref="BD57:BD58"/>
    <mergeCell ref="BE57:BE58"/>
    <mergeCell ref="BG41:BG42"/>
    <mergeCell ref="BH41:BH42"/>
    <mergeCell ref="BI41:BI42"/>
    <mergeCell ref="BG43:BG44"/>
    <mergeCell ref="BH43:BH44"/>
    <mergeCell ref="BI43:BI44"/>
    <mergeCell ref="BG45:BG46"/>
    <mergeCell ref="BH45:BH46"/>
    <mergeCell ref="BI45:BI46"/>
    <mergeCell ref="BG49:BG50"/>
    <mergeCell ref="BH49:BH50"/>
    <mergeCell ref="BI49:BI50"/>
    <mergeCell ref="BG53:BG54"/>
    <mergeCell ref="BH53:BH54"/>
    <mergeCell ref="BI53:BI54"/>
    <mergeCell ref="BG57:BG58"/>
    <mergeCell ref="BH57:BH58"/>
    <mergeCell ref="BI57:BI58"/>
    <mergeCell ref="BJ45:BJ46"/>
    <mergeCell ref="BK45:BK46"/>
    <mergeCell ref="BL45:BL46"/>
    <mergeCell ref="BG47:BG48"/>
    <mergeCell ref="BH47:BH48"/>
    <mergeCell ref="BI47:BI48"/>
    <mergeCell ref="BJ47:BJ48"/>
    <mergeCell ref="BK47:BK48"/>
    <mergeCell ref="BL47:BL48"/>
    <mergeCell ref="BJ49:BJ50"/>
    <mergeCell ref="BK49:BK50"/>
    <mergeCell ref="BL49:BL50"/>
    <mergeCell ref="BG51:BG52"/>
    <mergeCell ref="BH51:BH52"/>
    <mergeCell ref="BI51:BI52"/>
    <mergeCell ref="BJ51:BJ52"/>
    <mergeCell ref="BK51:BK52"/>
    <mergeCell ref="BL51:BL52"/>
    <mergeCell ref="AY41:AY42"/>
    <mergeCell ref="AY43:AY44"/>
    <mergeCell ref="AY45:AY46"/>
    <mergeCell ref="AY47:AY48"/>
    <mergeCell ref="AY49:AY50"/>
    <mergeCell ref="AY51:AY52"/>
    <mergeCell ref="AY53:AY54"/>
    <mergeCell ref="AY55:AY56"/>
    <mergeCell ref="AY57:AY58"/>
    <mergeCell ref="AR41:AR42"/>
    <mergeCell ref="AR43:AR44"/>
    <mergeCell ref="AR45:AR46"/>
    <mergeCell ref="AR47:AR48"/>
    <mergeCell ref="AR49:AR50"/>
    <mergeCell ref="AR51:AR52"/>
    <mergeCell ref="AR53:AR54"/>
    <mergeCell ref="AR55:AR56"/>
    <mergeCell ref="AR57:AR58"/>
    <mergeCell ref="BF49:BF50"/>
    <mergeCell ref="BF51:BF52"/>
    <mergeCell ref="BF53:BF54"/>
    <mergeCell ref="BF55:BF56"/>
    <mergeCell ref="BF57:BF58"/>
    <mergeCell ref="BM41:BM42"/>
    <mergeCell ref="BM43:BM44"/>
    <mergeCell ref="BM45:BM46"/>
    <mergeCell ref="BM47:BM48"/>
    <mergeCell ref="BM49:BM50"/>
    <mergeCell ref="BM51:BM52"/>
    <mergeCell ref="BM53:BM54"/>
    <mergeCell ref="BM55:BM56"/>
    <mergeCell ref="BM57:BM58"/>
    <mergeCell ref="BJ57:BJ58"/>
    <mergeCell ref="BK57:BK58"/>
    <mergeCell ref="BL57:BL58"/>
    <mergeCell ref="BF41:BF42"/>
    <mergeCell ref="BF43:BF44"/>
    <mergeCell ref="BF45:BF46"/>
    <mergeCell ref="BJ53:BJ54"/>
    <mergeCell ref="BK53:BK54"/>
    <mergeCell ref="BL53:BL54"/>
    <mergeCell ref="BG55:BG56"/>
  </mergeCells>
  <conditionalFormatting sqref="E5:F35">
    <cfRule type="cellIs" dxfId="227" priority="7" operator="lessThan">
      <formula>0</formula>
    </cfRule>
  </conditionalFormatting>
  <conditionalFormatting sqref="F5:F35">
    <cfRule type="cellIs" dxfId="226" priority="6" operator="equal">
      <formula>0</formula>
    </cfRule>
  </conditionalFormatting>
  <conditionalFormatting sqref="F41:F58">
    <cfRule type="cellIs" dxfId="225" priority="4" operator="equal">
      <formula>0</formula>
    </cfRule>
    <cfRule type="cellIs" dxfId="224" priority="5" operator="lessThan">
      <formula>0</formula>
    </cfRule>
  </conditionalFormatting>
  <conditionalFormatting sqref="G5:BM15 G16:AV16 AX16:BM16 G17:BM36 G41:BM58">
    <cfRule type="cellIs" dxfId="223" priority="3" operator="greaterThan">
      <formula>0</formula>
    </cfRule>
  </conditionalFormatting>
  <conditionalFormatting sqref="BN5:BN35 BN41 BN43 BN45 BN47 BN49 BN51 BN53 BN55 BN57">
    <cfRule type="containsText" dxfId="222" priority="8" operator="containsText" text="Done">
      <formula>NOT(ISERROR(SEARCH("Done",BN5)))</formula>
    </cfRule>
  </conditionalFormatting>
  <conditionalFormatting sqref="BN5:BN36">
    <cfRule type="containsText" dxfId="221" priority="2" operator="containsText" text="Done">
      <formula>NOT(ISERROR(SEARCH("Done",BN5)))</formula>
    </cfRule>
  </conditionalFormatting>
  <conditionalFormatting sqref="BN41:BN58">
    <cfRule type="containsText" dxfId="220" priority="1" operator="containsText" text="Done">
      <formula>NOT(ISERROR(SEARCH("Done",BN41)))</formula>
    </cfRule>
  </conditionalFormatting>
  <dataValidations count="1">
    <dataValidation allowBlank="1" showInputMessage="1" showErrorMessage="1" sqref="BP5" xr:uid="{B42FDDFE-334A-4106-B235-C38EE4025B4E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D019-8D63-4D03-A98B-CD538D0EA179}">
  <sheetPr>
    <tabColor theme="7" tint="0.39997558519241921"/>
    <pageSetUpPr fitToPage="1"/>
  </sheetPr>
  <dimension ref="A1:AK112"/>
  <sheetViews>
    <sheetView showGridLines="0" zoomScale="60" zoomScaleNormal="60" workbookViewId="0">
      <pane xSplit="6" ySplit="4" topLeftCell="K5" activePane="bottomRight" state="frozen"/>
      <selection pane="topRight" activeCell="G51" sqref="G51:AH52"/>
      <selection pane="bottomLeft" activeCell="G51" sqref="G51:AH52"/>
      <selection pane="bottomRight" activeCell="Q48" sqref="Q48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customWidth="1"/>
    <col min="35" max="35" width="35.1796875" style="2" customWidth="1"/>
    <col min="39" max="39" width="11.1796875" customWidth="1"/>
    <col min="40" max="40" width="29.453125" bestFit="1" customWidth="1"/>
    <col min="41" max="41" width="22.1796875" bestFit="1" customWidth="1"/>
    <col min="42" max="42" width="5.26953125" bestFit="1" customWidth="1"/>
    <col min="43" max="44" width="11.453125" bestFit="1" customWidth="1"/>
    <col min="45" max="47" width="2.26953125" bestFit="1" customWidth="1"/>
    <col min="48" max="50" width="3.26953125" bestFit="1" customWidth="1"/>
    <col min="51" max="51" width="11" bestFit="1" customWidth="1"/>
    <col min="52" max="52" width="9" bestFit="1" customWidth="1"/>
    <col min="53" max="58" width="2.26953125" bestFit="1" customWidth="1"/>
    <col min="59" max="59" width="3.26953125" bestFit="1" customWidth="1"/>
    <col min="60" max="60" width="12" bestFit="1" customWidth="1"/>
    <col min="61" max="61" width="7.1796875" bestFit="1" customWidth="1"/>
    <col min="62" max="68" width="2.26953125" bestFit="1" customWidth="1"/>
    <col min="69" max="71" width="3.26953125" bestFit="1" customWidth="1"/>
    <col min="72" max="72" width="10" bestFit="1" customWidth="1"/>
    <col min="73" max="73" width="11.453125" bestFit="1" customWidth="1"/>
  </cols>
  <sheetData>
    <row r="1" spans="1:35" ht="34.5" customHeight="1" x14ac:dyDescent="0.35">
      <c r="A1" s="27" t="s">
        <v>45</v>
      </c>
      <c r="D1" s="230" t="s">
        <v>138</v>
      </c>
      <c r="E1" s="231"/>
      <c r="F1" s="232"/>
    </row>
    <row r="2" spans="1:35" ht="25" customHeight="1" x14ac:dyDescent="0.35">
      <c r="A2" s="23" t="s">
        <v>46</v>
      </c>
      <c r="C2">
        <f>D2/4</f>
        <v>72</v>
      </c>
      <c r="D2" s="2">
        <f>SUBTOTAL(9,D5:D70)</f>
        <v>288</v>
      </c>
      <c r="E2" s="2">
        <f>SUBTOTAL(9,E5:E70)</f>
        <v>288</v>
      </c>
      <c r="F2" s="63">
        <f>SUBTOTAL(9,F5:F70)</f>
        <v>0</v>
      </c>
    </row>
    <row r="3" spans="1:35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187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263" t="s">
        <v>52</v>
      </c>
    </row>
    <row r="4" spans="1:35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263"/>
    </row>
    <row r="5" spans="1:35" ht="18" customHeight="1" x14ac:dyDescent="0.35">
      <c r="A5" s="220" t="s">
        <v>206</v>
      </c>
      <c r="B5" s="223" t="s">
        <v>79</v>
      </c>
      <c r="C5" s="32" t="s">
        <v>1</v>
      </c>
      <c r="D5" s="14">
        <v>12</v>
      </c>
      <c r="E5" s="8">
        <f t="shared" ref="E5:E36" si="0">SUM(G5:AH5)</f>
        <v>12</v>
      </c>
      <c r="F5" s="8">
        <f>E5-D5</f>
        <v>0</v>
      </c>
      <c r="G5" s="69"/>
      <c r="H5" s="9"/>
      <c r="I5" s="9"/>
      <c r="J5" s="9"/>
      <c r="K5" s="9"/>
      <c r="L5" s="9">
        <v>12</v>
      </c>
      <c r="M5" s="69"/>
      <c r="N5" s="69"/>
      <c r="O5" s="9"/>
      <c r="P5" s="9"/>
      <c r="Q5" s="9"/>
      <c r="R5" s="9"/>
      <c r="S5" s="9"/>
      <c r="T5" s="69"/>
      <c r="U5" s="69"/>
      <c r="V5" s="9"/>
      <c r="W5" s="9"/>
      <c r="X5" s="9"/>
      <c r="Y5" s="9"/>
      <c r="Z5" s="9"/>
      <c r="AA5" s="69"/>
      <c r="AB5" s="69"/>
      <c r="AC5" s="9"/>
      <c r="AD5" s="9"/>
      <c r="AE5" s="9"/>
      <c r="AF5" s="9"/>
      <c r="AG5" s="9"/>
      <c r="AH5" s="69"/>
      <c r="AI5" s="41"/>
    </row>
    <row r="6" spans="1:35" ht="18" customHeight="1" x14ac:dyDescent="0.35">
      <c r="A6" s="221"/>
      <c r="B6" s="224"/>
      <c r="C6" s="32" t="s">
        <v>2</v>
      </c>
      <c r="D6" s="7">
        <v>12</v>
      </c>
      <c r="E6" s="8">
        <f t="shared" si="0"/>
        <v>12</v>
      </c>
      <c r="F6" s="8">
        <f t="shared" ref="F6:F71" si="1">E6-D6</f>
        <v>0</v>
      </c>
      <c r="G6" s="69"/>
      <c r="H6" s="9"/>
      <c r="I6" s="9"/>
      <c r="J6" s="9"/>
      <c r="K6" s="9">
        <v>9</v>
      </c>
      <c r="L6" s="9">
        <v>3</v>
      </c>
      <c r="M6" s="69"/>
      <c r="N6" s="69"/>
      <c r="O6" s="9"/>
      <c r="P6" s="9"/>
      <c r="Q6" s="9"/>
      <c r="R6" s="9"/>
      <c r="S6" s="9"/>
      <c r="T6" s="69"/>
      <c r="U6" s="69"/>
      <c r="V6" s="9"/>
      <c r="W6" s="9"/>
      <c r="X6" s="9"/>
      <c r="Y6" s="9"/>
      <c r="Z6" s="9"/>
      <c r="AA6" s="69"/>
      <c r="AB6" s="69"/>
      <c r="AC6" s="9"/>
      <c r="AD6" s="9"/>
      <c r="AE6" s="9"/>
      <c r="AF6" s="9"/>
      <c r="AG6" s="9"/>
      <c r="AH6" s="69"/>
      <c r="AI6" s="42"/>
    </row>
    <row r="7" spans="1:35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/>
      <c r="X7" s="9"/>
      <c r="Y7" s="9"/>
      <c r="Z7" s="9"/>
      <c r="AA7" s="69"/>
      <c r="AB7" s="69"/>
      <c r="AC7" s="9"/>
      <c r="AD7" s="9"/>
      <c r="AE7" s="9"/>
      <c r="AF7" s="9"/>
      <c r="AG7" s="9"/>
      <c r="AH7" s="69"/>
      <c r="AI7" s="42"/>
    </row>
    <row r="8" spans="1:35" ht="18" customHeight="1" x14ac:dyDescent="0.35">
      <c r="A8" s="221"/>
      <c r="B8" s="224"/>
      <c r="C8" s="33" t="s">
        <v>4</v>
      </c>
      <c r="D8" s="7">
        <v>12</v>
      </c>
      <c r="E8" s="8">
        <f t="shared" si="0"/>
        <v>12</v>
      </c>
      <c r="F8" s="8">
        <f t="shared" si="1"/>
        <v>0</v>
      </c>
      <c r="G8" s="69"/>
      <c r="H8" s="9"/>
      <c r="I8" s="9"/>
      <c r="J8" s="9"/>
      <c r="K8" s="9"/>
      <c r="L8" s="9">
        <v>5</v>
      </c>
      <c r="M8" s="69">
        <v>7</v>
      </c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/>
      <c r="Z8" s="9"/>
      <c r="AA8" s="69"/>
      <c r="AB8" s="69"/>
      <c r="AC8" s="9"/>
      <c r="AD8" s="9"/>
      <c r="AE8" s="9"/>
      <c r="AF8" s="9"/>
      <c r="AG8" s="9"/>
      <c r="AH8" s="69"/>
      <c r="AI8" s="42"/>
    </row>
    <row r="9" spans="1:35" ht="18" customHeight="1" x14ac:dyDescent="0.35">
      <c r="A9" s="221"/>
      <c r="B9" s="224"/>
      <c r="C9" s="33" t="s">
        <v>5</v>
      </c>
      <c r="D9" s="7">
        <v>12</v>
      </c>
      <c r="E9" s="8">
        <f t="shared" si="0"/>
        <v>12</v>
      </c>
      <c r="F9" s="8">
        <f t="shared" si="1"/>
        <v>0</v>
      </c>
      <c r="G9" s="69"/>
      <c r="H9" s="9"/>
      <c r="I9" s="9"/>
      <c r="J9" s="9"/>
      <c r="K9" s="9"/>
      <c r="L9" s="9"/>
      <c r="M9" s="69">
        <v>2</v>
      </c>
      <c r="N9" s="69"/>
      <c r="O9" s="9">
        <v>10</v>
      </c>
      <c r="P9" s="9"/>
      <c r="Q9" s="9"/>
      <c r="R9" s="9"/>
      <c r="S9" s="9"/>
      <c r="T9" s="69"/>
      <c r="U9" s="69"/>
      <c r="V9" s="9"/>
      <c r="W9" s="9"/>
      <c r="X9" s="9"/>
      <c r="Y9" s="9"/>
      <c r="Z9" s="9"/>
      <c r="AA9" s="69"/>
      <c r="AB9" s="69"/>
      <c r="AC9" s="9"/>
      <c r="AD9" s="9"/>
      <c r="AE9" s="9"/>
      <c r="AF9" s="9"/>
      <c r="AG9" s="9"/>
      <c r="AH9" s="69"/>
      <c r="AI9" s="42"/>
    </row>
    <row r="10" spans="1:35" ht="18" customHeight="1" x14ac:dyDescent="0.35">
      <c r="A10" s="222"/>
      <c r="B10" s="225"/>
      <c r="C10" s="34" t="s">
        <v>6</v>
      </c>
      <c r="D10" s="16"/>
      <c r="E10" s="10">
        <f t="shared" si="0"/>
        <v>0</v>
      </c>
      <c r="F10" s="10">
        <f t="shared" si="1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/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13"/>
      <c r="AD10" s="13"/>
      <c r="AE10" s="13"/>
      <c r="AF10" s="13"/>
      <c r="AG10" s="13"/>
      <c r="AH10" s="70"/>
      <c r="AI10" s="43"/>
    </row>
    <row r="11" spans="1:35" ht="18" customHeight="1" x14ac:dyDescent="0.35">
      <c r="A11" s="220" t="s">
        <v>206</v>
      </c>
      <c r="B11" s="223" t="s">
        <v>80</v>
      </c>
      <c r="C11" s="31" t="s">
        <v>1</v>
      </c>
      <c r="D11" s="14">
        <v>9</v>
      </c>
      <c r="E11" s="4">
        <f t="shared" si="0"/>
        <v>9</v>
      </c>
      <c r="F11" s="4">
        <f t="shared" si="1"/>
        <v>0</v>
      </c>
      <c r="G11" s="71"/>
      <c r="H11" s="5"/>
      <c r="I11" s="5"/>
      <c r="J11" s="5"/>
      <c r="K11" s="5"/>
      <c r="L11" s="5">
        <v>9</v>
      </c>
      <c r="M11" s="71"/>
      <c r="N11" s="71"/>
      <c r="O11" s="5"/>
      <c r="P11" s="5"/>
      <c r="Q11" s="5"/>
      <c r="R11" s="5"/>
      <c r="S11" s="5"/>
      <c r="T11" s="71"/>
      <c r="U11" s="71"/>
      <c r="V11" s="5"/>
      <c r="W11" s="5"/>
      <c r="X11" s="5"/>
      <c r="Y11" s="5"/>
      <c r="Z11" s="5"/>
      <c r="AA11" s="71"/>
      <c r="AB11" s="71"/>
      <c r="AC11" s="5"/>
      <c r="AD11" s="5"/>
      <c r="AE11" s="5"/>
      <c r="AF11" s="5"/>
      <c r="AG11" s="5"/>
      <c r="AH11" s="71"/>
      <c r="AI11" s="41"/>
    </row>
    <row r="12" spans="1:35" ht="18" customHeight="1" x14ac:dyDescent="0.35">
      <c r="A12" s="221"/>
      <c r="B12" s="224"/>
      <c r="C12" s="32" t="s">
        <v>2</v>
      </c>
      <c r="D12" s="7">
        <v>9</v>
      </c>
      <c r="E12" s="8">
        <f t="shared" si="0"/>
        <v>9</v>
      </c>
      <c r="F12" s="8">
        <f t="shared" si="1"/>
        <v>0</v>
      </c>
      <c r="G12" s="69"/>
      <c r="H12" s="9"/>
      <c r="I12" s="9"/>
      <c r="J12" s="9"/>
      <c r="K12" s="9"/>
      <c r="L12" s="9"/>
      <c r="M12" s="69"/>
      <c r="N12" s="69"/>
      <c r="O12" s="9">
        <v>9</v>
      </c>
      <c r="P12" s="9"/>
      <c r="Q12" s="9"/>
      <c r="R12" s="9"/>
      <c r="S12" s="9"/>
      <c r="T12" s="69"/>
      <c r="U12" s="69"/>
      <c r="V12" s="9"/>
      <c r="W12" s="9"/>
      <c r="X12" s="9"/>
      <c r="Y12" s="9"/>
      <c r="Z12" s="9"/>
      <c r="AA12" s="69"/>
      <c r="AB12" s="69"/>
      <c r="AC12" s="9"/>
      <c r="AD12" s="9"/>
      <c r="AE12" s="9"/>
      <c r="AF12" s="9"/>
      <c r="AG12" s="9"/>
      <c r="AH12" s="69"/>
      <c r="AI12" s="42"/>
    </row>
    <row r="13" spans="1:35" ht="18" customHeight="1" x14ac:dyDescent="0.35">
      <c r="A13" s="221"/>
      <c r="B13" s="224"/>
      <c r="C13" s="32" t="s">
        <v>3</v>
      </c>
      <c r="D13" s="7"/>
      <c r="E13" s="8">
        <f t="shared" si="0"/>
        <v>0</v>
      </c>
      <c r="F13" s="8">
        <f t="shared" si="1"/>
        <v>0</v>
      </c>
      <c r="G13" s="69"/>
      <c r="H13" s="9"/>
      <c r="I13" s="9"/>
      <c r="J13" s="9"/>
      <c r="K13" s="9"/>
      <c r="L13" s="9"/>
      <c r="M13" s="69"/>
      <c r="N13" s="69"/>
      <c r="O13" s="9"/>
      <c r="P13" s="9"/>
      <c r="Q13" s="9"/>
      <c r="R13" s="9"/>
      <c r="S13" s="9"/>
      <c r="T13" s="69"/>
      <c r="U13" s="69"/>
      <c r="V13" s="9"/>
      <c r="W13" s="9"/>
      <c r="X13" s="9"/>
      <c r="Y13" s="9"/>
      <c r="Z13" s="9"/>
      <c r="AA13" s="69"/>
      <c r="AB13" s="69"/>
      <c r="AC13" s="9"/>
      <c r="AD13" s="9"/>
      <c r="AE13" s="9"/>
      <c r="AF13" s="9"/>
      <c r="AG13" s="9"/>
      <c r="AH13" s="69"/>
      <c r="AI13" s="42"/>
    </row>
    <row r="14" spans="1:35" ht="18" customHeight="1" x14ac:dyDescent="0.35">
      <c r="A14" s="221"/>
      <c r="B14" s="224"/>
      <c r="C14" s="33" t="s">
        <v>4</v>
      </c>
      <c r="D14" s="7">
        <v>9</v>
      </c>
      <c r="E14" s="8">
        <f t="shared" si="0"/>
        <v>9</v>
      </c>
      <c r="F14" s="8">
        <f t="shared" si="1"/>
        <v>0</v>
      </c>
      <c r="G14" s="69"/>
      <c r="H14" s="9"/>
      <c r="I14" s="9"/>
      <c r="J14" s="9"/>
      <c r="K14" s="9"/>
      <c r="L14" s="9"/>
      <c r="M14" s="69"/>
      <c r="N14" s="69"/>
      <c r="O14" s="9">
        <v>9</v>
      </c>
      <c r="P14" s="9"/>
      <c r="Q14" s="9"/>
      <c r="R14" s="9"/>
      <c r="S14" s="9"/>
      <c r="T14" s="69"/>
      <c r="U14" s="69"/>
      <c r="V14" s="9"/>
      <c r="W14" s="9"/>
      <c r="X14" s="9"/>
      <c r="Y14" s="9"/>
      <c r="Z14" s="9"/>
      <c r="AA14" s="69"/>
      <c r="AB14" s="69"/>
      <c r="AC14" s="9"/>
      <c r="AD14" s="9"/>
      <c r="AE14" s="9"/>
      <c r="AF14" s="9"/>
      <c r="AG14" s="9"/>
      <c r="AH14" s="69"/>
      <c r="AI14" s="42"/>
    </row>
    <row r="15" spans="1:35" ht="18" customHeight="1" x14ac:dyDescent="0.35">
      <c r="A15" s="221"/>
      <c r="B15" s="224"/>
      <c r="C15" s="33" t="s">
        <v>5</v>
      </c>
      <c r="D15" s="7">
        <v>9</v>
      </c>
      <c r="E15" s="8">
        <f t="shared" si="0"/>
        <v>9</v>
      </c>
      <c r="F15" s="8">
        <f t="shared" si="1"/>
        <v>0</v>
      </c>
      <c r="G15" s="69"/>
      <c r="H15" s="9"/>
      <c r="I15" s="9"/>
      <c r="J15" s="9"/>
      <c r="K15" s="9"/>
      <c r="L15" s="9"/>
      <c r="M15" s="69"/>
      <c r="N15" s="69"/>
      <c r="O15" s="9">
        <v>9</v>
      </c>
      <c r="P15" s="9"/>
      <c r="Q15" s="9"/>
      <c r="R15" s="9"/>
      <c r="S15" s="9"/>
      <c r="T15" s="69"/>
      <c r="U15" s="69"/>
      <c r="V15" s="9"/>
      <c r="W15" s="9"/>
      <c r="X15" s="9"/>
      <c r="Y15" s="9"/>
      <c r="Z15" s="9"/>
      <c r="AA15" s="69"/>
      <c r="AB15" s="69"/>
      <c r="AC15" s="9"/>
      <c r="AD15" s="9"/>
      <c r="AE15" s="9"/>
      <c r="AF15" s="9"/>
      <c r="AG15" s="9"/>
      <c r="AH15" s="69"/>
      <c r="AI15" s="42"/>
    </row>
    <row r="16" spans="1:35" ht="18" customHeight="1" x14ac:dyDescent="0.35">
      <c r="A16" s="222"/>
      <c r="B16" s="225"/>
      <c r="C16" s="34" t="s">
        <v>6</v>
      </c>
      <c r="D16" s="16"/>
      <c r="E16" s="10">
        <f t="shared" si="0"/>
        <v>0</v>
      </c>
      <c r="F16" s="10">
        <f t="shared" si="1"/>
        <v>0</v>
      </c>
      <c r="G16" s="70"/>
      <c r="H16" s="13"/>
      <c r="I16" s="13"/>
      <c r="J16" s="13"/>
      <c r="K16" s="13"/>
      <c r="L16" s="13"/>
      <c r="M16" s="70"/>
      <c r="N16" s="70"/>
      <c r="O16" s="13"/>
      <c r="P16" s="13"/>
      <c r="Q16" s="13"/>
      <c r="R16" s="13"/>
      <c r="S16" s="13"/>
      <c r="T16" s="70"/>
      <c r="U16" s="70"/>
      <c r="V16" s="13"/>
      <c r="W16" s="13"/>
      <c r="X16" s="13"/>
      <c r="Y16" s="13"/>
      <c r="Z16" s="13"/>
      <c r="AA16" s="70"/>
      <c r="AB16" s="70"/>
      <c r="AC16" s="13"/>
      <c r="AD16" s="13"/>
      <c r="AE16" s="13"/>
      <c r="AF16" s="13"/>
      <c r="AG16" s="13"/>
      <c r="AH16" s="70"/>
      <c r="AI16" s="43"/>
    </row>
    <row r="17" spans="1:35" ht="18" customHeight="1" x14ac:dyDescent="0.35">
      <c r="A17" s="220" t="s">
        <v>206</v>
      </c>
      <c r="B17" s="284" t="s">
        <v>43</v>
      </c>
      <c r="C17" s="31" t="s">
        <v>1</v>
      </c>
      <c r="D17" s="14">
        <v>6</v>
      </c>
      <c r="E17" s="4">
        <f t="shared" si="0"/>
        <v>6</v>
      </c>
      <c r="F17" s="4">
        <f t="shared" si="1"/>
        <v>0</v>
      </c>
      <c r="G17" s="71"/>
      <c r="H17" s="5"/>
      <c r="I17" s="5"/>
      <c r="J17" s="5"/>
      <c r="K17" s="5"/>
      <c r="L17" s="5"/>
      <c r="M17" s="71">
        <v>5</v>
      </c>
      <c r="N17" s="71"/>
      <c r="O17" s="5">
        <v>1</v>
      </c>
      <c r="P17" s="5"/>
      <c r="Q17" s="5"/>
      <c r="R17" s="5"/>
      <c r="S17" s="5"/>
      <c r="T17" s="71"/>
      <c r="U17" s="71"/>
      <c r="V17" s="5"/>
      <c r="W17" s="5"/>
      <c r="X17" s="5"/>
      <c r="Y17" s="5"/>
      <c r="Z17" s="5"/>
      <c r="AA17" s="71"/>
      <c r="AB17" s="71"/>
      <c r="AC17" s="5"/>
      <c r="AD17" s="5"/>
      <c r="AE17" s="5"/>
      <c r="AF17" s="5"/>
      <c r="AG17" s="5"/>
      <c r="AH17" s="71"/>
      <c r="AI17" s="41"/>
    </row>
    <row r="18" spans="1:35" ht="18" customHeight="1" x14ac:dyDescent="0.35">
      <c r="A18" s="221"/>
      <c r="B18" s="246"/>
      <c r="C18" s="32" t="s">
        <v>2</v>
      </c>
      <c r="D18" s="7">
        <v>6</v>
      </c>
      <c r="E18" s="8">
        <f t="shared" si="0"/>
        <v>6</v>
      </c>
      <c r="F18" s="8">
        <f t="shared" si="1"/>
        <v>0</v>
      </c>
      <c r="G18" s="69"/>
      <c r="H18" s="9"/>
      <c r="I18" s="9"/>
      <c r="J18" s="9"/>
      <c r="K18" s="9"/>
      <c r="L18" s="9"/>
      <c r="M18" s="69">
        <v>4</v>
      </c>
      <c r="N18" s="69"/>
      <c r="O18" s="9">
        <v>2</v>
      </c>
      <c r="P18" s="9"/>
      <c r="Q18" s="9"/>
      <c r="R18" s="9"/>
      <c r="S18" s="9"/>
      <c r="T18" s="69"/>
      <c r="U18" s="69"/>
      <c r="V18" s="9"/>
      <c r="W18" s="9"/>
      <c r="X18" s="9"/>
      <c r="Y18" s="9"/>
      <c r="Z18" s="9"/>
      <c r="AA18" s="69"/>
      <c r="AB18" s="69"/>
      <c r="AC18" s="9"/>
      <c r="AD18" s="9"/>
      <c r="AE18" s="9"/>
      <c r="AF18" s="9"/>
      <c r="AG18" s="9"/>
      <c r="AH18" s="69"/>
      <c r="AI18" s="42"/>
    </row>
    <row r="19" spans="1:35" ht="18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69"/>
      <c r="H19" s="9"/>
      <c r="I19" s="9"/>
      <c r="J19" s="9"/>
      <c r="K19" s="9"/>
      <c r="L19" s="9"/>
      <c r="M19" s="69"/>
      <c r="N19" s="69"/>
      <c r="O19" s="9"/>
      <c r="P19" s="9"/>
      <c r="Q19" s="9"/>
      <c r="R19" s="9"/>
      <c r="S19" s="9"/>
      <c r="T19" s="69"/>
      <c r="U19" s="69"/>
      <c r="V19" s="9"/>
      <c r="W19" s="9"/>
      <c r="X19" s="9"/>
      <c r="Y19" s="9"/>
      <c r="Z19" s="9"/>
      <c r="AA19" s="69"/>
      <c r="AB19" s="69"/>
      <c r="AC19" s="9"/>
      <c r="AD19" s="9"/>
      <c r="AE19" s="9"/>
      <c r="AF19" s="9"/>
      <c r="AG19" s="9"/>
      <c r="AH19" s="69"/>
      <c r="AI19" s="42"/>
    </row>
    <row r="20" spans="1:35" ht="18" customHeight="1" x14ac:dyDescent="0.35">
      <c r="A20" s="221"/>
      <c r="B20" s="246"/>
      <c r="C20" s="33" t="s">
        <v>4</v>
      </c>
      <c r="D20" s="7">
        <v>6</v>
      </c>
      <c r="E20" s="8">
        <f t="shared" si="0"/>
        <v>6</v>
      </c>
      <c r="F20" s="8">
        <f t="shared" si="1"/>
        <v>0</v>
      </c>
      <c r="G20" s="69"/>
      <c r="H20" s="9"/>
      <c r="I20" s="9"/>
      <c r="J20" s="9"/>
      <c r="K20" s="9"/>
      <c r="L20" s="9"/>
      <c r="M20" s="69">
        <v>6</v>
      </c>
      <c r="N20" s="69"/>
      <c r="O20" s="9"/>
      <c r="P20" s="9"/>
      <c r="Q20" s="9"/>
      <c r="R20" s="9"/>
      <c r="S20" s="9"/>
      <c r="T20" s="69"/>
      <c r="U20" s="69"/>
      <c r="V20" s="9"/>
      <c r="W20" s="9"/>
      <c r="X20" s="9"/>
      <c r="Y20" s="9"/>
      <c r="Z20" s="9"/>
      <c r="AA20" s="69"/>
      <c r="AB20" s="69"/>
      <c r="AC20" s="9"/>
      <c r="AD20" s="9"/>
      <c r="AE20" s="9"/>
      <c r="AF20" s="9"/>
      <c r="AG20" s="9"/>
      <c r="AH20" s="69"/>
      <c r="AI20" s="42"/>
    </row>
    <row r="21" spans="1:35" ht="18" customHeight="1" x14ac:dyDescent="0.35">
      <c r="A21" s="221"/>
      <c r="B21" s="246"/>
      <c r="C21" s="33" t="s">
        <v>5</v>
      </c>
      <c r="D21" s="7">
        <v>6</v>
      </c>
      <c r="E21" s="8">
        <f t="shared" si="0"/>
        <v>6</v>
      </c>
      <c r="F21" s="8">
        <f t="shared" si="1"/>
        <v>0</v>
      </c>
      <c r="G21" s="69"/>
      <c r="H21" s="9"/>
      <c r="I21" s="9"/>
      <c r="J21" s="9"/>
      <c r="K21" s="9"/>
      <c r="L21" s="9"/>
      <c r="M21" s="69">
        <v>3</v>
      </c>
      <c r="N21" s="69"/>
      <c r="O21" s="9">
        <v>3</v>
      </c>
      <c r="P21" s="9"/>
      <c r="Q21" s="9"/>
      <c r="R21" s="9"/>
      <c r="S21" s="9"/>
      <c r="T21" s="69"/>
      <c r="U21" s="69"/>
      <c r="V21" s="9"/>
      <c r="W21" s="9"/>
      <c r="X21" s="9"/>
      <c r="Y21" s="9"/>
      <c r="Z21" s="9"/>
      <c r="AA21" s="69"/>
      <c r="AB21" s="69"/>
      <c r="AC21" s="9"/>
      <c r="AD21" s="9"/>
      <c r="AE21" s="9"/>
      <c r="AF21" s="9"/>
      <c r="AG21" s="9"/>
      <c r="AH21" s="69"/>
      <c r="AI21" s="42"/>
    </row>
    <row r="22" spans="1:35" ht="18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70"/>
      <c r="H22" s="13"/>
      <c r="I22" s="13"/>
      <c r="J22" s="13"/>
      <c r="K22" s="13"/>
      <c r="L22" s="13"/>
      <c r="M22" s="70"/>
      <c r="N22" s="70"/>
      <c r="O22" s="13"/>
      <c r="P22" s="13"/>
      <c r="Q22" s="13"/>
      <c r="R22" s="13"/>
      <c r="S22" s="13"/>
      <c r="T22" s="70"/>
      <c r="U22" s="70"/>
      <c r="V22" s="13"/>
      <c r="W22" s="13"/>
      <c r="X22" s="13"/>
      <c r="Y22" s="13"/>
      <c r="Z22" s="13"/>
      <c r="AA22" s="70"/>
      <c r="AB22" s="70"/>
      <c r="AC22" s="13"/>
      <c r="AD22" s="13"/>
      <c r="AE22" s="13"/>
      <c r="AF22" s="13"/>
      <c r="AG22" s="13"/>
      <c r="AH22" s="70"/>
      <c r="AI22" s="43"/>
    </row>
    <row r="23" spans="1:35" ht="18" customHeight="1" x14ac:dyDescent="0.35">
      <c r="A23" s="220" t="s">
        <v>206</v>
      </c>
      <c r="B23" s="223" t="s">
        <v>207</v>
      </c>
      <c r="C23" s="31" t="s">
        <v>1</v>
      </c>
      <c r="D23" s="3">
        <v>13</v>
      </c>
      <c r="E23" s="4">
        <f t="shared" si="0"/>
        <v>13</v>
      </c>
      <c r="F23" s="4">
        <f t="shared" si="1"/>
        <v>0</v>
      </c>
      <c r="G23" s="71"/>
      <c r="H23" s="5"/>
      <c r="I23" s="5"/>
      <c r="J23" s="5"/>
      <c r="K23" s="5"/>
      <c r="L23" s="5">
        <v>13</v>
      </c>
      <c r="M23" s="71"/>
      <c r="N23" s="71"/>
      <c r="O23" s="5"/>
      <c r="P23" s="5"/>
      <c r="Q23" s="5"/>
      <c r="R23" s="5"/>
      <c r="S23" s="5"/>
      <c r="T23" s="71"/>
      <c r="U23" s="71"/>
      <c r="V23" s="5"/>
      <c r="W23" s="5"/>
      <c r="X23" s="5"/>
      <c r="Y23" s="5"/>
      <c r="Z23" s="5"/>
      <c r="AA23" s="71"/>
      <c r="AB23" s="71"/>
      <c r="AC23" s="5"/>
      <c r="AD23" s="5"/>
      <c r="AE23" s="5"/>
      <c r="AF23" s="5"/>
      <c r="AG23" s="5"/>
      <c r="AH23" s="71"/>
      <c r="AI23" s="41"/>
    </row>
    <row r="24" spans="1:35" ht="18" customHeight="1" x14ac:dyDescent="0.35">
      <c r="A24" s="221"/>
      <c r="B24" s="224"/>
      <c r="C24" s="32" t="s">
        <v>2</v>
      </c>
      <c r="D24" s="7">
        <v>13</v>
      </c>
      <c r="E24" s="8">
        <f t="shared" si="0"/>
        <v>13</v>
      </c>
      <c r="F24" s="8">
        <f t="shared" si="1"/>
        <v>0</v>
      </c>
      <c r="G24" s="69"/>
      <c r="H24" s="9"/>
      <c r="I24" s="9"/>
      <c r="J24" s="9"/>
      <c r="K24" s="9"/>
      <c r="L24" s="9">
        <v>8</v>
      </c>
      <c r="M24" s="69"/>
      <c r="N24" s="69"/>
      <c r="O24" s="9">
        <v>5</v>
      </c>
      <c r="P24" s="9"/>
      <c r="Q24" s="9"/>
      <c r="R24" s="9"/>
      <c r="S24" s="9"/>
      <c r="T24" s="69"/>
      <c r="U24" s="69"/>
      <c r="V24" s="9"/>
      <c r="W24" s="9"/>
      <c r="X24" s="9"/>
      <c r="Y24" s="9"/>
      <c r="Z24" s="9"/>
      <c r="AA24" s="69"/>
      <c r="AB24" s="69"/>
      <c r="AC24" s="9"/>
      <c r="AD24" s="9"/>
      <c r="AE24" s="9"/>
      <c r="AF24" s="9"/>
      <c r="AG24" s="9"/>
      <c r="AH24" s="69"/>
      <c r="AI24" s="42"/>
    </row>
    <row r="25" spans="1:35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69"/>
      <c r="H25" s="9"/>
      <c r="I25" s="9"/>
      <c r="J25" s="9"/>
      <c r="K25" s="9"/>
      <c r="L25" s="9"/>
      <c r="M25" s="69"/>
      <c r="N25" s="69"/>
      <c r="O25" s="9"/>
      <c r="P25" s="9"/>
      <c r="Q25" s="9"/>
      <c r="R25" s="9"/>
      <c r="S25" s="9"/>
      <c r="T25" s="69"/>
      <c r="U25" s="69"/>
      <c r="V25" s="9"/>
      <c r="W25" s="9"/>
      <c r="X25" s="9"/>
      <c r="Y25" s="9"/>
      <c r="Z25" s="9"/>
      <c r="AA25" s="69"/>
      <c r="AB25" s="69"/>
      <c r="AC25" s="9"/>
      <c r="AD25" s="9"/>
      <c r="AE25" s="9"/>
      <c r="AF25" s="9"/>
      <c r="AG25" s="9"/>
      <c r="AH25" s="69"/>
      <c r="AI25" s="42"/>
    </row>
    <row r="26" spans="1:35" ht="18" customHeight="1" x14ac:dyDescent="0.35">
      <c r="A26" s="221"/>
      <c r="B26" s="224"/>
      <c r="C26" s="33" t="s">
        <v>4</v>
      </c>
      <c r="D26" s="7">
        <v>13</v>
      </c>
      <c r="E26" s="8">
        <f t="shared" si="0"/>
        <v>13</v>
      </c>
      <c r="F26" s="8">
        <f t="shared" si="1"/>
        <v>0</v>
      </c>
      <c r="G26" s="69"/>
      <c r="H26" s="9"/>
      <c r="I26" s="9"/>
      <c r="J26" s="9"/>
      <c r="K26" s="9"/>
      <c r="L26" s="9"/>
      <c r="M26" s="69">
        <v>13</v>
      </c>
      <c r="N26" s="69"/>
      <c r="O26" s="9"/>
      <c r="P26" s="9"/>
      <c r="Q26" s="9"/>
      <c r="R26" s="9"/>
      <c r="S26" s="9"/>
      <c r="T26" s="69"/>
      <c r="U26" s="69"/>
      <c r="V26" s="9"/>
      <c r="W26" s="9"/>
      <c r="X26" s="9"/>
      <c r="Y26" s="9"/>
      <c r="Z26" s="9"/>
      <c r="AA26" s="69"/>
      <c r="AB26" s="69"/>
      <c r="AC26" s="9"/>
      <c r="AD26" s="9"/>
      <c r="AE26" s="9"/>
      <c r="AF26" s="9"/>
      <c r="AG26" s="9"/>
      <c r="AH26" s="69"/>
      <c r="AI26" s="42"/>
    </row>
    <row r="27" spans="1:35" ht="18" customHeight="1" x14ac:dyDescent="0.35">
      <c r="A27" s="221"/>
      <c r="B27" s="224"/>
      <c r="C27" s="33" t="s">
        <v>5</v>
      </c>
      <c r="D27" s="7">
        <v>13</v>
      </c>
      <c r="E27" s="8">
        <f t="shared" si="0"/>
        <v>13</v>
      </c>
      <c r="F27" s="8">
        <f t="shared" si="1"/>
        <v>0</v>
      </c>
      <c r="G27" s="69"/>
      <c r="H27" s="9"/>
      <c r="I27" s="9"/>
      <c r="J27" s="9"/>
      <c r="K27" s="9"/>
      <c r="L27" s="9"/>
      <c r="M27" s="69">
        <v>12</v>
      </c>
      <c r="N27" s="69"/>
      <c r="O27" s="9">
        <v>1</v>
      </c>
      <c r="P27" s="9"/>
      <c r="Q27" s="9"/>
      <c r="R27" s="9"/>
      <c r="S27" s="9"/>
      <c r="T27" s="69"/>
      <c r="U27" s="69"/>
      <c r="V27" s="9"/>
      <c r="W27" s="9"/>
      <c r="X27" s="9"/>
      <c r="Y27" s="9"/>
      <c r="Z27" s="9"/>
      <c r="AA27" s="69"/>
      <c r="AB27" s="69"/>
      <c r="AC27" s="9"/>
      <c r="AD27" s="9"/>
      <c r="AE27" s="9"/>
      <c r="AF27" s="9"/>
      <c r="AG27" s="9"/>
      <c r="AH27" s="69"/>
      <c r="AI27" s="42"/>
    </row>
    <row r="28" spans="1:35" ht="18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70"/>
      <c r="H28" s="13"/>
      <c r="I28" s="13"/>
      <c r="J28" s="13"/>
      <c r="K28" s="13"/>
      <c r="L28" s="13"/>
      <c r="M28" s="70"/>
      <c r="N28" s="70"/>
      <c r="O28" s="13"/>
      <c r="P28" s="13"/>
      <c r="Q28" s="13"/>
      <c r="R28" s="13"/>
      <c r="S28" s="13"/>
      <c r="T28" s="70"/>
      <c r="U28" s="70"/>
      <c r="V28" s="13"/>
      <c r="W28" s="13"/>
      <c r="X28" s="13"/>
      <c r="Y28" s="13"/>
      <c r="Z28" s="13"/>
      <c r="AA28" s="70"/>
      <c r="AB28" s="70"/>
      <c r="AC28" s="13"/>
      <c r="AD28" s="13"/>
      <c r="AE28" s="13"/>
      <c r="AF28" s="13"/>
      <c r="AG28" s="13"/>
      <c r="AH28" s="70"/>
      <c r="AI28" s="43"/>
    </row>
    <row r="29" spans="1:35" ht="18" customHeight="1" x14ac:dyDescent="0.35">
      <c r="A29" s="220" t="s">
        <v>206</v>
      </c>
      <c r="B29" s="223" t="s">
        <v>77</v>
      </c>
      <c r="C29" s="31" t="s">
        <v>1</v>
      </c>
      <c r="D29" s="3">
        <v>6</v>
      </c>
      <c r="E29" s="4">
        <f t="shared" si="0"/>
        <v>6</v>
      </c>
      <c r="F29" s="4">
        <f t="shared" si="1"/>
        <v>0</v>
      </c>
      <c r="G29" s="71"/>
      <c r="H29" s="5"/>
      <c r="I29" s="5"/>
      <c r="J29" s="5"/>
      <c r="K29" s="5"/>
      <c r="L29" s="5"/>
      <c r="M29" s="71">
        <v>6</v>
      </c>
      <c r="N29" s="71"/>
      <c r="O29" s="5"/>
      <c r="P29" s="5"/>
      <c r="Q29" s="5"/>
      <c r="R29" s="5"/>
      <c r="S29" s="5"/>
      <c r="T29" s="71"/>
      <c r="U29" s="71"/>
      <c r="V29" s="5"/>
      <c r="W29" s="5"/>
      <c r="X29" s="5"/>
      <c r="Y29" s="5"/>
      <c r="Z29" s="5"/>
      <c r="AA29" s="71"/>
      <c r="AB29" s="71"/>
      <c r="AC29" s="5"/>
      <c r="AD29" s="5"/>
      <c r="AE29" s="5"/>
      <c r="AF29" s="5"/>
      <c r="AG29" s="5"/>
      <c r="AH29" s="71"/>
      <c r="AI29" s="41"/>
    </row>
    <row r="30" spans="1:35" ht="18" customHeight="1" x14ac:dyDescent="0.35">
      <c r="A30" s="221"/>
      <c r="B30" s="224"/>
      <c r="C30" s="32" t="s">
        <v>2</v>
      </c>
      <c r="D30" s="7">
        <v>6</v>
      </c>
      <c r="E30" s="8">
        <f t="shared" si="0"/>
        <v>6</v>
      </c>
      <c r="F30" s="8">
        <f t="shared" si="1"/>
        <v>0</v>
      </c>
      <c r="G30" s="69"/>
      <c r="H30" s="9"/>
      <c r="I30" s="9"/>
      <c r="J30" s="9"/>
      <c r="K30" s="9"/>
      <c r="L30" s="9"/>
      <c r="M30" s="69">
        <v>6</v>
      </c>
      <c r="N30" s="69"/>
      <c r="O30" s="9"/>
      <c r="P30" s="9"/>
      <c r="Q30" s="9"/>
      <c r="R30" s="9"/>
      <c r="S30" s="9"/>
      <c r="T30" s="69"/>
      <c r="U30" s="69"/>
      <c r="V30" s="9"/>
      <c r="W30" s="9"/>
      <c r="X30" s="9"/>
      <c r="Y30" s="9"/>
      <c r="Z30" s="9"/>
      <c r="AA30" s="69"/>
      <c r="AB30" s="69"/>
      <c r="AC30" s="9"/>
      <c r="AD30" s="9"/>
      <c r="AE30" s="9"/>
      <c r="AF30" s="9"/>
      <c r="AG30" s="9"/>
      <c r="AH30" s="69"/>
      <c r="AI30" s="42"/>
    </row>
    <row r="31" spans="1:35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69"/>
      <c r="H31" s="9"/>
      <c r="I31" s="9"/>
      <c r="J31" s="9"/>
      <c r="K31" s="9"/>
      <c r="L31" s="9"/>
      <c r="M31" s="69"/>
      <c r="N31" s="69"/>
      <c r="O31" s="9"/>
      <c r="P31" s="9"/>
      <c r="Q31" s="9"/>
      <c r="R31" s="9"/>
      <c r="S31" s="9"/>
      <c r="T31" s="69"/>
      <c r="U31" s="69"/>
      <c r="V31" s="9"/>
      <c r="W31" s="9"/>
      <c r="X31" s="9"/>
      <c r="Y31" s="9"/>
      <c r="Z31" s="9"/>
      <c r="AA31" s="69"/>
      <c r="AB31" s="69"/>
      <c r="AC31" s="9"/>
      <c r="AD31" s="9"/>
      <c r="AE31" s="9"/>
      <c r="AF31" s="9"/>
      <c r="AG31" s="9"/>
      <c r="AH31" s="69"/>
      <c r="AI31" s="42"/>
    </row>
    <row r="32" spans="1:35" ht="18" customHeight="1" x14ac:dyDescent="0.35">
      <c r="A32" s="221"/>
      <c r="B32" s="224"/>
      <c r="C32" s="33" t="s">
        <v>4</v>
      </c>
      <c r="D32" s="7">
        <v>6</v>
      </c>
      <c r="E32" s="8">
        <f t="shared" si="0"/>
        <v>6</v>
      </c>
      <c r="F32" s="8">
        <f>E32-D32</f>
        <v>0</v>
      </c>
      <c r="G32" s="69"/>
      <c r="H32" s="9"/>
      <c r="I32" s="9"/>
      <c r="J32" s="9"/>
      <c r="K32" s="9"/>
      <c r="L32" s="9">
        <v>5</v>
      </c>
      <c r="M32" s="69">
        <v>1</v>
      </c>
      <c r="N32" s="69"/>
      <c r="O32" s="9"/>
      <c r="P32" s="9"/>
      <c r="Q32" s="9"/>
      <c r="R32" s="9"/>
      <c r="S32" s="9"/>
      <c r="T32" s="69"/>
      <c r="U32" s="69"/>
      <c r="V32" s="9"/>
      <c r="W32" s="9"/>
      <c r="X32" s="9"/>
      <c r="Y32" s="9"/>
      <c r="Z32" s="9"/>
      <c r="AA32" s="69"/>
      <c r="AB32" s="69"/>
      <c r="AC32" s="9"/>
      <c r="AD32" s="9"/>
      <c r="AE32" s="9"/>
      <c r="AF32" s="9"/>
      <c r="AG32" s="9"/>
      <c r="AH32" s="69"/>
      <c r="AI32" s="42"/>
    </row>
    <row r="33" spans="1:37" ht="18" customHeight="1" x14ac:dyDescent="0.35">
      <c r="A33" s="221"/>
      <c r="B33" s="224"/>
      <c r="C33" s="33" t="s">
        <v>5</v>
      </c>
      <c r="D33" s="7">
        <v>6</v>
      </c>
      <c r="E33" s="8">
        <f t="shared" si="0"/>
        <v>6</v>
      </c>
      <c r="F33" s="8">
        <f t="shared" si="1"/>
        <v>0</v>
      </c>
      <c r="G33" s="69"/>
      <c r="H33" s="9"/>
      <c r="I33" s="9"/>
      <c r="J33" s="9"/>
      <c r="K33" s="9"/>
      <c r="L33" s="9"/>
      <c r="M33" s="69"/>
      <c r="N33" s="69"/>
      <c r="O33" s="9">
        <v>6</v>
      </c>
      <c r="P33" s="9"/>
      <c r="Q33" s="9"/>
      <c r="R33" s="9"/>
      <c r="S33" s="9"/>
      <c r="T33" s="69"/>
      <c r="U33" s="69"/>
      <c r="V33" s="9"/>
      <c r="W33" s="9"/>
      <c r="X33" s="9"/>
      <c r="Y33" s="9"/>
      <c r="Z33" s="9"/>
      <c r="AA33" s="69"/>
      <c r="AB33" s="69"/>
      <c r="AC33" s="9"/>
      <c r="AD33" s="9"/>
      <c r="AE33" s="9"/>
      <c r="AF33" s="9"/>
      <c r="AG33" s="9"/>
      <c r="AH33" s="69"/>
      <c r="AI33" s="42"/>
    </row>
    <row r="34" spans="1:37" ht="18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70"/>
      <c r="H34" s="13"/>
      <c r="I34" s="13"/>
      <c r="J34" s="13"/>
      <c r="K34" s="13"/>
      <c r="L34" s="13"/>
      <c r="M34" s="70"/>
      <c r="N34" s="70"/>
      <c r="O34" s="13"/>
      <c r="P34" s="13"/>
      <c r="Q34" s="13"/>
      <c r="R34" s="13"/>
      <c r="S34" s="13"/>
      <c r="T34" s="70"/>
      <c r="U34" s="70"/>
      <c r="V34" s="13"/>
      <c r="W34" s="13"/>
      <c r="X34" s="13"/>
      <c r="Y34" s="13"/>
      <c r="Z34" s="13"/>
      <c r="AA34" s="70"/>
      <c r="AB34" s="70"/>
      <c r="AC34" s="13"/>
      <c r="AD34" s="13"/>
      <c r="AE34" s="13"/>
      <c r="AF34" s="13"/>
      <c r="AG34" s="13"/>
      <c r="AH34" s="70"/>
      <c r="AI34" s="43"/>
    </row>
    <row r="35" spans="1:37" ht="18" customHeight="1" x14ac:dyDescent="0.35">
      <c r="A35" s="220" t="s">
        <v>206</v>
      </c>
      <c r="B35" s="223" t="s">
        <v>78</v>
      </c>
      <c r="C35" s="31" t="s">
        <v>1</v>
      </c>
      <c r="D35" s="3">
        <v>6</v>
      </c>
      <c r="E35" s="4">
        <f t="shared" si="0"/>
        <v>6</v>
      </c>
      <c r="F35" s="4">
        <f t="shared" si="1"/>
        <v>0</v>
      </c>
      <c r="G35" s="71"/>
      <c r="H35" s="5"/>
      <c r="I35" s="5"/>
      <c r="J35" s="5"/>
      <c r="K35" s="5">
        <v>6</v>
      </c>
      <c r="L35" s="5"/>
      <c r="M35" s="71"/>
      <c r="N35" s="71"/>
      <c r="O35" s="5"/>
      <c r="P35" s="5"/>
      <c r="Q35" s="5"/>
      <c r="R35" s="5"/>
      <c r="S35" s="5"/>
      <c r="T35" s="71"/>
      <c r="U35" s="71"/>
      <c r="V35" s="5"/>
      <c r="W35" s="5"/>
      <c r="X35" s="5"/>
      <c r="Y35" s="5"/>
      <c r="Z35" s="5"/>
      <c r="AA35" s="71"/>
      <c r="AB35" s="71"/>
      <c r="AC35" s="5"/>
      <c r="AD35" s="5"/>
      <c r="AE35" s="5"/>
      <c r="AF35" s="5"/>
      <c r="AG35" s="5"/>
      <c r="AH35" s="71"/>
      <c r="AI35" s="41"/>
    </row>
    <row r="36" spans="1:37" ht="18" customHeight="1" x14ac:dyDescent="0.35">
      <c r="A36" s="221"/>
      <c r="B36" s="224"/>
      <c r="C36" s="32" t="s">
        <v>2</v>
      </c>
      <c r="D36" s="7">
        <v>6</v>
      </c>
      <c r="E36" s="8">
        <f t="shared" si="0"/>
        <v>6</v>
      </c>
      <c r="F36" s="8">
        <f t="shared" si="1"/>
        <v>0</v>
      </c>
      <c r="G36" s="69"/>
      <c r="H36" s="9"/>
      <c r="I36" s="9"/>
      <c r="J36" s="9"/>
      <c r="K36" s="9">
        <v>3</v>
      </c>
      <c r="L36" s="9">
        <v>3</v>
      </c>
      <c r="M36" s="69"/>
      <c r="N36" s="69"/>
      <c r="O36" s="9"/>
      <c r="P36" s="9"/>
      <c r="Q36" s="9"/>
      <c r="R36" s="9"/>
      <c r="S36" s="9"/>
      <c r="T36" s="69"/>
      <c r="U36" s="69"/>
      <c r="V36" s="9"/>
      <c r="W36" s="9"/>
      <c r="X36" s="9"/>
      <c r="Y36" s="9"/>
      <c r="Z36" s="9"/>
      <c r="AA36" s="69"/>
      <c r="AB36" s="69"/>
      <c r="AC36" s="9"/>
      <c r="AD36" s="9"/>
      <c r="AE36" s="9"/>
      <c r="AF36" s="9"/>
      <c r="AG36" s="9"/>
      <c r="AH36" s="69"/>
      <c r="AI36" s="42"/>
    </row>
    <row r="37" spans="1:37" ht="18" customHeight="1" x14ac:dyDescent="0.35">
      <c r="A37" s="221"/>
      <c r="B37" s="224"/>
      <c r="C37" s="32" t="s">
        <v>3</v>
      </c>
      <c r="D37" s="7"/>
      <c r="E37" s="8">
        <f t="shared" ref="E37:E71" si="2">SUM(G37:AH37)</f>
        <v>0</v>
      </c>
      <c r="F37" s="8">
        <f t="shared" si="1"/>
        <v>0</v>
      </c>
      <c r="G37" s="69"/>
      <c r="H37" s="9"/>
      <c r="I37" s="9"/>
      <c r="J37" s="9"/>
      <c r="K37" s="9"/>
      <c r="L37" s="9"/>
      <c r="M37" s="69"/>
      <c r="N37" s="69"/>
      <c r="O37" s="9"/>
      <c r="P37" s="9"/>
      <c r="Q37" s="9"/>
      <c r="R37" s="9"/>
      <c r="S37" s="9"/>
      <c r="T37" s="69"/>
      <c r="U37" s="69"/>
      <c r="V37" s="9"/>
      <c r="W37" s="9"/>
      <c r="X37" s="9"/>
      <c r="Y37" s="9"/>
      <c r="Z37" s="9"/>
      <c r="AA37" s="69"/>
      <c r="AB37" s="69"/>
      <c r="AC37" s="9"/>
      <c r="AD37" s="9"/>
      <c r="AE37" s="9"/>
      <c r="AF37" s="9"/>
      <c r="AG37" s="9"/>
      <c r="AH37" s="69"/>
      <c r="AI37" s="42"/>
    </row>
    <row r="38" spans="1:37" ht="18" customHeight="1" x14ac:dyDescent="0.35">
      <c r="A38" s="221"/>
      <c r="B38" s="224"/>
      <c r="C38" s="33" t="s">
        <v>4</v>
      </c>
      <c r="D38" s="7">
        <v>6</v>
      </c>
      <c r="E38" s="8">
        <f t="shared" si="2"/>
        <v>6</v>
      </c>
      <c r="F38" s="8">
        <f t="shared" si="1"/>
        <v>0</v>
      </c>
      <c r="G38" s="69"/>
      <c r="H38" s="9"/>
      <c r="I38" s="9"/>
      <c r="J38" s="9"/>
      <c r="K38" s="9"/>
      <c r="L38" s="9"/>
      <c r="M38" s="69"/>
      <c r="N38" s="69"/>
      <c r="O38" s="9"/>
      <c r="P38" s="9">
        <v>6</v>
      </c>
      <c r="Q38" s="9"/>
      <c r="R38" s="9"/>
      <c r="S38" s="9"/>
      <c r="T38" s="69"/>
      <c r="U38" s="69"/>
      <c r="V38" s="9"/>
      <c r="W38" s="9"/>
      <c r="X38" s="9"/>
      <c r="Y38" s="9"/>
      <c r="Z38" s="9"/>
      <c r="AA38" s="69"/>
      <c r="AB38" s="69"/>
      <c r="AC38" s="9"/>
      <c r="AD38" s="9"/>
      <c r="AE38" s="9"/>
      <c r="AF38" s="9"/>
      <c r="AG38" s="9"/>
      <c r="AH38" s="69"/>
      <c r="AI38" s="42"/>
    </row>
    <row r="39" spans="1:37" ht="18" customHeight="1" x14ac:dyDescent="0.35">
      <c r="A39" s="221"/>
      <c r="B39" s="224"/>
      <c r="C39" s="33" t="s">
        <v>5</v>
      </c>
      <c r="D39" s="7">
        <v>6</v>
      </c>
      <c r="E39" s="8">
        <f t="shared" si="2"/>
        <v>6</v>
      </c>
      <c r="F39" s="8">
        <f t="shared" si="1"/>
        <v>0</v>
      </c>
      <c r="G39" s="69"/>
      <c r="H39" s="9"/>
      <c r="I39" s="9"/>
      <c r="J39" s="9"/>
      <c r="K39" s="9"/>
      <c r="L39" s="9"/>
      <c r="M39" s="69"/>
      <c r="N39" s="69"/>
      <c r="O39" s="9">
        <v>6</v>
      </c>
      <c r="P39" s="9"/>
      <c r="Q39" s="9"/>
      <c r="R39" s="9"/>
      <c r="S39" s="9"/>
      <c r="T39" s="69"/>
      <c r="U39" s="69"/>
      <c r="V39" s="9"/>
      <c r="W39" s="9"/>
      <c r="X39" s="9"/>
      <c r="Y39" s="9"/>
      <c r="Z39" s="9"/>
      <c r="AA39" s="69"/>
      <c r="AB39" s="69"/>
      <c r="AC39" s="9"/>
      <c r="AD39" s="9"/>
      <c r="AE39" s="9"/>
      <c r="AF39" s="9"/>
      <c r="AG39" s="9"/>
      <c r="AH39" s="69"/>
      <c r="AI39" s="42"/>
    </row>
    <row r="40" spans="1:37" ht="18" customHeight="1" x14ac:dyDescent="0.35">
      <c r="A40" s="222"/>
      <c r="B40" s="225"/>
      <c r="C40" s="34" t="s">
        <v>6</v>
      </c>
      <c r="D40" s="16"/>
      <c r="E40" s="10">
        <f t="shared" si="2"/>
        <v>0</v>
      </c>
      <c r="F40" s="10">
        <f t="shared" si="1"/>
        <v>0</v>
      </c>
      <c r="G40" s="70"/>
      <c r="H40" s="13"/>
      <c r="I40" s="13"/>
      <c r="J40" s="13"/>
      <c r="K40" s="13"/>
      <c r="L40" s="13"/>
      <c r="M40" s="70"/>
      <c r="N40" s="70"/>
      <c r="O40" s="13"/>
      <c r="P40" s="13"/>
      <c r="Q40" s="13"/>
      <c r="R40" s="13"/>
      <c r="S40" s="13"/>
      <c r="T40" s="70"/>
      <c r="U40" s="70"/>
      <c r="V40" s="13"/>
      <c r="W40" s="13"/>
      <c r="X40" s="13"/>
      <c r="Y40" s="13"/>
      <c r="Z40" s="13"/>
      <c r="AA40" s="70"/>
      <c r="AB40" s="70"/>
      <c r="AC40" s="13"/>
      <c r="AD40" s="13"/>
      <c r="AE40" s="13"/>
      <c r="AF40" s="13"/>
      <c r="AG40" s="13"/>
      <c r="AH40" s="70"/>
      <c r="AI40" s="43"/>
    </row>
    <row r="41" spans="1:37" ht="18" customHeight="1" x14ac:dyDescent="0.35">
      <c r="A41" s="220" t="s">
        <v>206</v>
      </c>
      <c r="B41" s="308" t="s">
        <v>158</v>
      </c>
      <c r="C41" s="31" t="s">
        <v>1</v>
      </c>
      <c r="D41" s="3">
        <v>3</v>
      </c>
      <c r="E41" s="4">
        <f t="shared" si="2"/>
        <v>3</v>
      </c>
      <c r="F41" s="4">
        <f t="shared" si="1"/>
        <v>0</v>
      </c>
      <c r="G41" s="71"/>
      <c r="H41" s="5"/>
      <c r="I41" s="5"/>
      <c r="J41" s="5"/>
      <c r="K41" s="5"/>
      <c r="L41" s="5">
        <v>3</v>
      </c>
      <c r="M41" s="71"/>
      <c r="N41" s="71"/>
      <c r="O41" s="5"/>
      <c r="P41" s="5"/>
      <c r="Q41" s="5"/>
      <c r="R41" s="5"/>
      <c r="S41" s="5"/>
      <c r="T41" s="71"/>
      <c r="U41" s="71"/>
      <c r="V41" s="5"/>
      <c r="W41" s="5"/>
      <c r="X41" s="5"/>
      <c r="Y41" s="5"/>
      <c r="Z41" s="5"/>
      <c r="AA41" s="71"/>
      <c r="AB41" s="71"/>
      <c r="AC41" s="5"/>
      <c r="AD41" s="5"/>
      <c r="AE41" s="5"/>
      <c r="AF41" s="5"/>
      <c r="AG41" s="5"/>
      <c r="AH41" s="71"/>
      <c r="AI41" s="41"/>
    </row>
    <row r="42" spans="1:37" ht="18" customHeight="1" x14ac:dyDescent="0.35">
      <c r="A42" s="221"/>
      <c r="B42" s="308"/>
      <c r="C42" s="32" t="s">
        <v>2</v>
      </c>
      <c r="D42" s="7">
        <v>3</v>
      </c>
      <c r="E42" s="8">
        <f t="shared" si="2"/>
        <v>3</v>
      </c>
      <c r="F42" s="8">
        <f t="shared" si="1"/>
        <v>0</v>
      </c>
      <c r="G42" s="69"/>
      <c r="H42" s="9"/>
      <c r="I42" s="9"/>
      <c r="J42" s="9"/>
      <c r="K42" s="9"/>
      <c r="L42" s="9">
        <v>3</v>
      </c>
      <c r="M42" s="69"/>
      <c r="N42" s="69"/>
      <c r="O42" s="9"/>
      <c r="P42" s="9"/>
      <c r="Q42" s="9"/>
      <c r="R42" s="9"/>
      <c r="S42" s="9"/>
      <c r="T42" s="69"/>
      <c r="U42" s="69"/>
      <c r="V42" s="9"/>
      <c r="W42" s="9"/>
      <c r="X42" s="9"/>
      <c r="Y42" s="9"/>
      <c r="Z42" s="9"/>
      <c r="AA42" s="69"/>
      <c r="AB42" s="69"/>
      <c r="AC42" s="9"/>
      <c r="AD42" s="9"/>
      <c r="AE42" s="9"/>
      <c r="AF42" s="9"/>
      <c r="AG42" s="9"/>
      <c r="AH42" s="69"/>
      <c r="AI42" s="42"/>
    </row>
    <row r="43" spans="1:37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69"/>
      <c r="H43" s="9"/>
      <c r="I43" s="9"/>
      <c r="J43" s="9"/>
      <c r="K43" s="9"/>
      <c r="L43" s="9"/>
      <c r="M43" s="69"/>
      <c r="N43" s="69"/>
      <c r="O43" s="9"/>
      <c r="P43" s="9"/>
      <c r="Q43" s="9"/>
      <c r="R43" s="9"/>
      <c r="S43" s="9"/>
      <c r="T43" s="69"/>
      <c r="U43" s="69"/>
      <c r="V43" s="9"/>
      <c r="W43" s="9"/>
      <c r="X43" s="9"/>
      <c r="Y43" s="9"/>
      <c r="Z43" s="9"/>
      <c r="AA43" s="69"/>
      <c r="AB43" s="69"/>
      <c r="AC43" s="9"/>
      <c r="AD43" s="9"/>
      <c r="AE43" s="9"/>
      <c r="AF43" s="9"/>
      <c r="AG43" s="9"/>
      <c r="AH43" s="69"/>
      <c r="AI43" s="42"/>
    </row>
    <row r="44" spans="1:37" ht="18" customHeight="1" x14ac:dyDescent="0.35">
      <c r="A44" s="221"/>
      <c r="B44" s="308"/>
      <c r="C44" s="33" t="s">
        <v>4</v>
      </c>
      <c r="D44" s="7">
        <v>3</v>
      </c>
      <c r="E44" s="8">
        <f t="shared" si="2"/>
        <v>3</v>
      </c>
      <c r="F44" s="8">
        <f t="shared" si="1"/>
        <v>0</v>
      </c>
      <c r="G44" s="69"/>
      <c r="H44" s="9"/>
      <c r="I44" s="9"/>
      <c r="J44" s="9"/>
      <c r="K44" s="9"/>
      <c r="L44" s="9"/>
      <c r="M44" s="69"/>
      <c r="N44" s="69"/>
      <c r="O44" s="9">
        <v>2</v>
      </c>
      <c r="P44" s="9">
        <v>1</v>
      </c>
      <c r="Q44" s="9"/>
      <c r="R44" s="9"/>
      <c r="S44" s="9"/>
      <c r="T44" s="69"/>
      <c r="U44" s="69"/>
      <c r="V44" s="9"/>
      <c r="W44" s="9"/>
      <c r="X44" s="9"/>
      <c r="Y44" s="9"/>
      <c r="Z44" s="9"/>
      <c r="AA44" s="69"/>
      <c r="AB44" s="69"/>
      <c r="AC44" s="9"/>
      <c r="AD44" s="9"/>
      <c r="AE44" s="9"/>
      <c r="AF44" s="9"/>
      <c r="AG44" s="9"/>
      <c r="AH44" s="69"/>
      <c r="AI44" s="42"/>
    </row>
    <row r="45" spans="1:37" ht="18" customHeight="1" x14ac:dyDescent="0.35">
      <c r="A45" s="221"/>
      <c r="B45" s="308"/>
      <c r="C45" s="33" t="s">
        <v>5</v>
      </c>
      <c r="D45" s="7">
        <v>3</v>
      </c>
      <c r="E45" s="8">
        <f t="shared" si="2"/>
        <v>3</v>
      </c>
      <c r="F45" s="8">
        <f t="shared" si="1"/>
        <v>0</v>
      </c>
      <c r="G45" s="69"/>
      <c r="H45" s="9"/>
      <c r="I45" s="9"/>
      <c r="J45" s="9"/>
      <c r="K45" s="9"/>
      <c r="L45" s="9"/>
      <c r="M45" s="69"/>
      <c r="N45" s="69"/>
      <c r="O45" s="9">
        <v>3</v>
      </c>
      <c r="P45" s="9"/>
      <c r="Q45" s="9"/>
      <c r="R45" s="9"/>
      <c r="S45" s="9"/>
      <c r="T45" s="69"/>
      <c r="U45" s="69"/>
      <c r="V45" s="9"/>
      <c r="W45" s="9"/>
      <c r="X45" s="9"/>
      <c r="Y45" s="9"/>
      <c r="Z45" s="9"/>
      <c r="AA45" s="69"/>
      <c r="AB45" s="69"/>
      <c r="AC45" s="9"/>
      <c r="AD45" s="9"/>
      <c r="AE45" s="9"/>
      <c r="AF45" s="9"/>
      <c r="AG45" s="9"/>
      <c r="AH45" s="69"/>
      <c r="AI45" s="42"/>
      <c r="AK45" s="20"/>
    </row>
    <row r="46" spans="1:37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72"/>
      <c r="H46" s="19"/>
      <c r="I46" s="19"/>
      <c r="J46" s="19"/>
      <c r="K46" s="19"/>
      <c r="L46" s="19"/>
      <c r="M46" s="72"/>
      <c r="N46" s="72"/>
      <c r="O46" s="19"/>
      <c r="P46" s="19"/>
      <c r="Q46" s="19"/>
      <c r="R46" s="19"/>
      <c r="S46" s="19"/>
      <c r="T46" s="72"/>
      <c r="U46" s="72"/>
      <c r="V46" s="19"/>
      <c r="W46" s="19"/>
      <c r="X46" s="19"/>
      <c r="Y46" s="19"/>
      <c r="Z46" s="19"/>
      <c r="AA46" s="72"/>
      <c r="AB46" s="72"/>
      <c r="AC46" s="19"/>
      <c r="AD46" s="19"/>
      <c r="AE46" s="19"/>
      <c r="AF46" s="19"/>
      <c r="AG46" s="19"/>
      <c r="AH46" s="72"/>
      <c r="AI46" s="43"/>
    </row>
    <row r="47" spans="1:37" ht="18" customHeight="1" x14ac:dyDescent="0.35">
      <c r="A47" s="220" t="s">
        <v>206</v>
      </c>
      <c r="B47" s="308" t="s">
        <v>148</v>
      </c>
      <c r="C47" s="31" t="s">
        <v>1</v>
      </c>
      <c r="D47" s="3">
        <v>3</v>
      </c>
      <c r="E47" s="4">
        <f t="shared" si="2"/>
        <v>3</v>
      </c>
      <c r="F47" s="4">
        <f t="shared" si="1"/>
        <v>0</v>
      </c>
      <c r="G47" s="71"/>
      <c r="H47" s="5"/>
      <c r="I47" s="5"/>
      <c r="J47" s="5"/>
      <c r="K47" s="5"/>
      <c r="L47" s="5">
        <v>3</v>
      </c>
      <c r="M47" s="71"/>
      <c r="N47" s="71"/>
      <c r="O47" s="5"/>
      <c r="P47" s="5"/>
      <c r="Q47" s="5"/>
      <c r="R47" s="5"/>
      <c r="S47" s="5"/>
      <c r="T47" s="71"/>
      <c r="U47" s="71"/>
      <c r="V47" s="5"/>
      <c r="W47" s="5"/>
      <c r="X47" s="5"/>
      <c r="Y47" s="5"/>
      <c r="Z47" s="5"/>
      <c r="AA47" s="71"/>
      <c r="AB47" s="71"/>
      <c r="AC47" s="5"/>
      <c r="AD47" s="5"/>
      <c r="AE47" s="5"/>
      <c r="AF47" s="5"/>
      <c r="AG47" s="5"/>
      <c r="AH47" s="71"/>
      <c r="AI47" s="44"/>
    </row>
    <row r="48" spans="1:37" ht="18" customHeight="1" x14ac:dyDescent="0.35">
      <c r="A48" s="221"/>
      <c r="B48" s="308"/>
      <c r="C48" s="32" t="s">
        <v>2</v>
      </c>
      <c r="D48" s="7">
        <v>3</v>
      </c>
      <c r="E48" s="8">
        <f t="shared" si="2"/>
        <v>3</v>
      </c>
      <c r="F48" s="8">
        <f t="shared" si="1"/>
        <v>0</v>
      </c>
      <c r="G48" s="69"/>
      <c r="H48" s="9"/>
      <c r="I48" s="9"/>
      <c r="J48" s="9"/>
      <c r="K48" s="9"/>
      <c r="L48" s="9">
        <v>2</v>
      </c>
      <c r="M48" s="69">
        <v>1</v>
      </c>
      <c r="N48" s="69"/>
      <c r="O48" s="9"/>
      <c r="P48" s="9"/>
      <c r="Q48" s="9"/>
      <c r="R48" s="9"/>
      <c r="S48" s="9"/>
      <c r="T48" s="69"/>
      <c r="U48" s="69"/>
      <c r="V48" s="9"/>
      <c r="W48" s="9"/>
      <c r="X48" s="9"/>
      <c r="Y48" s="9"/>
      <c r="Z48" s="9"/>
      <c r="AA48" s="69"/>
      <c r="AB48" s="69"/>
      <c r="AC48" s="9"/>
      <c r="AD48" s="9"/>
      <c r="AE48" s="9"/>
      <c r="AF48" s="9"/>
      <c r="AG48" s="9"/>
      <c r="AH48" s="69"/>
      <c r="AI48" s="42"/>
    </row>
    <row r="49" spans="1:37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69"/>
      <c r="H49" s="9"/>
      <c r="I49" s="9"/>
      <c r="J49" s="9"/>
      <c r="K49" s="9"/>
      <c r="L49" s="9"/>
      <c r="M49" s="69"/>
      <c r="N49" s="69"/>
      <c r="O49" s="9"/>
      <c r="P49" s="9"/>
      <c r="Q49" s="9"/>
      <c r="R49" s="9"/>
      <c r="S49" s="9"/>
      <c r="T49" s="69"/>
      <c r="U49" s="69"/>
      <c r="V49" s="9"/>
      <c r="W49" s="9"/>
      <c r="X49" s="9"/>
      <c r="Y49" s="9"/>
      <c r="Z49" s="9"/>
      <c r="AA49" s="69"/>
      <c r="AB49" s="69"/>
      <c r="AC49" s="9"/>
      <c r="AD49" s="9"/>
      <c r="AE49" s="9"/>
      <c r="AF49" s="9"/>
      <c r="AG49" s="9"/>
      <c r="AH49" s="69"/>
      <c r="AI49" s="42"/>
    </row>
    <row r="50" spans="1:37" ht="18" customHeight="1" x14ac:dyDescent="0.35">
      <c r="A50" s="221"/>
      <c r="B50" s="308"/>
      <c r="C50" s="33" t="s">
        <v>4</v>
      </c>
      <c r="D50" s="7">
        <v>3</v>
      </c>
      <c r="E50" s="8">
        <f t="shared" si="2"/>
        <v>3</v>
      </c>
      <c r="F50" s="8">
        <f t="shared" si="1"/>
        <v>0</v>
      </c>
      <c r="G50" s="69"/>
      <c r="H50" s="9"/>
      <c r="I50" s="9"/>
      <c r="J50" s="9"/>
      <c r="K50" s="9"/>
      <c r="L50" s="9"/>
      <c r="M50" s="69">
        <v>3</v>
      </c>
      <c r="N50" s="69"/>
      <c r="O50" s="9"/>
      <c r="P50" s="9"/>
      <c r="Q50" s="9"/>
      <c r="R50" s="9"/>
      <c r="S50" s="9"/>
      <c r="T50" s="69"/>
      <c r="U50" s="69"/>
      <c r="V50" s="9"/>
      <c r="W50" s="9"/>
      <c r="X50" s="9"/>
      <c r="Y50" s="9"/>
      <c r="Z50" s="9"/>
      <c r="AA50" s="69"/>
      <c r="AB50" s="69"/>
      <c r="AC50" s="9"/>
      <c r="AD50" s="9"/>
      <c r="AE50" s="9"/>
      <c r="AF50" s="9"/>
      <c r="AG50" s="9"/>
      <c r="AH50" s="69"/>
      <c r="AI50" s="42"/>
    </row>
    <row r="51" spans="1:37" ht="18" customHeight="1" x14ac:dyDescent="0.35">
      <c r="A51" s="221"/>
      <c r="B51" s="308"/>
      <c r="C51" s="33" t="s">
        <v>5</v>
      </c>
      <c r="D51" s="7">
        <v>3</v>
      </c>
      <c r="E51" s="8">
        <f t="shared" si="2"/>
        <v>3</v>
      </c>
      <c r="F51" s="8">
        <f t="shared" si="1"/>
        <v>0</v>
      </c>
      <c r="G51" s="69"/>
      <c r="H51" s="9"/>
      <c r="I51" s="9"/>
      <c r="J51" s="9"/>
      <c r="K51" s="9"/>
      <c r="L51" s="9"/>
      <c r="M51" s="69">
        <v>3</v>
      </c>
      <c r="N51" s="69"/>
      <c r="O51" s="9"/>
      <c r="P51" s="9"/>
      <c r="Q51" s="9"/>
      <c r="R51" s="9"/>
      <c r="S51" s="9"/>
      <c r="T51" s="69"/>
      <c r="U51" s="69"/>
      <c r="V51" s="9"/>
      <c r="W51" s="9"/>
      <c r="X51" s="9"/>
      <c r="Y51" s="9"/>
      <c r="Z51" s="9"/>
      <c r="AA51" s="69"/>
      <c r="AB51" s="69"/>
      <c r="AC51" s="9"/>
      <c r="AD51" s="9"/>
      <c r="AE51" s="9"/>
      <c r="AF51" s="9"/>
      <c r="AG51" s="9"/>
      <c r="AH51" s="69"/>
      <c r="AI51" s="42"/>
      <c r="AK51" s="20"/>
    </row>
    <row r="52" spans="1:37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72"/>
      <c r="H52" s="19"/>
      <c r="I52" s="19"/>
      <c r="J52" s="19"/>
      <c r="K52" s="19"/>
      <c r="L52" s="19"/>
      <c r="M52" s="72"/>
      <c r="N52" s="72"/>
      <c r="O52" s="19"/>
      <c r="P52" s="19"/>
      <c r="Q52" s="19"/>
      <c r="R52" s="19"/>
      <c r="S52" s="19"/>
      <c r="T52" s="72"/>
      <c r="U52" s="72"/>
      <c r="V52" s="19"/>
      <c r="W52" s="19"/>
      <c r="X52" s="19"/>
      <c r="Y52" s="19"/>
      <c r="Z52" s="19"/>
      <c r="AA52" s="72"/>
      <c r="AB52" s="72"/>
      <c r="AC52" s="19"/>
      <c r="AD52" s="19"/>
      <c r="AE52" s="19"/>
      <c r="AF52" s="19"/>
      <c r="AG52" s="19"/>
      <c r="AH52" s="72"/>
      <c r="AI52" s="42"/>
    </row>
    <row r="53" spans="1:37" ht="18" customHeight="1" x14ac:dyDescent="0.35">
      <c r="A53" s="220" t="s">
        <v>206</v>
      </c>
      <c r="B53" s="308" t="s">
        <v>208</v>
      </c>
      <c r="C53" s="31" t="s">
        <v>1</v>
      </c>
      <c r="D53" s="3">
        <v>5</v>
      </c>
      <c r="E53" s="4">
        <f t="shared" si="2"/>
        <v>5</v>
      </c>
      <c r="F53" s="4">
        <f t="shared" ref="F53:F64" si="3">E53-D53</f>
        <v>0</v>
      </c>
      <c r="G53" s="71"/>
      <c r="H53" s="5"/>
      <c r="I53" s="5"/>
      <c r="J53" s="5"/>
      <c r="K53" s="5"/>
      <c r="L53" s="5">
        <v>5</v>
      </c>
      <c r="M53" s="71"/>
      <c r="N53" s="71"/>
      <c r="O53" s="5"/>
      <c r="P53" s="5"/>
      <c r="Q53" s="5"/>
      <c r="R53" s="5"/>
      <c r="S53" s="5"/>
      <c r="T53" s="71"/>
      <c r="U53" s="71"/>
      <c r="V53" s="5"/>
      <c r="W53" s="5"/>
      <c r="X53" s="5"/>
      <c r="Y53" s="5"/>
      <c r="Z53" s="5"/>
      <c r="AA53" s="71"/>
      <c r="AB53" s="71"/>
      <c r="AC53" s="5"/>
      <c r="AD53" s="5"/>
      <c r="AE53" s="5"/>
      <c r="AF53" s="5"/>
      <c r="AG53" s="5"/>
      <c r="AH53" s="71"/>
      <c r="AI53" s="44"/>
    </row>
    <row r="54" spans="1:37" ht="18" customHeight="1" x14ac:dyDescent="0.35">
      <c r="A54" s="221"/>
      <c r="B54" s="308"/>
      <c r="C54" s="32" t="s">
        <v>2</v>
      </c>
      <c r="D54" s="7">
        <v>5</v>
      </c>
      <c r="E54" s="8">
        <f t="shared" si="2"/>
        <v>5</v>
      </c>
      <c r="F54" s="8">
        <f t="shared" si="3"/>
        <v>0</v>
      </c>
      <c r="G54" s="69"/>
      <c r="H54" s="9"/>
      <c r="I54" s="9"/>
      <c r="J54" s="9"/>
      <c r="K54" s="9"/>
      <c r="L54" s="9">
        <v>5</v>
      </c>
      <c r="M54" s="69"/>
      <c r="N54" s="69"/>
      <c r="O54" s="9"/>
      <c r="P54" s="9"/>
      <c r="Q54" s="9"/>
      <c r="R54" s="9"/>
      <c r="S54" s="9"/>
      <c r="T54" s="69"/>
      <c r="U54" s="69"/>
      <c r="V54" s="9"/>
      <c r="W54" s="9"/>
      <c r="X54" s="9"/>
      <c r="Y54" s="9"/>
      <c r="Z54" s="9"/>
      <c r="AA54" s="69"/>
      <c r="AB54" s="69"/>
      <c r="AC54" s="9"/>
      <c r="AD54" s="9"/>
      <c r="AE54" s="9"/>
      <c r="AF54" s="9"/>
      <c r="AG54" s="9"/>
      <c r="AH54" s="69"/>
      <c r="AI54" s="42"/>
    </row>
    <row r="55" spans="1:37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3"/>
        <v>0</v>
      </c>
      <c r="G55" s="69"/>
      <c r="H55" s="9"/>
      <c r="I55" s="9"/>
      <c r="J55" s="9"/>
      <c r="K55" s="9"/>
      <c r="L55" s="9"/>
      <c r="M55" s="69"/>
      <c r="N55" s="69"/>
      <c r="O55" s="9"/>
      <c r="P55" s="9"/>
      <c r="Q55" s="9"/>
      <c r="R55" s="9"/>
      <c r="S55" s="9"/>
      <c r="T55" s="69"/>
      <c r="U55" s="69"/>
      <c r="V55" s="9"/>
      <c r="W55" s="9"/>
      <c r="X55" s="9"/>
      <c r="Y55" s="9"/>
      <c r="Z55" s="9"/>
      <c r="AA55" s="69"/>
      <c r="AB55" s="69"/>
      <c r="AC55" s="9"/>
      <c r="AD55" s="9"/>
      <c r="AE55" s="9"/>
      <c r="AF55" s="9"/>
      <c r="AG55" s="9"/>
      <c r="AH55" s="69"/>
      <c r="AI55" s="42"/>
    </row>
    <row r="56" spans="1:37" ht="18" customHeight="1" x14ac:dyDescent="0.35">
      <c r="A56" s="221"/>
      <c r="B56" s="308"/>
      <c r="C56" s="33" t="s">
        <v>4</v>
      </c>
      <c r="D56" s="7">
        <v>5</v>
      </c>
      <c r="E56" s="8">
        <f t="shared" si="2"/>
        <v>5</v>
      </c>
      <c r="F56" s="8">
        <f t="shared" si="3"/>
        <v>0</v>
      </c>
      <c r="G56" s="69"/>
      <c r="H56" s="9"/>
      <c r="I56" s="9"/>
      <c r="J56" s="9"/>
      <c r="K56" s="9"/>
      <c r="L56" s="9">
        <v>5</v>
      </c>
      <c r="M56" s="69"/>
      <c r="N56" s="69"/>
      <c r="O56" s="9"/>
      <c r="P56" s="9"/>
      <c r="Q56" s="9"/>
      <c r="R56" s="9"/>
      <c r="S56" s="9"/>
      <c r="T56" s="69"/>
      <c r="U56" s="69"/>
      <c r="V56" s="9"/>
      <c r="W56" s="9"/>
      <c r="X56" s="9"/>
      <c r="Y56" s="9"/>
      <c r="Z56" s="9"/>
      <c r="AA56" s="69"/>
      <c r="AB56" s="69"/>
      <c r="AC56" s="9"/>
      <c r="AD56" s="9"/>
      <c r="AE56" s="9"/>
      <c r="AF56" s="9"/>
      <c r="AG56" s="9"/>
      <c r="AH56" s="69"/>
      <c r="AI56" s="42"/>
    </row>
    <row r="57" spans="1:37" ht="18" customHeight="1" x14ac:dyDescent="0.35">
      <c r="A57" s="221"/>
      <c r="B57" s="308"/>
      <c r="C57" s="33" t="s">
        <v>5</v>
      </c>
      <c r="D57" s="7">
        <v>5</v>
      </c>
      <c r="E57" s="8">
        <f t="shared" si="2"/>
        <v>5</v>
      </c>
      <c r="F57" s="8">
        <f t="shared" si="3"/>
        <v>0</v>
      </c>
      <c r="G57" s="69"/>
      <c r="H57" s="9"/>
      <c r="I57" s="9"/>
      <c r="J57" s="9"/>
      <c r="K57" s="9"/>
      <c r="L57" s="9">
        <v>1</v>
      </c>
      <c r="M57" s="69"/>
      <c r="N57" s="69"/>
      <c r="O57" s="9">
        <v>4</v>
      </c>
      <c r="P57" s="9"/>
      <c r="Q57" s="9"/>
      <c r="R57" s="9"/>
      <c r="S57" s="9"/>
      <c r="T57" s="69"/>
      <c r="U57" s="69"/>
      <c r="V57" s="9"/>
      <c r="W57" s="9"/>
      <c r="X57" s="9"/>
      <c r="Y57" s="9"/>
      <c r="Z57" s="9"/>
      <c r="AA57" s="69"/>
      <c r="AB57" s="69"/>
      <c r="AC57" s="9"/>
      <c r="AD57" s="9"/>
      <c r="AE57" s="9"/>
      <c r="AF57" s="9"/>
      <c r="AG57" s="9"/>
      <c r="AH57" s="69"/>
      <c r="AI57" s="42"/>
      <c r="AK57" s="20"/>
    </row>
    <row r="58" spans="1:37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3"/>
        <v>0</v>
      </c>
      <c r="G58" s="72"/>
      <c r="H58" s="19"/>
      <c r="I58" s="19"/>
      <c r="J58" s="19"/>
      <c r="K58" s="19"/>
      <c r="L58" s="19"/>
      <c r="M58" s="72"/>
      <c r="N58" s="72"/>
      <c r="O58" s="19"/>
      <c r="P58" s="19"/>
      <c r="Q58" s="19"/>
      <c r="R58" s="19"/>
      <c r="S58" s="19"/>
      <c r="T58" s="72"/>
      <c r="U58" s="72"/>
      <c r="V58" s="19"/>
      <c r="W58" s="19"/>
      <c r="X58" s="19"/>
      <c r="Y58" s="19"/>
      <c r="Z58" s="19"/>
      <c r="AA58" s="72"/>
      <c r="AB58" s="72"/>
      <c r="AC58" s="19"/>
      <c r="AD58" s="19"/>
      <c r="AE58" s="19"/>
      <c r="AF58" s="19"/>
      <c r="AG58" s="19"/>
      <c r="AH58" s="72"/>
      <c r="AI58" s="42"/>
    </row>
    <row r="59" spans="1:37" ht="18" customHeight="1" x14ac:dyDescent="0.35">
      <c r="A59" s="220" t="s">
        <v>206</v>
      </c>
      <c r="B59" s="308" t="s">
        <v>37</v>
      </c>
      <c r="C59" s="31" t="s">
        <v>1</v>
      </c>
      <c r="D59" s="3">
        <v>3</v>
      </c>
      <c r="E59" s="4">
        <f t="shared" si="2"/>
        <v>3</v>
      </c>
      <c r="F59" s="4">
        <f t="shared" si="3"/>
        <v>0</v>
      </c>
      <c r="G59" s="71"/>
      <c r="H59" s="5"/>
      <c r="I59" s="5"/>
      <c r="J59" s="5"/>
      <c r="K59" s="5">
        <v>3</v>
      </c>
      <c r="L59" s="5"/>
      <c r="M59" s="71"/>
      <c r="N59" s="71"/>
      <c r="O59" s="5"/>
      <c r="P59" s="5"/>
      <c r="Q59" s="5"/>
      <c r="R59" s="5"/>
      <c r="S59" s="5"/>
      <c r="T59" s="71"/>
      <c r="U59" s="71"/>
      <c r="V59" s="5"/>
      <c r="W59" s="5"/>
      <c r="X59" s="5"/>
      <c r="Y59" s="5"/>
      <c r="Z59" s="5"/>
      <c r="AA59" s="71"/>
      <c r="AB59" s="71"/>
      <c r="AC59" s="5"/>
      <c r="AD59" s="5"/>
      <c r="AE59" s="5"/>
      <c r="AF59" s="5"/>
      <c r="AG59" s="5"/>
      <c r="AH59" s="71"/>
      <c r="AI59" s="44"/>
    </row>
    <row r="60" spans="1:37" ht="18" customHeight="1" x14ac:dyDescent="0.35">
      <c r="A60" s="221"/>
      <c r="B60" s="308"/>
      <c r="C60" s="32" t="s">
        <v>2</v>
      </c>
      <c r="D60" s="7">
        <v>3</v>
      </c>
      <c r="E60" s="8">
        <f t="shared" si="2"/>
        <v>3</v>
      </c>
      <c r="F60" s="8">
        <f t="shared" si="3"/>
        <v>0</v>
      </c>
      <c r="G60" s="69"/>
      <c r="H60" s="9"/>
      <c r="I60" s="9"/>
      <c r="J60" s="9"/>
      <c r="K60" s="9">
        <v>2</v>
      </c>
      <c r="L60" s="9"/>
      <c r="M60" s="69">
        <v>1</v>
      </c>
      <c r="N60" s="69"/>
      <c r="O60" s="9"/>
      <c r="P60" s="9"/>
      <c r="Q60" s="9"/>
      <c r="R60" s="9"/>
      <c r="S60" s="9"/>
      <c r="T60" s="69"/>
      <c r="U60" s="69"/>
      <c r="V60" s="9"/>
      <c r="W60" s="9"/>
      <c r="X60" s="9"/>
      <c r="Y60" s="9"/>
      <c r="Z60" s="9"/>
      <c r="AA60" s="69"/>
      <c r="AB60" s="69"/>
      <c r="AC60" s="9"/>
      <c r="AD60" s="9"/>
      <c r="AE60" s="9"/>
      <c r="AF60" s="9"/>
      <c r="AG60" s="9"/>
      <c r="AH60" s="69"/>
      <c r="AI60" s="42"/>
    </row>
    <row r="61" spans="1:37" ht="18" customHeight="1" x14ac:dyDescent="0.35">
      <c r="A61" s="221"/>
      <c r="B61" s="308"/>
      <c r="C61" s="32" t="s">
        <v>3</v>
      </c>
      <c r="D61" s="7"/>
      <c r="E61" s="8">
        <f t="shared" si="2"/>
        <v>0</v>
      </c>
      <c r="F61" s="8">
        <f t="shared" si="3"/>
        <v>0</v>
      </c>
      <c r="G61" s="69"/>
      <c r="H61" s="9"/>
      <c r="I61" s="9"/>
      <c r="J61" s="9"/>
      <c r="K61" s="9"/>
      <c r="L61" s="9"/>
      <c r="M61" s="69"/>
      <c r="N61" s="69"/>
      <c r="O61" s="9"/>
      <c r="P61" s="9"/>
      <c r="Q61" s="9"/>
      <c r="R61" s="9"/>
      <c r="S61" s="9"/>
      <c r="T61" s="69"/>
      <c r="U61" s="69"/>
      <c r="V61" s="9"/>
      <c r="W61" s="9"/>
      <c r="X61" s="9"/>
      <c r="Y61" s="9"/>
      <c r="Z61" s="9"/>
      <c r="AA61" s="69"/>
      <c r="AB61" s="69"/>
      <c r="AC61" s="9"/>
      <c r="AD61" s="9"/>
      <c r="AE61" s="9"/>
      <c r="AF61" s="9"/>
      <c r="AG61" s="9"/>
      <c r="AH61" s="69"/>
      <c r="AI61" s="42"/>
    </row>
    <row r="62" spans="1:37" ht="18" customHeight="1" x14ac:dyDescent="0.35">
      <c r="A62" s="221"/>
      <c r="B62" s="308"/>
      <c r="C62" s="33" t="s">
        <v>4</v>
      </c>
      <c r="D62" s="7">
        <v>3</v>
      </c>
      <c r="E62" s="8">
        <f t="shared" si="2"/>
        <v>3</v>
      </c>
      <c r="F62" s="8">
        <f t="shared" si="3"/>
        <v>0</v>
      </c>
      <c r="G62" s="69"/>
      <c r="H62" s="9"/>
      <c r="I62" s="9"/>
      <c r="J62" s="9"/>
      <c r="K62" s="9"/>
      <c r="L62" s="9"/>
      <c r="M62" s="69">
        <v>3</v>
      </c>
      <c r="N62" s="69"/>
      <c r="O62" s="9"/>
      <c r="P62" s="9"/>
      <c r="Q62" s="9"/>
      <c r="R62" s="9"/>
      <c r="S62" s="9"/>
      <c r="T62" s="69"/>
      <c r="U62" s="69"/>
      <c r="V62" s="9"/>
      <c r="W62" s="9"/>
      <c r="X62" s="9"/>
      <c r="Y62" s="9"/>
      <c r="Z62" s="9"/>
      <c r="AA62" s="69"/>
      <c r="AB62" s="69"/>
      <c r="AC62" s="9"/>
      <c r="AD62" s="9"/>
      <c r="AE62" s="9"/>
      <c r="AF62" s="9"/>
      <c r="AG62" s="9"/>
      <c r="AH62" s="69"/>
      <c r="AI62" s="42"/>
    </row>
    <row r="63" spans="1:37" ht="18" customHeight="1" x14ac:dyDescent="0.35">
      <c r="A63" s="221"/>
      <c r="B63" s="308"/>
      <c r="C63" s="33" t="s">
        <v>5</v>
      </c>
      <c r="D63" s="7">
        <v>3</v>
      </c>
      <c r="E63" s="8">
        <f t="shared" si="2"/>
        <v>3</v>
      </c>
      <c r="F63" s="8">
        <f t="shared" si="3"/>
        <v>0</v>
      </c>
      <c r="G63" s="69"/>
      <c r="H63" s="9"/>
      <c r="I63" s="9"/>
      <c r="J63" s="9"/>
      <c r="K63" s="9"/>
      <c r="L63" s="9"/>
      <c r="M63" s="69"/>
      <c r="N63" s="69"/>
      <c r="O63" s="9">
        <v>3</v>
      </c>
      <c r="P63" s="9"/>
      <c r="Q63" s="9"/>
      <c r="R63" s="9"/>
      <c r="S63" s="9"/>
      <c r="T63" s="69"/>
      <c r="U63" s="69"/>
      <c r="V63" s="9"/>
      <c r="W63" s="9"/>
      <c r="X63" s="9"/>
      <c r="Y63" s="9"/>
      <c r="Z63" s="9"/>
      <c r="AA63" s="69"/>
      <c r="AB63" s="69"/>
      <c r="AC63" s="9"/>
      <c r="AD63" s="9"/>
      <c r="AE63" s="9"/>
      <c r="AF63" s="9"/>
      <c r="AG63" s="9"/>
      <c r="AH63" s="69"/>
      <c r="AI63" s="42"/>
      <c r="AK63" s="20"/>
    </row>
    <row r="64" spans="1:37" ht="18" customHeight="1" x14ac:dyDescent="0.35">
      <c r="A64" s="222"/>
      <c r="B64" s="308"/>
      <c r="C64" s="35" t="s">
        <v>6</v>
      </c>
      <c r="D64" s="16"/>
      <c r="E64" s="18">
        <f t="shared" si="2"/>
        <v>0</v>
      </c>
      <c r="F64" s="18">
        <f t="shared" si="3"/>
        <v>0</v>
      </c>
      <c r="G64" s="72"/>
      <c r="H64" s="19"/>
      <c r="I64" s="19"/>
      <c r="J64" s="19"/>
      <c r="K64" s="19"/>
      <c r="L64" s="19"/>
      <c r="M64" s="72"/>
      <c r="N64" s="72"/>
      <c r="O64" s="19"/>
      <c r="P64" s="19"/>
      <c r="Q64" s="19"/>
      <c r="R64" s="19"/>
      <c r="S64" s="19"/>
      <c r="T64" s="72"/>
      <c r="U64" s="72"/>
      <c r="V64" s="19"/>
      <c r="W64" s="19"/>
      <c r="X64" s="19"/>
      <c r="Y64" s="19"/>
      <c r="Z64" s="19"/>
      <c r="AA64" s="72"/>
      <c r="AB64" s="72"/>
      <c r="AC64" s="19"/>
      <c r="AD64" s="19"/>
      <c r="AE64" s="19"/>
      <c r="AF64" s="19"/>
      <c r="AG64" s="19"/>
      <c r="AH64" s="72"/>
      <c r="AI64" s="42"/>
    </row>
    <row r="65" spans="1:37" ht="18" customHeight="1" x14ac:dyDescent="0.35">
      <c r="A65" s="220" t="s">
        <v>206</v>
      </c>
      <c r="B65" s="308" t="s">
        <v>209</v>
      </c>
      <c r="C65" s="31" t="s">
        <v>1</v>
      </c>
      <c r="D65" s="3">
        <v>6</v>
      </c>
      <c r="E65" s="4">
        <f t="shared" si="2"/>
        <v>6</v>
      </c>
      <c r="F65" s="4">
        <f t="shared" si="1"/>
        <v>0</v>
      </c>
      <c r="G65" s="71"/>
      <c r="H65" s="5"/>
      <c r="I65" s="5"/>
      <c r="J65" s="5"/>
      <c r="K65" s="5"/>
      <c r="L65" s="5"/>
      <c r="M65" s="71">
        <v>6</v>
      </c>
      <c r="N65" s="71"/>
      <c r="O65" s="5"/>
      <c r="P65" s="5"/>
      <c r="Q65" s="5"/>
      <c r="R65" s="5"/>
      <c r="S65" s="5"/>
      <c r="T65" s="71"/>
      <c r="U65" s="71"/>
      <c r="V65" s="5"/>
      <c r="W65" s="5"/>
      <c r="X65" s="5"/>
      <c r="Y65" s="5"/>
      <c r="Z65" s="5"/>
      <c r="AA65" s="71"/>
      <c r="AB65" s="71"/>
      <c r="AC65" s="5"/>
      <c r="AD65" s="5"/>
      <c r="AE65" s="5"/>
      <c r="AF65" s="5"/>
      <c r="AG65" s="5"/>
      <c r="AH65" s="71"/>
      <c r="AI65" s="44"/>
    </row>
    <row r="66" spans="1:37" ht="18" customHeight="1" x14ac:dyDescent="0.35">
      <c r="A66" s="221"/>
      <c r="B66" s="308"/>
      <c r="C66" s="32" t="s">
        <v>2</v>
      </c>
      <c r="D66" s="3">
        <v>6</v>
      </c>
      <c r="E66" s="8">
        <f t="shared" si="2"/>
        <v>6</v>
      </c>
      <c r="F66" s="8">
        <f t="shared" si="1"/>
        <v>0</v>
      </c>
      <c r="G66" s="69"/>
      <c r="H66" s="9"/>
      <c r="I66" s="9"/>
      <c r="J66" s="9"/>
      <c r="K66" s="9"/>
      <c r="L66" s="9"/>
      <c r="M66" s="69">
        <v>6</v>
      </c>
      <c r="N66" s="69"/>
      <c r="O66" s="9"/>
      <c r="P66" s="9"/>
      <c r="Q66" s="9"/>
      <c r="R66" s="9"/>
      <c r="S66" s="9"/>
      <c r="T66" s="69"/>
      <c r="U66" s="69"/>
      <c r="V66" s="9"/>
      <c r="W66" s="9"/>
      <c r="X66" s="9"/>
      <c r="Y66" s="9"/>
      <c r="Z66" s="9"/>
      <c r="AA66" s="69"/>
      <c r="AB66" s="69"/>
      <c r="AC66" s="9"/>
      <c r="AD66" s="9"/>
      <c r="AE66" s="9"/>
      <c r="AF66" s="9"/>
      <c r="AG66" s="9"/>
      <c r="AH66" s="69"/>
      <c r="AI66" s="42"/>
    </row>
    <row r="67" spans="1:37" ht="18" customHeight="1" x14ac:dyDescent="0.35">
      <c r="A67" s="221"/>
      <c r="B67" s="308"/>
      <c r="C67" s="32" t="s">
        <v>3</v>
      </c>
      <c r="D67" s="3"/>
      <c r="E67" s="8">
        <f t="shared" si="2"/>
        <v>0</v>
      </c>
      <c r="F67" s="8">
        <f t="shared" si="1"/>
        <v>0</v>
      </c>
      <c r="G67" s="69"/>
      <c r="H67" s="9"/>
      <c r="I67" s="9"/>
      <c r="J67" s="9"/>
      <c r="K67" s="9"/>
      <c r="L67" s="9"/>
      <c r="M67" s="69"/>
      <c r="N67" s="69"/>
      <c r="O67" s="9"/>
      <c r="P67" s="9"/>
      <c r="Q67" s="9"/>
      <c r="R67" s="9"/>
      <c r="S67" s="9"/>
      <c r="T67" s="69"/>
      <c r="U67" s="69"/>
      <c r="V67" s="9"/>
      <c r="W67" s="9"/>
      <c r="X67" s="9"/>
      <c r="Y67" s="9"/>
      <c r="Z67" s="9"/>
      <c r="AA67" s="69"/>
      <c r="AB67" s="69"/>
      <c r="AC67" s="9"/>
      <c r="AD67" s="9"/>
      <c r="AE67" s="9"/>
      <c r="AF67" s="9"/>
      <c r="AG67" s="9"/>
      <c r="AH67" s="69"/>
      <c r="AI67" s="42"/>
    </row>
    <row r="68" spans="1:37" ht="18" customHeight="1" x14ac:dyDescent="0.35">
      <c r="A68" s="221"/>
      <c r="B68" s="308"/>
      <c r="C68" s="33" t="s">
        <v>4</v>
      </c>
      <c r="D68" s="3">
        <v>6</v>
      </c>
      <c r="E68" s="8">
        <f t="shared" si="2"/>
        <v>6</v>
      </c>
      <c r="F68" s="8">
        <f t="shared" si="1"/>
        <v>0</v>
      </c>
      <c r="G68" s="69"/>
      <c r="H68" s="9"/>
      <c r="I68" s="9"/>
      <c r="J68" s="9"/>
      <c r="K68" s="9"/>
      <c r="L68" s="9"/>
      <c r="M68" s="69"/>
      <c r="N68" s="69"/>
      <c r="O68" s="9">
        <v>6</v>
      </c>
      <c r="P68" s="9"/>
      <c r="Q68" s="9"/>
      <c r="R68" s="9"/>
      <c r="S68" s="9"/>
      <c r="T68" s="69"/>
      <c r="U68" s="69"/>
      <c r="V68" s="9"/>
      <c r="W68" s="9"/>
      <c r="X68" s="9"/>
      <c r="Y68" s="9"/>
      <c r="Z68" s="9"/>
      <c r="AA68" s="69"/>
      <c r="AB68" s="69"/>
      <c r="AC68" s="9"/>
      <c r="AD68" s="9"/>
      <c r="AE68" s="9"/>
      <c r="AF68" s="9"/>
      <c r="AG68" s="9"/>
      <c r="AH68" s="69"/>
      <c r="AI68" s="42"/>
    </row>
    <row r="69" spans="1:37" ht="18" customHeight="1" x14ac:dyDescent="0.35">
      <c r="A69" s="221"/>
      <c r="B69" s="308"/>
      <c r="C69" s="33" t="s">
        <v>5</v>
      </c>
      <c r="D69" s="3">
        <v>6</v>
      </c>
      <c r="E69" s="8">
        <f t="shared" si="2"/>
        <v>6</v>
      </c>
      <c r="F69" s="8">
        <f t="shared" si="1"/>
        <v>0</v>
      </c>
      <c r="G69" s="69"/>
      <c r="H69" s="9"/>
      <c r="I69" s="9"/>
      <c r="J69" s="9"/>
      <c r="K69" s="9"/>
      <c r="L69" s="9"/>
      <c r="M69" s="69"/>
      <c r="N69" s="69"/>
      <c r="O69" s="9">
        <v>6</v>
      </c>
      <c r="P69" s="9"/>
      <c r="Q69" s="9"/>
      <c r="R69" s="9"/>
      <c r="S69" s="9"/>
      <c r="T69" s="69"/>
      <c r="U69" s="69"/>
      <c r="V69" s="9"/>
      <c r="W69" s="9"/>
      <c r="X69" s="9"/>
      <c r="Y69" s="9"/>
      <c r="Z69" s="9"/>
      <c r="AA69" s="69"/>
      <c r="AB69" s="69"/>
      <c r="AC69" s="9"/>
      <c r="AD69" s="9"/>
      <c r="AE69" s="9"/>
      <c r="AF69" s="9"/>
      <c r="AG69" s="9"/>
      <c r="AH69" s="69"/>
      <c r="AI69" s="42"/>
      <c r="AK69" s="20"/>
    </row>
    <row r="70" spans="1:37" ht="18" customHeight="1" x14ac:dyDescent="0.35">
      <c r="A70" s="222"/>
      <c r="B70" s="308"/>
      <c r="C70" s="35" t="s">
        <v>6</v>
      </c>
      <c r="D70" s="16"/>
      <c r="E70" s="18">
        <f t="shared" si="2"/>
        <v>0</v>
      </c>
      <c r="F70" s="18">
        <f t="shared" si="1"/>
        <v>0</v>
      </c>
      <c r="G70" s="72"/>
      <c r="H70" s="19"/>
      <c r="I70" s="19"/>
      <c r="J70" s="19"/>
      <c r="K70" s="19"/>
      <c r="L70" s="19"/>
      <c r="M70" s="72"/>
      <c r="N70" s="72"/>
      <c r="O70" s="19"/>
      <c r="P70" s="19"/>
      <c r="Q70" s="19"/>
      <c r="R70" s="19"/>
      <c r="S70" s="19"/>
      <c r="T70" s="72"/>
      <c r="U70" s="72"/>
      <c r="V70" s="19"/>
      <c r="W70" s="19"/>
      <c r="X70" s="19"/>
      <c r="Y70" s="19"/>
      <c r="Z70" s="19"/>
      <c r="AA70" s="72"/>
      <c r="AB70" s="72"/>
      <c r="AC70" s="19"/>
      <c r="AD70" s="19"/>
      <c r="AE70" s="19"/>
      <c r="AF70" s="19"/>
      <c r="AG70" s="19"/>
      <c r="AH70" s="72"/>
      <c r="AI70" s="42"/>
    </row>
    <row r="71" spans="1:37" ht="18" customHeight="1" x14ac:dyDescent="0.35">
      <c r="A71" s="263" t="s">
        <v>206</v>
      </c>
      <c r="B71" s="226" t="s">
        <v>73</v>
      </c>
      <c r="C71" s="227"/>
      <c r="D71" s="218">
        <v>72</v>
      </c>
      <c r="E71" s="218">
        <f t="shared" si="2"/>
        <v>72</v>
      </c>
      <c r="F71" s="218">
        <f t="shared" si="1"/>
        <v>0</v>
      </c>
      <c r="G71" s="306"/>
      <c r="H71" s="259"/>
      <c r="I71" s="259"/>
      <c r="J71" s="259"/>
      <c r="K71" s="259">
        <v>20</v>
      </c>
      <c r="L71" s="259">
        <f>30+17</f>
        <v>47</v>
      </c>
      <c r="M71" s="306"/>
      <c r="N71" s="306"/>
      <c r="O71" s="259">
        <v>4</v>
      </c>
      <c r="P71" s="259">
        <v>1</v>
      </c>
      <c r="Q71" s="259"/>
      <c r="R71" s="259"/>
      <c r="S71" s="259"/>
      <c r="T71" s="306"/>
      <c r="U71" s="306"/>
      <c r="V71" s="259"/>
      <c r="W71" s="259"/>
      <c r="X71" s="259"/>
      <c r="Y71" s="259"/>
      <c r="Z71" s="259"/>
      <c r="AA71" s="306"/>
      <c r="AB71" s="306"/>
      <c r="AC71" s="39"/>
      <c r="AD71" s="39"/>
      <c r="AE71" s="39"/>
      <c r="AF71" s="259"/>
      <c r="AG71" s="259"/>
      <c r="AH71" s="306"/>
      <c r="AI71" s="204"/>
    </row>
    <row r="72" spans="1:37" ht="18" customHeight="1" x14ac:dyDescent="0.35">
      <c r="A72" s="199"/>
      <c r="B72" s="228"/>
      <c r="C72" s="229"/>
      <c r="D72" s="219"/>
      <c r="E72" s="219"/>
      <c r="F72" s="219"/>
      <c r="G72" s="307"/>
      <c r="H72" s="213"/>
      <c r="I72" s="213"/>
      <c r="J72" s="213"/>
      <c r="K72" s="213"/>
      <c r="L72" s="213"/>
      <c r="M72" s="307"/>
      <c r="N72" s="307"/>
      <c r="O72" s="213"/>
      <c r="P72" s="213"/>
      <c r="Q72" s="213"/>
      <c r="R72" s="213"/>
      <c r="S72" s="213"/>
      <c r="T72" s="307"/>
      <c r="U72" s="307"/>
      <c r="V72" s="213"/>
      <c r="W72" s="213"/>
      <c r="X72" s="213"/>
      <c r="Y72" s="213"/>
      <c r="Z72" s="213"/>
      <c r="AA72" s="307"/>
      <c r="AB72" s="307"/>
      <c r="AC72" s="40"/>
      <c r="AD72" s="40"/>
      <c r="AE72" s="40"/>
      <c r="AF72" s="213"/>
      <c r="AG72" s="213"/>
      <c r="AH72" s="307"/>
      <c r="AI72" s="205"/>
    </row>
    <row r="73" spans="1:37" ht="18" customHeight="1" x14ac:dyDescent="0.35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7" ht="18" customHeight="1" x14ac:dyDescent="0.35">
      <c r="A74" s="23" t="s">
        <v>54</v>
      </c>
      <c r="D74" s="2">
        <f>SUBTOTAL(9,D77:D94)</f>
        <v>0</v>
      </c>
      <c r="E74" s="2">
        <f>SUBTOTAL(9,E77:E94)</f>
        <v>0</v>
      </c>
      <c r="F74" s="63">
        <f>SUBTOTAL(9,F77:F94)</f>
        <v>0</v>
      </c>
    </row>
    <row r="75" spans="1:37" ht="18" customHeight="1" x14ac:dyDescent="0.35">
      <c r="A75" s="206" t="s">
        <v>0</v>
      </c>
      <c r="B75" s="206" t="s">
        <v>25</v>
      </c>
      <c r="C75" s="206" t="s">
        <v>47</v>
      </c>
      <c r="D75" s="207" t="s">
        <v>48</v>
      </c>
      <c r="E75" s="207" t="s">
        <v>49</v>
      </c>
      <c r="F75" s="207" t="s">
        <v>50</v>
      </c>
      <c r="G75" s="304" t="s">
        <v>187</v>
      </c>
      <c r="H75" s="305"/>
      <c r="I75" s="305"/>
      <c r="J75" s="305"/>
      <c r="K75" s="305"/>
      <c r="L75" s="305"/>
      <c r="M75" s="305"/>
      <c r="N75" s="305"/>
      <c r="O75" s="305"/>
      <c r="P75" s="305"/>
      <c r="Q75" s="305"/>
      <c r="R75" s="305"/>
      <c r="S75" s="305"/>
      <c r="T75" s="305"/>
      <c r="U75" s="305"/>
      <c r="V75" s="305"/>
      <c r="W75" s="305"/>
      <c r="X75" s="305"/>
      <c r="Y75" s="305"/>
      <c r="Z75" s="305"/>
      <c r="AA75" s="305"/>
      <c r="AB75" s="305"/>
      <c r="AC75" s="305"/>
      <c r="AD75" s="305"/>
      <c r="AE75" s="305"/>
      <c r="AF75" s="305"/>
      <c r="AG75" s="305"/>
      <c r="AH75" s="305"/>
      <c r="AI75" s="263" t="s">
        <v>52</v>
      </c>
    </row>
    <row r="76" spans="1:37" ht="18" customHeight="1" x14ac:dyDescent="0.35">
      <c r="A76" s="206"/>
      <c r="B76" s="206"/>
      <c r="C76" s="206"/>
      <c r="D76" s="207"/>
      <c r="E76" s="207"/>
      <c r="F76" s="207"/>
      <c r="G76" s="37">
        <v>1</v>
      </c>
      <c r="H76" s="37">
        <v>2</v>
      </c>
      <c r="I76" s="37">
        <v>3</v>
      </c>
      <c r="J76" s="37">
        <v>4</v>
      </c>
      <c r="K76" s="37">
        <v>5</v>
      </c>
      <c r="L76" s="37">
        <v>6</v>
      </c>
      <c r="M76" s="37">
        <v>7</v>
      </c>
      <c r="N76" s="37">
        <v>8</v>
      </c>
      <c r="O76" s="37">
        <v>9</v>
      </c>
      <c r="P76" s="37">
        <v>10</v>
      </c>
      <c r="Q76" s="37">
        <v>11</v>
      </c>
      <c r="R76" s="37">
        <v>12</v>
      </c>
      <c r="S76" s="37">
        <v>13</v>
      </c>
      <c r="T76" s="37">
        <v>14</v>
      </c>
      <c r="U76" s="37">
        <v>15</v>
      </c>
      <c r="V76" s="37">
        <v>16</v>
      </c>
      <c r="W76" s="37">
        <v>17</v>
      </c>
      <c r="X76" s="37">
        <v>18</v>
      </c>
      <c r="Y76" s="37">
        <v>19</v>
      </c>
      <c r="Z76" s="37">
        <v>20</v>
      </c>
      <c r="AA76" s="37">
        <v>21</v>
      </c>
      <c r="AB76" s="37">
        <v>22</v>
      </c>
      <c r="AC76" s="37">
        <v>23</v>
      </c>
      <c r="AD76" s="37">
        <v>24</v>
      </c>
      <c r="AE76" s="37">
        <v>25</v>
      </c>
      <c r="AF76" s="37">
        <v>26</v>
      </c>
      <c r="AG76" s="37">
        <v>27</v>
      </c>
      <c r="AH76" s="37">
        <v>28</v>
      </c>
      <c r="AI76" s="263"/>
    </row>
    <row r="77" spans="1:37" ht="18" customHeight="1" x14ac:dyDescent="0.35">
      <c r="A77" s="263"/>
      <c r="B77" s="202"/>
      <c r="C77" s="201" t="s">
        <v>54</v>
      </c>
      <c r="D77" s="201"/>
      <c r="E77" s="201">
        <f>SUM(G77:AH78)</f>
        <v>0</v>
      </c>
      <c r="F77" s="201">
        <f>E77-D77</f>
        <v>0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76"/>
    </row>
    <row r="78" spans="1:37" ht="18" customHeight="1" x14ac:dyDescent="0.35">
      <c r="A78" s="199"/>
      <c r="B78" s="203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76"/>
    </row>
    <row r="79" spans="1:37" ht="18" customHeight="1" x14ac:dyDescent="0.35">
      <c r="A79" s="263"/>
      <c r="B79" s="200"/>
      <c r="C79" s="201" t="s">
        <v>54</v>
      </c>
      <c r="D79" s="201"/>
      <c r="E79" s="201">
        <f>SUM(G79:AH80)</f>
        <v>0</v>
      </c>
      <c r="F79" s="201">
        <f t="shared" ref="F79" si="4">E79-D79</f>
        <v>0</v>
      </c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76"/>
    </row>
    <row r="80" spans="1:37" ht="18" customHeight="1" x14ac:dyDescent="0.35">
      <c r="A80" s="199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76"/>
    </row>
    <row r="81" spans="1:37" ht="18" customHeight="1" x14ac:dyDescent="0.35">
      <c r="A81" s="263"/>
      <c r="B81" s="202"/>
      <c r="C81" s="201" t="s">
        <v>54</v>
      </c>
      <c r="D81" s="201"/>
      <c r="E81" s="201">
        <f>SUM(G81:AH82)</f>
        <v>0</v>
      </c>
      <c r="F81" s="201">
        <f t="shared" ref="F81" si="5">E81-D81</f>
        <v>0</v>
      </c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76"/>
    </row>
    <row r="82" spans="1:37" s="2" customFormat="1" ht="18" customHeight="1" x14ac:dyDescent="0.35">
      <c r="A82" s="199"/>
      <c r="B82" s="203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76"/>
      <c r="AJ82"/>
      <c r="AK82"/>
    </row>
    <row r="83" spans="1:37" s="2" customFormat="1" ht="18" customHeight="1" x14ac:dyDescent="0.35">
      <c r="A83" s="263"/>
      <c r="B83" s="202"/>
      <c r="C83" s="201" t="s">
        <v>54</v>
      </c>
      <c r="D83" s="201"/>
      <c r="E83" s="201">
        <f>SUM(G83:AH84)</f>
        <v>0</v>
      </c>
      <c r="F83" s="201">
        <f t="shared" ref="F83" si="6">E83-D83</f>
        <v>0</v>
      </c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76"/>
      <c r="AJ83"/>
      <c r="AK83"/>
    </row>
    <row r="84" spans="1:37" s="2" customFormat="1" ht="18" customHeight="1" x14ac:dyDescent="0.35">
      <c r="A84" s="199"/>
      <c r="B84" s="203"/>
      <c r="C84" s="201"/>
      <c r="D84" s="201"/>
      <c r="E84" s="201"/>
      <c r="F84" s="201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76"/>
      <c r="AJ84"/>
      <c r="AK84"/>
    </row>
    <row r="85" spans="1:37" s="2" customFormat="1" ht="18" customHeight="1" x14ac:dyDescent="0.35">
      <c r="A85" s="264"/>
      <c r="B85" s="202"/>
      <c r="C85" s="201" t="s">
        <v>54</v>
      </c>
      <c r="D85" s="201"/>
      <c r="E85" s="201">
        <f>SUM(G85:AH86)</f>
        <v>0</v>
      </c>
      <c r="F85" s="201">
        <f t="shared" ref="F85" si="7">E85-D85</f>
        <v>0</v>
      </c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76"/>
      <c r="AJ85"/>
      <c r="AK85"/>
    </row>
    <row r="86" spans="1:37" s="2" customFormat="1" ht="18" customHeight="1" x14ac:dyDescent="0.35">
      <c r="A86" s="303"/>
      <c r="B86" s="203"/>
      <c r="C86" s="201"/>
      <c r="D86" s="201"/>
      <c r="E86" s="201"/>
      <c r="F86" s="201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76"/>
      <c r="AJ86"/>
      <c r="AK86"/>
    </row>
    <row r="87" spans="1:37" s="2" customFormat="1" ht="18" customHeight="1" x14ac:dyDescent="0.35">
      <c r="A87" s="264"/>
      <c r="B87" s="202"/>
      <c r="C87" s="201" t="s">
        <v>54</v>
      </c>
      <c r="D87" s="201"/>
      <c r="E87" s="201">
        <f>SUM(G87:AH88)</f>
        <v>0</v>
      </c>
      <c r="F87" s="201">
        <f t="shared" ref="F87" si="8">E87-D87</f>
        <v>0</v>
      </c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76"/>
      <c r="AJ87"/>
      <c r="AK87"/>
    </row>
    <row r="88" spans="1:37" s="2" customFormat="1" ht="18" customHeight="1" x14ac:dyDescent="0.35">
      <c r="A88" s="303"/>
      <c r="B88" s="203"/>
      <c r="C88" s="201"/>
      <c r="D88" s="201"/>
      <c r="E88" s="201"/>
      <c r="F88" s="201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76"/>
      <c r="AJ88"/>
      <c r="AK88"/>
    </row>
    <row r="89" spans="1:37" s="2" customFormat="1" ht="18" customHeight="1" x14ac:dyDescent="0.35">
      <c r="A89" s="264"/>
      <c r="B89" s="322"/>
      <c r="C89" s="201" t="s">
        <v>54</v>
      </c>
      <c r="D89" s="201"/>
      <c r="E89" s="201">
        <f>SUM(G89:AH90)</f>
        <v>0</v>
      </c>
      <c r="F89" s="201">
        <f t="shared" ref="F89" si="9">E89-D89</f>
        <v>0</v>
      </c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76"/>
      <c r="AJ89"/>
      <c r="AK89"/>
    </row>
    <row r="90" spans="1:37" s="2" customFormat="1" ht="18" customHeight="1" x14ac:dyDescent="0.35">
      <c r="A90" s="303"/>
      <c r="B90" s="322"/>
      <c r="C90" s="201"/>
      <c r="D90" s="201"/>
      <c r="E90" s="201"/>
      <c r="F90" s="201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76"/>
      <c r="AJ90"/>
      <c r="AK90"/>
    </row>
    <row r="91" spans="1:37" s="2" customFormat="1" ht="18" customHeight="1" x14ac:dyDescent="0.35">
      <c r="A91" s="264"/>
      <c r="B91" s="200"/>
      <c r="C91" s="201" t="s">
        <v>54</v>
      </c>
      <c r="D91" s="201"/>
      <c r="E91" s="201">
        <f>SUM(G91:AH92)</f>
        <v>0</v>
      </c>
      <c r="F91" s="201">
        <f t="shared" ref="F91" si="10">E91-D91</f>
        <v>0</v>
      </c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76"/>
      <c r="AJ91"/>
      <c r="AK91"/>
    </row>
    <row r="92" spans="1:37" s="2" customFormat="1" ht="18" customHeight="1" x14ac:dyDescent="0.35">
      <c r="A92" s="303"/>
      <c r="B92" s="200"/>
      <c r="C92" s="201"/>
      <c r="D92" s="201"/>
      <c r="E92" s="201"/>
      <c r="F92" s="201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76"/>
      <c r="AJ92"/>
      <c r="AK92"/>
    </row>
    <row r="93" spans="1:37" s="2" customFormat="1" ht="18" customHeight="1" x14ac:dyDescent="0.35">
      <c r="A93" s="264"/>
      <c r="B93" s="200"/>
      <c r="C93" s="201" t="s">
        <v>54</v>
      </c>
      <c r="D93" s="201"/>
      <c r="E93" s="201">
        <f>SUM(G93:AH94)</f>
        <v>0</v>
      </c>
      <c r="F93" s="201">
        <f t="shared" ref="F93" si="11">E93-D93</f>
        <v>0</v>
      </c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76"/>
      <c r="AJ93"/>
      <c r="AK93"/>
    </row>
    <row r="94" spans="1:37" s="2" customFormat="1" ht="18" customHeight="1" x14ac:dyDescent="0.35">
      <c r="A94" s="303"/>
      <c r="B94" s="200"/>
      <c r="C94" s="201"/>
      <c r="D94" s="201"/>
      <c r="E94" s="201"/>
      <c r="F94" s="201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76"/>
      <c r="AJ94"/>
      <c r="AK94"/>
    </row>
    <row r="95" spans="1:37" s="2" customFormat="1" ht="15" customHeight="1" x14ac:dyDescent="0.35">
      <c r="A95"/>
      <c r="B95"/>
      <c r="C9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22"/>
      <c r="AJ95"/>
      <c r="AK95"/>
    </row>
    <row r="96" spans="1:37" s="2" customFormat="1" ht="15" customHeight="1" x14ac:dyDescent="0.35">
      <c r="A96"/>
      <c r="B96"/>
      <c r="C9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22"/>
      <c r="AJ96"/>
      <c r="AK96"/>
    </row>
    <row r="97" spans="1:37" s="2" customFormat="1" ht="15" customHeight="1" x14ac:dyDescent="0.35">
      <c r="A97"/>
      <c r="B97"/>
      <c r="C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22"/>
      <c r="AJ97"/>
      <c r="AK97"/>
    </row>
    <row r="98" spans="1:37" s="2" customFormat="1" ht="15" customHeight="1" x14ac:dyDescent="0.35">
      <c r="A98"/>
      <c r="B98" s="21"/>
      <c r="C98"/>
      <c r="D98"/>
      <c r="E98"/>
      <c r="F9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22"/>
      <c r="AJ98"/>
      <c r="AK98"/>
    </row>
    <row r="99" spans="1:37" s="2" customFormat="1" ht="15" customHeight="1" x14ac:dyDescent="0.35">
      <c r="A99"/>
      <c r="B99" s="21"/>
      <c r="C99"/>
      <c r="D99"/>
      <c r="E99"/>
      <c r="F9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22"/>
      <c r="AJ99"/>
      <c r="AK99"/>
    </row>
    <row r="100" spans="1:37" s="2" customFormat="1" ht="15" customHeight="1" x14ac:dyDescent="0.35">
      <c r="A100"/>
      <c r="B100" s="21"/>
      <c r="C100"/>
      <c r="D100"/>
      <c r="E100"/>
      <c r="F10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J100"/>
      <c r="AK100"/>
    </row>
    <row r="101" spans="1:37" s="2" customFormat="1" ht="15" customHeight="1" x14ac:dyDescent="0.35">
      <c r="A101"/>
      <c r="B101" s="21"/>
      <c r="C101"/>
      <c r="D101"/>
      <c r="E101"/>
      <c r="F10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J101"/>
      <c r="AK101"/>
    </row>
    <row r="102" spans="1:37" s="2" customFormat="1" ht="15" customHeight="1" x14ac:dyDescent="0.35">
      <c r="A102"/>
      <c r="B102" s="21"/>
      <c r="C102"/>
      <c r="D102"/>
      <c r="E102"/>
      <c r="F10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J102"/>
      <c r="AK102"/>
    </row>
    <row r="103" spans="1:37" s="1" customFormat="1" ht="15" customHeight="1" x14ac:dyDescent="0.35">
      <c r="A103"/>
      <c r="B103" s="21"/>
      <c r="C103"/>
      <c r="D103"/>
      <c r="E103"/>
      <c r="F103"/>
      <c r="AI103" s="2"/>
      <c r="AJ103"/>
      <c r="AK103"/>
    </row>
    <row r="104" spans="1:37" s="1" customFormat="1" ht="15" customHeight="1" x14ac:dyDescent="0.35">
      <c r="A104"/>
      <c r="B104" s="21"/>
      <c r="C104"/>
      <c r="D104"/>
      <c r="E104"/>
      <c r="F104"/>
      <c r="AI104" s="2"/>
      <c r="AJ104"/>
      <c r="AK104"/>
    </row>
    <row r="105" spans="1:37" s="1" customFormat="1" ht="15" customHeight="1" x14ac:dyDescent="0.35">
      <c r="A105"/>
      <c r="B105" s="21"/>
      <c r="C105"/>
      <c r="D105"/>
      <c r="E105"/>
      <c r="F105"/>
      <c r="AI105" s="2"/>
      <c r="AJ105"/>
      <c r="AK105"/>
    </row>
    <row r="106" spans="1:37" s="1" customFormat="1" ht="15" customHeight="1" x14ac:dyDescent="0.35">
      <c r="A106"/>
      <c r="B106" s="21"/>
      <c r="C106"/>
      <c r="D106"/>
      <c r="E106"/>
      <c r="F106"/>
      <c r="AI106" s="2"/>
      <c r="AJ106"/>
      <c r="AK106"/>
    </row>
    <row r="107" spans="1:37" s="1" customFormat="1" ht="15" customHeight="1" x14ac:dyDescent="0.35">
      <c r="A107"/>
      <c r="B107" s="21"/>
      <c r="C107"/>
      <c r="D107"/>
      <c r="E107"/>
      <c r="F107"/>
      <c r="AI107" s="2"/>
      <c r="AJ107"/>
      <c r="AK107"/>
    </row>
    <row r="108" spans="1:37" s="1" customFormat="1" ht="15" customHeight="1" x14ac:dyDescent="0.35">
      <c r="A108"/>
      <c r="B108" s="21"/>
      <c r="C108"/>
      <c r="D108"/>
      <c r="E108"/>
      <c r="F108"/>
      <c r="AI108" s="2"/>
      <c r="AJ108"/>
      <c r="AK108"/>
    </row>
    <row r="109" spans="1:37" s="1" customFormat="1" ht="15" customHeight="1" x14ac:dyDescent="0.35">
      <c r="A109"/>
      <c r="B109" s="21"/>
      <c r="C109"/>
      <c r="D109"/>
      <c r="E109"/>
      <c r="F109"/>
      <c r="AI109" s="2"/>
      <c r="AJ109"/>
      <c r="AK109"/>
    </row>
    <row r="110" spans="1:37" s="1" customFormat="1" ht="15" customHeight="1" x14ac:dyDescent="0.35">
      <c r="A110"/>
      <c r="B110" s="21"/>
      <c r="C110"/>
      <c r="D110"/>
      <c r="E110"/>
      <c r="F110"/>
      <c r="AI110" s="2"/>
      <c r="AJ110"/>
      <c r="AK110"/>
    </row>
    <row r="111" spans="1:37" s="1" customFormat="1" ht="15" customHeight="1" x14ac:dyDescent="0.35">
      <c r="A111"/>
      <c r="B111" s="21"/>
      <c r="C111"/>
      <c r="D111"/>
      <c r="E111"/>
      <c r="F111"/>
      <c r="AI111" s="2"/>
      <c r="AJ111"/>
      <c r="AK111"/>
    </row>
    <row r="112" spans="1:37" s="1" customFormat="1" ht="15" customHeight="1" x14ac:dyDescent="0.35">
      <c r="A112"/>
      <c r="B112" s="21"/>
      <c r="C112"/>
      <c r="D112"/>
      <c r="E112"/>
      <c r="F112"/>
      <c r="AI112" s="2"/>
      <c r="AJ112"/>
      <c r="AK112"/>
    </row>
  </sheetData>
  <mergeCells count="385">
    <mergeCell ref="AG93:AG94"/>
    <mergeCell ref="AH93:AH94"/>
    <mergeCell ref="AI93:AI94"/>
    <mergeCell ref="AA93:AA94"/>
    <mergeCell ref="AB93:AB94"/>
    <mergeCell ref="AC93:AC94"/>
    <mergeCell ref="AD93:AD94"/>
    <mergeCell ref="AE93:AE94"/>
    <mergeCell ref="AF93:AF94"/>
    <mergeCell ref="U93:U94"/>
    <mergeCell ref="V93:V94"/>
    <mergeCell ref="W93:W94"/>
    <mergeCell ref="X93:X94"/>
    <mergeCell ref="Y93:Y94"/>
    <mergeCell ref="Z93:Z94"/>
    <mergeCell ref="O93:O94"/>
    <mergeCell ref="P93:P94"/>
    <mergeCell ref="Q93:Q94"/>
    <mergeCell ref="R93:R94"/>
    <mergeCell ref="S93:S94"/>
    <mergeCell ref="T93:T94"/>
    <mergeCell ref="I93:I94"/>
    <mergeCell ref="J93:J94"/>
    <mergeCell ref="K93:K94"/>
    <mergeCell ref="L93:L94"/>
    <mergeCell ref="M93:M94"/>
    <mergeCell ref="N93:N94"/>
    <mergeCell ref="AI91:AI92"/>
    <mergeCell ref="A93:A94"/>
    <mergeCell ref="B93:B94"/>
    <mergeCell ref="C93:C94"/>
    <mergeCell ref="D93:D94"/>
    <mergeCell ref="E93:E94"/>
    <mergeCell ref="F93:F94"/>
    <mergeCell ref="G93:G94"/>
    <mergeCell ref="H93:H94"/>
    <mergeCell ref="AE91:AE92"/>
    <mergeCell ref="AF91:AF92"/>
    <mergeCell ref="AG91:AG92"/>
    <mergeCell ref="AH91:AH92"/>
    <mergeCell ref="Y91:Y92"/>
    <mergeCell ref="Z91:Z92"/>
    <mergeCell ref="AA91:AA92"/>
    <mergeCell ref="AB91:AB92"/>
    <mergeCell ref="AC91:AC92"/>
    <mergeCell ref="AD91:AD92"/>
    <mergeCell ref="S91:S92"/>
    <mergeCell ref="T91:T92"/>
    <mergeCell ref="U91:U92"/>
    <mergeCell ref="V91:V92"/>
    <mergeCell ref="W91:W92"/>
    <mergeCell ref="X91:X92"/>
    <mergeCell ref="M91:M92"/>
    <mergeCell ref="N91:N92"/>
    <mergeCell ref="O91:O92"/>
    <mergeCell ref="P91:P92"/>
    <mergeCell ref="Q91:Q92"/>
    <mergeCell ref="R91:R92"/>
    <mergeCell ref="G91:G92"/>
    <mergeCell ref="H91:H92"/>
    <mergeCell ref="I91:I92"/>
    <mergeCell ref="J91:J92"/>
    <mergeCell ref="K91:K92"/>
    <mergeCell ref="L91:L92"/>
    <mergeCell ref="A91:A92"/>
    <mergeCell ref="B91:B92"/>
    <mergeCell ref="C91:C92"/>
    <mergeCell ref="D91:D92"/>
    <mergeCell ref="E91:E92"/>
    <mergeCell ref="F91:F92"/>
    <mergeCell ref="AG89:AG90"/>
    <mergeCell ref="AH89:AH90"/>
    <mergeCell ref="AI89:AI90"/>
    <mergeCell ref="AA89:AA90"/>
    <mergeCell ref="AB89:AB90"/>
    <mergeCell ref="AC89:AC90"/>
    <mergeCell ref="AD89:AD90"/>
    <mergeCell ref="AE89:AE90"/>
    <mergeCell ref="AF89:AF90"/>
    <mergeCell ref="U89:U90"/>
    <mergeCell ref="V89:V90"/>
    <mergeCell ref="W89:W90"/>
    <mergeCell ref="X89:X90"/>
    <mergeCell ref="Y89:Y90"/>
    <mergeCell ref="Z89:Z90"/>
    <mergeCell ref="O89:O90"/>
    <mergeCell ref="P89:P90"/>
    <mergeCell ref="Q89:Q90"/>
    <mergeCell ref="R89:R90"/>
    <mergeCell ref="S89:S90"/>
    <mergeCell ref="T89:T90"/>
    <mergeCell ref="I89:I90"/>
    <mergeCell ref="J89:J90"/>
    <mergeCell ref="K89:K90"/>
    <mergeCell ref="L89:L90"/>
    <mergeCell ref="M89:M90"/>
    <mergeCell ref="N89:N90"/>
    <mergeCell ref="AI87:AI88"/>
    <mergeCell ref="A89:A90"/>
    <mergeCell ref="B89:B90"/>
    <mergeCell ref="C89:C90"/>
    <mergeCell ref="D89:D90"/>
    <mergeCell ref="E89:E90"/>
    <mergeCell ref="F89:F90"/>
    <mergeCell ref="G89:G90"/>
    <mergeCell ref="H89:H90"/>
    <mergeCell ref="AE87:AE88"/>
    <mergeCell ref="AF87:AF88"/>
    <mergeCell ref="AG87:AG88"/>
    <mergeCell ref="AH87:AH88"/>
    <mergeCell ref="Y87:Y88"/>
    <mergeCell ref="Z87:Z88"/>
    <mergeCell ref="AA87:AA88"/>
    <mergeCell ref="AB87:AB88"/>
    <mergeCell ref="AC87:AC88"/>
    <mergeCell ref="AD87:AD88"/>
    <mergeCell ref="S87:S88"/>
    <mergeCell ref="T87:T88"/>
    <mergeCell ref="U87:U88"/>
    <mergeCell ref="V87:V88"/>
    <mergeCell ref="W87:W88"/>
    <mergeCell ref="X87:X88"/>
    <mergeCell ref="M87:M88"/>
    <mergeCell ref="N87:N88"/>
    <mergeCell ref="O87:O88"/>
    <mergeCell ref="P87:P88"/>
    <mergeCell ref="Q87:Q88"/>
    <mergeCell ref="R87:R88"/>
    <mergeCell ref="G87:G88"/>
    <mergeCell ref="H87:H88"/>
    <mergeCell ref="I87:I88"/>
    <mergeCell ref="J87:J88"/>
    <mergeCell ref="K87:K88"/>
    <mergeCell ref="L87:L88"/>
    <mergeCell ref="A87:A88"/>
    <mergeCell ref="B87:B88"/>
    <mergeCell ref="C87:C88"/>
    <mergeCell ref="D87:D88"/>
    <mergeCell ref="E87:E88"/>
    <mergeCell ref="F87:F88"/>
    <mergeCell ref="AG85:AG86"/>
    <mergeCell ref="AH85:AH86"/>
    <mergeCell ref="AI85:AI86"/>
    <mergeCell ref="AA85:AA86"/>
    <mergeCell ref="AB85:AB86"/>
    <mergeCell ref="AC85:AC86"/>
    <mergeCell ref="AD85:AD86"/>
    <mergeCell ref="AE85:AE86"/>
    <mergeCell ref="AF85:AF86"/>
    <mergeCell ref="U85:U86"/>
    <mergeCell ref="V85:V86"/>
    <mergeCell ref="W85:W86"/>
    <mergeCell ref="X85:X86"/>
    <mergeCell ref="Y85:Y86"/>
    <mergeCell ref="Z85:Z86"/>
    <mergeCell ref="O85:O86"/>
    <mergeCell ref="P85:P86"/>
    <mergeCell ref="Q85:Q86"/>
    <mergeCell ref="R85:R86"/>
    <mergeCell ref="S85:S86"/>
    <mergeCell ref="T85:T86"/>
    <mergeCell ref="I85:I86"/>
    <mergeCell ref="J85:J86"/>
    <mergeCell ref="K85:K86"/>
    <mergeCell ref="L85:L86"/>
    <mergeCell ref="M85:M86"/>
    <mergeCell ref="N85:N86"/>
    <mergeCell ref="AI83:AI84"/>
    <mergeCell ref="A85:A86"/>
    <mergeCell ref="B85:B86"/>
    <mergeCell ref="C85:C86"/>
    <mergeCell ref="D85:D86"/>
    <mergeCell ref="E85:E86"/>
    <mergeCell ref="F85:F86"/>
    <mergeCell ref="G85:G86"/>
    <mergeCell ref="H85:H86"/>
    <mergeCell ref="AE83:AE84"/>
    <mergeCell ref="AF83:AF84"/>
    <mergeCell ref="AG83:AG84"/>
    <mergeCell ref="AH83:AH84"/>
    <mergeCell ref="Y83:Y84"/>
    <mergeCell ref="Z83:Z84"/>
    <mergeCell ref="AA83:AA84"/>
    <mergeCell ref="AB83:AB84"/>
    <mergeCell ref="AC83:AC84"/>
    <mergeCell ref="AD83:AD84"/>
    <mergeCell ref="S83:S84"/>
    <mergeCell ref="T83:T84"/>
    <mergeCell ref="U83:U84"/>
    <mergeCell ref="V83:V84"/>
    <mergeCell ref="W83:W84"/>
    <mergeCell ref="X83:X84"/>
    <mergeCell ref="M83:M84"/>
    <mergeCell ref="N83:N84"/>
    <mergeCell ref="O83:O84"/>
    <mergeCell ref="P83:P84"/>
    <mergeCell ref="Q83:Q84"/>
    <mergeCell ref="R83:R84"/>
    <mergeCell ref="G83:G84"/>
    <mergeCell ref="H83:H84"/>
    <mergeCell ref="I83:I84"/>
    <mergeCell ref="J83:J84"/>
    <mergeCell ref="K83:K84"/>
    <mergeCell ref="L83:L84"/>
    <mergeCell ref="A83:A84"/>
    <mergeCell ref="B83:B84"/>
    <mergeCell ref="C83:C84"/>
    <mergeCell ref="D83:D84"/>
    <mergeCell ref="E83:E84"/>
    <mergeCell ref="F83:F84"/>
    <mergeCell ref="AG81:AG82"/>
    <mergeCell ref="AH81:AH82"/>
    <mergeCell ref="AI81:AI82"/>
    <mergeCell ref="AA81:AA82"/>
    <mergeCell ref="AB81:AB82"/>
    <mergeCell ref="AC81:AC82"/>
    <mergeCell ref="AD81:AD82"/>
    <mergeCell ref="AE81:AE82"/>
    <mergeCell ref="AF81:AF82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I81:I82"/>
    <mergeCell ref="J81:J82"/>
    <mergeCell ref="K81:K82"/>
    <mergeCell ref="L81:L82"/>
    <mergeCell ref="M81:M82"/>
    <mergeCell ref="N81:N82"/>
    <mergeCell ref="AI79:AI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Y79:Y80"/>
    <mergeCell ref="Z79:Z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AG77:AG78"/>
    <mergeCell ref="AH77:AH78"/>
    <mergeCell ref="AI77:AI78"/>
    <mergeCell ref="AA77:AA78"/>
    <mergeCell ref="AB77:AB78"/>
    <mergeCell ref="AC77:AC78"/>
    <mergeCell ref="AD77:AD78"/>
    <mergeCell ref="AE77:AE78"/>
    <mergeCell ref="AF77:AF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I77:I78"/>
    <mergeCell ref="J77:J78"/>
    <mergeCell ref="K77:K78"/>
    <mergeCell ref="L77:L78"/>
    <mergeCell ref="M77:M78"/>
    <mergeCell ref="N77:N78"/>
    <mergeCell ref="G75:AH75"/>
    <mergeCell ref="AI75:AI76"/>
    <mergeCell ref="A77:A78"/>
    <mergeCell ref="B77:B78"/>
    <mergeCell ref="C77:C78"/>
    <mergeCell ref="D77:D78"/>
    <mergeCell ref="E77:E78"/>
    <mergeCell ref="F77:F78"/>
    <mergeCell ref="G77:G78"/>
    <mergeCell ref="H77:H78"/>
    <mergeCell ref="A75:A76"/>
    <mergeCell ref="B75:B76"/>
    <mergeCell ref="C75:C76"/>
    <mergeCell ref="D75:D76"/>
    <mergeCell ref="E75:E76"/>
    <mergeCell ref="F75:F76"/>
    <mergeCell ref="U77:U78"/>
    <mergeCell ref="V77:V78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F71:AF72"/>
    <mergeCell ref="S71:S72"/>
    <mergeCell ref="T71:T72"/>
    <mergeCell ref="U71:U72"/>
    <mergeCell ref="V71:V72"/>
    <mergeCell ref="W71:W72"/>
    <mergeCell ref="L71:L72"/>
    <mergeCell ref="M71:M72"/>
    <mergeCell ref="N71:N72"/>
    <mergeCell ref="O71:O72"/>
    <mergeCell ref="P71:P72"/>
    <mergeCell ref="Q71:Q72"/>
    <mergeCell ref="B35:B40"/>
    <mergeCell ref="A41:A46"/>
    <mergeCell ref="B41:B46"/>
    <mergeCell ref="A47:A52"/>
    <mergeCell ref="B47:B52"/>
    <mergeCell ref="R71:R72"/>
    <mergeCell ref="F71:F72"/>
    <mergeCell ref="G71:G72"/>
    <mergeCell ref="H71:H72"/>
    <mergeCell ref="I71:I72"/>
    <mergeCell ref="J71:J72"/>
    <mergeCell ref="K71:K72"/>
    <mergeCell ref="A65:A70"/>
    <mergeCell ref="B65:B70"/>
    <mergeCell ref="A71:A72"/>
    <mergeCell ref="B71:C72"/>
    <mergeCell ref="D71:D72"/>
    <mergeCell ref="E71:E72"/>
    <mergeCell ref="G3:AH3"/>
    <mergeCell ref="AI3:AI4"/>
    <mergeCell ref="A5:A10"/>
    <mergeCell ref="B5:B10"/>
    <mergeCell ref="A11:A16"/>
    <mergeCell ref="B11:B16"/>
    <mergeCell ref="A59:A64"/>
    <mergeCell ref="B59:B64"/>
    <mergeCell ref="D1:F1"/>
    <mergeCell ref="A3:A4"/>
    <mergeCell ref="B3:B4"/>
    <mergeCell ref="C3:C4"/>
    <mergeCell ref="D3:D4"/>
    <mergeCell ref="E3:E4"/>
    <mergeCell ref="F3:F4"/>
    <mergeCell ref="B23:B28"/>
    <mergeCell ref="A29:A34"/>
    <mergeCell ref="B29:B34"/>
    <mergeCell ref="A17:A22"/>
    <mergeCell ref="B17:B22"/>
    <mergeCell ref="A23:A28"/>
    <mergeCell ref="A53:A58"/>
    <mergeCell ref="B53:B58"/>
    <mergeCell ref="A35:A40"/>
  </mergeCells>
  <conditionalFormatting sqref="E5:F71">
    <cfRule type="cellIs" dxfId="219" priority="7" operator="lessThan">
      <formula>0</formula>
    </cfRule>
  </conditionalFormatting>
  <conditionalFormatting sqref="F5:F71">
    <cfRule type="cellIs" dxfId="218" priority="6" operator="equal">
      <formula>0</formula>
    </cfRule>
  </conditionalFormatting>
  <conditionalFormatting sqref="F77:F94">
    <cfRule type="cellIs" dxfId="217" priority="4" operator="equal">
      <formula>0</formula>
    </cfRule>
    <cfRule type="cellIs" dxfId="216" priority="5" operator="lessThan">
      <formula>0</formula>
    </cfRule>
  </conditionalFormatting>
  <conditionalFormatting sqref="G5:AH72 G77:AH94">
    <cfRule type="cellIs" dxfId="215" priority="3" operator="greaterThan">
      <formula>0</formula>
    </cfRule>
  </conditionalFormatting>
  <conditionalFormatting sqref="AI5:AI71 AI77 AI79 AI81 AI83 AI85 AI87 AI89 AI91 AI93">
    <cfRule type="containsText" dxfId="214" priority="8" operator="containsText" text="Done">
      <formula>NOT(ISERROR(SEARCH("Done",AI5)))</formula>
    </cfRule>
  </conditionalFormatting>
  <conditionalFormatting sqref="AI5:AI72">
    <cfRule type="containsText" dxfId="213" priority="2" operator="containsText" text="Done">
      <formula>NOT(ISERROR(SEARCH("Done",AI5)))</formula>
    </cfRule>
  </conditionalFormatting>
  <conditionalFormatting sqref="AI77:AI94">
    <cfRule type="containsText" dxfId="212" priority="1" operator="containsText" text="Done">
      <formula>NOT(ISERROR(SEARCH("Done",AI77)))</formula>
    </cfRule>
  </conditionalFormatting>
  <dataValidations count="1">
    <dataValidation allowBlank="1" showInputMessage="1" showErrorMessage="1" sqref="AK5" xr:uid="{C4C19633-4953-48ED-816F-A1848AA59262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9F03-7AD7-42A3-B23D-02278DF1E665}">
  <sheetPr>
    <tabColor rgb="FFFFC000"/>
    <pageSetUpPr fitToPage="1"/>
  </sheetPr>
  <dimension ref="A1:AL100"/>
  <sheetViews>
    <sheetView showGridLines="0" zoomScale="60" zoomScaleNormal="60" workbookViewId="0">
      <pane xSplit="6" ySplit="4" topLeftCell="AJ10" activePane="bottomRight" state="frozen"/>
      <selection pane="topRight" activeCell="G51" sqref="G51:AH52"/>
      <selection pane="bottomLeft" activeCell="G51" sqref="G51:AH52"/>
      <selection pane="bottomRight" activeCell="AJ10" sqref="AJ10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customWidth="1"/>
    <col min="35" max="35" width="4.54296875" style="1" hidden="1" customWidth="1"/>
    <col min="36" max="36" width="35.1796875" style="2" customWidth="1"/>
    <col min="40" max="40" width="11.1796875" customWidth="1"/>
    <col min="41" max="41" width="29.453125" bestFit="1" customWidth="1"/>
    <col min="42" max="42" width="22.1796875" bestFit="1" customWidth="1"/>
    <col min="43" max="43" width="5.26953125" bestFit="1" customWidth="1"/>
    <col min="44" max="45" width="11.453125" bestFit="1" customWidth="1"/>
    <col min="46" max="48" width="2.26953125" bestFit="1" customWidth="1"/>
    <col min="49" max="51" width="3.26953125" bestFit="1" customWidth="1"/>
    <col min="52" max="52" width="11" bestFit="1" customWidth="1"/>
    <col min="53" max="53" width="9" bestFit="1" customWidth="1"/>
    <col min="54" max="59" width="2.26953125" bestFit="1" customWidth="1"/>
    <col min="60" max="60" width="3.26953125" bestFit="1" customWidth="1"/>
    <col min="61" max="61" width="12" bestFit="1" customWidth="1"/>
    <col min="62" max="62" width="7.1796875" bestFit="1" customWidth="1"/>
    <col min="63" max="69" width="2.26953125" bestFit="1" customWidth="1"/>
    <col min="70" max="72" width="3.26953125" bestFit="1" customWidth="1"/>
    <col min="73" max="73" width="10" bestFit="1" customWidth="1"/>
    <col min="74" max="74" width="11.453125" bestFit="1" customWidth="1"/>
  </cols>
  <sheetData>
    <row r="1" spans="1:36" ht="34.5" customHeight="1" x14ac:dyDescent="0.35">
      <c r="A1" s="27" t="s">
        <v>45</v>
      </c>
      <c r="D1" s="230" t="s">
        <v>138</v>
      </c>
      <c r="E1" s="231"/>
      <c r="F1" s="232"/>
    </row>
    <row r="2" spans="1:36" ht="25" customHeight="1" x14ac:dyDescent="0.35">
      <c r="A2" s="23" t="s">
        <v>46</v>
      </c>
      <c r="C2">
        <f>D2/2</f>
        <v>72</v>
      </c>
      <c r="D2" s="2">
        <f>SUBTOTAL(9,D5:D58)</f>
        <v>144</v>
      </c>
      <c r="E2" s="2">
        <f>SUBTOTAL(9,E5:E58)</f>
        <v>144</v>
      </c>
      <c r="F2" s="63">
        <f>SUBTOTAL(9,F5:F58)</f>
        <v>0</v>
      </c>
    </row>
    <row r="3" spans="1:3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187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263" t="s">
        <v>52</v>
      </c>
    </row>
    <row r="4" spans="1:36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263"/>
    </row>
    <row r="5" spans="1:36" ht="18" customHeight="1" x14ac:dyDescent="0.35">
      <c r="A5" s="220" t="s">
        <v>210</v>
      </c>
      <c r="B5" s="223" t="s">
        <v>176</v>
      </c>
      <c r="C5" s="31" t="s">
        <v>1</v>
      </c>
      <c r="D5" s="3"/>
      <c r="E5" s="4">
        <f t="shared" ref="E5:E36" si="0">SUM(G5:AI5)</f>
        <v>0</v>
      </c>
      <c r="F5" s="8">
        <f>E5-D5</f>
        <v>0</v>
      </c>
      <c r="G5" s="69"/>
      <c r="H5" s="9"/>
      <c r="I5" s="9"/>
      <c r="J5" s="9"/>
      <c r="K5" s="9"/>
      <c r="L5" s="9"/>
      <c r="M5" s="69"/>
      <c r="N5" s="69"/>
      <c r="O5" s="9"/>
      <c r="P5" s="9"/>
      <c r="Q5" s="9"/>
      <c r="R5" s="9"/>
      <c r="S5" s="9"/>
      <c r="T5" s="69"/>
      <c r="U5" s="69"/>
      <c r="V5" s="9"/>
      <c r="W5" s="9"/>
      <c r="X5" s="9"/>
      <c r="Y5" s="9"/>
      <c r="Z5" s="9"/>
      <c r="AA5" s="69"/>
      <c r="AB5" s="69"/>
      <c r="AC5" s="9"/>
      <c r="AD5" s="9"/>
      <c r="AE5" s="9"/>
      <c r="AF5" s="9"/>
      <c r="AG5" s="9"/>
      <c r="AH5" s="69"/>
      <c r="AI5" s="9"/>
      <c r="AJ5" s="41"/>
    </row>
    <row r="6" spans="1:36" ht="18" customHeight="1" x14ac:dyDescent="0.35">
      <c r="A6" s="221"/>
      <c r="B6" s="224"/>
      <c r="C6" s="32" t="s">
        <v>2</v>
      </c>
      <c r="D6" s="3">
        <v>6</v>
      </c>
      <c r="E6" s="8">
        <f t="shared" si="0"/>
        <v>6</v>
      </c>
      <c r="F6" s="8">
        <f t="shared" ref="F6:F59" si="1">E6-D6</f>
        <v>0</v>
      </c>
      <c r="G6" s="69"/>
      <c r="H6" s="9"/>
      <c r="I6" s="9"/>
      <c r="J6" s="9"/>
      <c r="K6" s="9"/>
      <c r="L6" s="9"/>
      <c r="M6" s="69"/>
      <c r="N6" s="69"/>
      <c r="O6" s="9"/>
      <c r="P6" s="9">
        <v>2</v>
      </c>
      <c r="Q6" s="9"/>
      <c r="R6" s="9">
        <v>4</v>
      </c>
      <c r="S6" s="9"/>
      <c r="T6" s="69"/>
      <c r="U6" s="69"/>
      <c r="V6" s="9"/>
      <c r="W6" s="9"/>
      <c r="X6" s="9"/>
      <c r="Y6" s="9"/>
      <c r="Z6" s="9"/>
      <c r="AA6" s="69"/>
      <c r="AB6" s="69"/>
      <c r="AC6" s="9"/>
      <c r="AD6" s="9"/>
      <c r="AE6" s="9"/>
      <c r="AF6" s="9"/>
      <c r="AG6" s="9"/>
      <c r="AH6" s="69"/>
      <c r="AI6" s="9"/>
      <c r="AJ6" s="42"/>
    </row>
    <row r="7" spans="1:36" ht="18" customHeight="1" x14ac:dyDescent="0.35">
      <c r="A7" s="221"/>
      <c r="B7" s="224"/>
      <c r="C7" s="32" t="s">
        <v>3</v>
      </c>
      <c r="D7" s="3"/>
      <c r="E7" s="8">
        <f t="shared" si="0"/>
        <v>0</v>
      </c>
      <c r="F7" s="8">
        <f t="shared" si="1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/>
      <c r="X7" s="9"/>
      <c r="Y7" s="9"/>
      <c r="Z7" s="9"/>
      <c r="AA7" s="69"/>
      <c r="AB7" s="69"/>
      <c r="AC7" s="9"/>
      <c r="AD7" s="9"/>
      <c r="AE7" s="9"/>
      <c r="AF7" s="9"/>
      <c r="AG7" s="9"/>
      <c r="AH7" s="69"/>
      <c r="AI7" s="9"/>
      <c r="AJ7" s="42"/>
    </row>
    <row r="8" spans="1:36" ht="18" customHeight="1" x14ac:dyDescent="0.35">
      <c r="A8" s="221"/>
      <c r="B8" s="224"/>
      <c r="C8" s="33" t="s">
        <v>4</v>
      </c>
      <c r="D8" s="3"/>
      <c r="E8" s="8">
        <f t="shared" si="0"/>
        <v>0</v>
      </c>
      <c r="F8" s="8">
        <f t="shared" si="1"/>
        <v>0</v>
      </c>
      <c r="G8" s="69"/>
      <c r="H8" s="9"/>
      <c r="I8" s="9"/>
      <c r="J8" s="9"/>
      <c r="K8" s="9"/>
      <c r="L8" s="9"/>
      <c r="M8" s="69"/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/>
      <c r="Z8" s="9"/>
      <c r="AA8" s="69"/>
      <c r="AB8" s="69"/>
      <c r="AC8" s="9"/>
      <c r="AD8" s="9"/>
      <c r="AE8" s="9"/>
      <c r="AF8" s="9"/>
      <c r="AG8" s="9"/>
      <c r="AH8" s="69"/>
      <c r="AI8" s="9"/>
      <c r="AJ8" s="42"/>
    </row>
    <row r="9" spans="1:36" ht="18" customHeight="1" x14ac:dyDescent="0.35">
      <c r="A9" s="221"/>
      <c r="B9" s="224"/>
      <c r="C9" s="33" t="s">
        <v>5</v>
      </c>
      <c r="D9" s="3">
        <v>6</v>
      </c>
      <c r="E9" s="8">
        <f t="shared" si="0"/>
        <v>6</v>
      </c>
      <c r="F9" s="8">
        <f t="shared" si="1"/>
        <v>0</v>
      </c>
      <c r="G9" s="69"/>
      <c r="H9" s="9"/>
      <c r="I9" s="9"/>
      <c r="J9" s="9"/>
      <c r="K9" s="9"/>
      <c r="L9" s="9"/>
      <c r="M9" s="69"/>
      <c r="N9" s="69"/>
      <c r="O9" s="9"/>
      <c r="P9" s="9">
        <v>2</v>
      </c>
      <c r="Q9" s="9">
        <v>4</v>
      </c>
      <c r="R9" s="9"/>
      <c r="S9" s="9"/>
      <c r="T9" s="69"/>
      <c r="U9" s="69"/>
      <c r="V9" s="9"/>
      <c r="W9" s="9"/>
      <c r="X9" s="9"/>
      <c r="Y9" s="9"/>
      <c r="Z9" s="9"/>
      <c r="AA9" s="69"/>
      <c r="AB9" s="69"/>
      <c r="AC9" s="9"/>
      <c r="AD9" s="9"/>
      <c r="AE9" s="9"/>
      <c r="AF9" s="9"/>
      <c r="AG9" s="9"/>
      <c r="AH9" s="69"/>
      <c r="AI9" s="9"/>
      <c r="AJ9" s="42"/>
    </row>
    <row r="10" spans="1:36" ht="18" customHeight="1" x14ac:dyDescent="0.35">
      <c r="A10" s="222"/>
      <c r="B10" s="225"/>
      <c r="C10" s="34" t="s">
        <v>6</v>
      </c>
      <c r="D10" s="3"/>
      <c r="E10" s="10">
        <f t="shared" si="0"/>
        <v>0</v>
      </c>
      <c r="F10" s="10">
        <f t="shared" si="1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/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13"/>
      <c r="AD10" s="13"/>
      <c r="AE10" s="13"/>
      <c r="AF10" s="13"/>
      <c r="AG10" s="13"/>
      <c r="AH10" s="70"/>
      <c r="AI10" s="13"/>
      <c r="AJ10" s="42"/>
    </row>
    <row r="11" spans="1:36" ht="18" customHeight="1" x14ac:dyDescent="0.35">
      <c r="A11" s="220" t="s">
        <v>210</v>
      </c>
      <c r="B11" s="223" t="s">
        <v>104</v>
      </c>
      <c r="C11" s="31" t="s">
        <v>1</v>
      </c>
      <c r="D11" s="3"/>
      <c r="E11" s="4">
        <f t="shared" si="0"/>
        <v>0</v>
      </c>
      <c r="F11" s="4">
        <f t="shared" si="1"/>
        <v>0</v>
      </c>
      <c r="G11" s="71"/>
      <c r="H11" s="5"/>
      <c r="I11" s="5"/>
      <c r="J11" s="5"/>
      <c r="K11" s="5"/>
      <c r="L11" s="5"/>
      <c r="M11" s="71"/>
      <c r="N11" s="71"/>
      <c r="O11" s="5"/>
      <c r="P11" s="5"/>
      <c r="Q11" s="5"/>
      <c r="R11" s="5"/>
      <c r="S11" s="5"/>
      <c r="T11" s="71"/>
      <c r="U11" s="71"/>
      <c r="V11" s="5"/>
      <c r="W11" s="5"/>
      <c r="X11" s="5"/>
      <c r="Y11" s="5"/>
      <c r="Z11" s="5"/>
      <c r="AA11" s="71"/>
      <c r="AB11" s="71"/>
      <c r="AC11" s="5"/>
      <c r="AD11" s="5"/>
      <c r="AE11" s="5"/>
      <c r="AF11" s="5"/>
      <c r="AG11" s="5"/>
      <c r="AH11" s="71"/>
      <c r="AI11" s="5"/>
      <c r="AJ11" s="41"/>
    </row>
    <row r="12" spans="1:36" ht="18" customHeight="1" x14ac:dyDescent="0.35">
      <c r="A12" s="221"/>
      <c r="B12" s="224"/>
      <c r="C12" s="32" t="s">
        <v>2</v>
      </c>
      <c r="D12" s="3">
        <v>9</v>
      </c>
      <c r="E12" s="8">
        <f t="shared" si="0"/>
        <v>9</v>
      </c>
      <c r="F12" s="8">
        <f t="shared" si="1"/>
        <v>0</v>
      </c>
      <c r="G12" s="69"/>
      <c r="H12" s="9"/>
      <c r="I12" s="9"/>
      <c r="J12" s="9"/>
      <c r="K12" s="9"/>
      <c r="L12" s="9"/>
      <c r="M12" s="69"/>
      <c r="N12" s="69"/>
      <c r="O12" s="9"/>
      <c r="P12" s="9">
        <v>6</v>
      </c>
      <c r="Q12" s="9"/>
      <c r="R12" s="9">
        <v>1</v>
      </c>
      <c r="S12" s="9">
        <v>2</v>
      </c>
      <c r="T12" s="69"/>
      <c r="U12" s="69"/>
      <c r="V12" s="9"/>
      <c r="W12" s="9"/>
      <c r="X12" s="9"/>
      <c r="Y12" s="9"/>
      <c r="Z12" s="9"/>
      <c r="AA12" s="69"/>
      <c r="AB12" s="69"/>
      <c r="AC12" s="9"/>
      <c r="AD12" s="9"/>
      <c r="AE12" s="9"/>
      <c r="AF12" s="9"/>
      <c r="AG12" s="9"/>
      <c r="AH12" s="69"/>
      <c r="AI12" s="9"/>
      <c r="AJ12" s="42"/>
    </row>
    <row r="13" spans="1:36" ht="18" customHeight="1" x14ac:dyDescent="0.35">
      <c r="A13" s="221"/>
      <c r="B13" s="224"/>
      <c r="C13" s="32" t="s">
        <v>3</v>
      </c>
      <c r="D13" s="3"/>
      <c r="E13" s="8">
        <f t="shared" si="0"/>
        <v>0</v>
      </c>
      <c r="F13" s="8">
        <f t="shared" si="1"/>
        <v>0</v>
      </c>
      <c r="G13" s="69"/>
      <c r="H13" s="9"/>
      <c r="I13" s="9"/>
      <c r="J13" s="9"/>
      <c r="K13" s="9"/>
      <c r="L13" s="9"/>
      <c r="M13" s="69"/>
      <c r="N13" s="69"/>
      <c r="O13" s="9"/>
      <c r="P13" s="9"/>
      <c r="Q13" s="9"/>
      <c r="R13" s="9"/>
      <c r="S13" s="9"/>
      <c r="T13" s="69"/>
      <c r="U13" s="69"/>
      <c r="V13" s="9"/>
      <c r="W13" s="9"/>
      <c r="X13" s="9"/>
      <c r="Y13" s="9"/>
      <c r="Z13" s="9"/>
      <c r="AA13" s="69"/>
      <c r="AB13" s="69"/>
      <c r="AC13" s="9"/>
      <c r="AD13" s="9"/>
      <c r="AE13" s="9"/>
      <c r="AF13" s="9"/>
      <c r="AG13" s="9"/>
      <c r="AH13" s="69"/>
      <c r="AI13" s="9"/>
      <c r="AJ13" s="42"/>
    </row>
    <row r="14" spans="1:36" ht="18" customHeight="1" x14ac:dyDescent="0.35">
      <c r="A14" s="221"/>
      <c r="B14" s="224"/>
      <c r="C14" s="33" t="s">
        <v>4</v>
      </c>
      <c r="D14" s="3"/>
      <c r="E14" s="8">
        <f t="shared" si="0"/>
        <v>0</v>
      </c>
      <c r="F14" s="8">
        <f t="shared" si="1"/>
        <v>0</v>
      </c>
      <c r="G14" s="69"/>
      <c r="H14" s="9"/>
      <c r="I14" s="9"/>
      <c r="J14" s="9"/>
      <c r="K14" s="9"/>
      <c r="L14" s="9"/>
      <c r="M14" s="69"/>
      <c r="N14" s="69"/>
      <c r="O14" s="9"/>
      <c r="P14" s="9"/>
      <c r="Q14" s="9"/>
      <c r="R14" s="9"/>
      <c r="S14" s="9"/>
      <c r="T14" s="69"/>
      <c r="U14" s="69"/>
      <c r="V14" s="9"/>
      <c r="W14" s="9"/>
      <c r="X14" s="9"/>
      <c r="Y14" s="9"/>
      <c r="Z14" s="9"/>
      <c r="AA14" s="69"/>
      <c r="AB14" s="69"/>
      <c r="AC14" s="9"/>
      <c r="AD14" s="9"/>
      <c r="AE14" s="9"/>
      <c r="AF14" s="9"/>
      <c r="AG14" s="9"/>
      <c r="AH14" s="69"/>
      <c r="AI14" s="9"/>
      <c r="AJ14" s="42"/>
    </row>
    <row r="15" spans="1:36" ht="18" customHeight="1" x14ac:dyDescent="0.35">
      <c r="A15" s="221"/>
      <c r="B15" s="224"/>
      <c r="C15" s="33" t="s">
        <v>5</v>
      </c>
      <c r="D15" s="3">
        <v>9</v>
      </c>
      <c r="E15" s="8">
        <f t="shared" si="0"/>
        <v>9</v>
      </c>
      <c r="F15" s="8">
        <f t="shared" si="1"/>
        <v>0</v>
      </c>
      <c r="G15" s="69"/>
      <c r="H15" s="9"/>
      <c r="I15" s="9"/>
      <c r="J15" s="9"/>
      <c r="K15" s="9"/>
      <c r="L15" s="9"/>
      <c r="M15" s="69"/>
      <c r="N15" s="69"/>
      <c r="O15" s="9"/>
      <c r="P15" s="9"/>
      <c r="Q15" s="9">
        <v>9</v>
      </c>
      <c r="R15" s="9"/>
      <c r="S15" s="9"/>
      <c r="T15" s="69"/>
      <c r="U15" s="69"/>
      <c r="V15" s="9"/>
      <c r="W15" s="9"/>
      <c r="X15" s="9"/>
      <c r="Y15" s="9"/>
      <c r="Z15" s="9"/>
      <c r="AA15" s="69"/>
      <c r="AB15" s="69"/>
      <c r="AC15" s="9"/>
      <c r="AD15" s="9"/>
      <c r="AE15" s="9"/>
      <c r="AF15" s="9"/>
      <c r="AG15" s="9"/>
      <c r="AH15" s="69"/>
      <c r="AI15" s="9"/>
      <c r="AJ15" s="42"/>
    </row>
    <row r="16" spans="1:36" ht="18" customHeight="1" x14ac:dyDescent="0.35">
      <c r="A16" s="222"/>
      <c r="B16" s="225"/>
      <c r="C16" s="34" t="s">
        <v>6</v>
      </c>
      <c r="D16" s="3"/>
      <c r="E16" s="10">
        <f t="shared" si="0"/>
        <v>0</v>
      </c>
      <c r="F16" s="10">
        <f t="shared" si="1"/>
        <v>0</v>
      </c>
      <c r="G16" s="70"/>
      <c r="H16" s="13"/>
      <c r="I16" s="13"/>
      <c r="J16" s="13"/>
      <c r="K16" s="13"/>
      <c r="L16" s="13"/>
      <c r="M16" s="70"/>
      <c r="N16" s="70"/>
      <c r="O16" s="13"/>
      <c r="P16" s="13"/>
      <c r="Q16" s="13"/>
      <c r="R16" s="13"/>
      <c r="S16" s="13"/>
      <c r="T16" s="70"/>
      <c r="U16" s="70"/>
      <c r="V16" s="13"/>
      <c r="W16" s="13"/>
      <c r="X16" s="13"/>
      <c r="Y16" s="13"/>
      <c r="Z16" s="13"/>
      <c r="AA16" s="70"/>
      <c r="AB16" s="70"/>
      <c r="AC16" s="13"/>
      <c r="AD16" s="13"/>
      <c r="AE16" s="13"/>
      <c r="AF16" s="13"/>
      <c r="AG16" s="13"/>
      <c r="AH16" s="70"/>
      <c r="AI16" s="13"/>
      <c r="AJ16" s="42"/>
    </row>
    <row r="17" spans="1:36" ht="18" customHeight="1" x14ac:dyDescent="0.35">
      <c r="A17" s="220" t="s">
        <v>210</v>
      </c>
      <c r="B17" s="308" t="s">
        <v>177</v>
      </c>
      <c r="C17" s="31" t="s">
        <v>1</v>
      </c>
      <c r="D17" s="3"/>
      <c r="E17" s="4">
        <f t="shared" si="0"/>
        <v>0</v>
      </c>
      <c r="F17" s="4">
        <f t="shared" si="1"/>
        <v>0</v>
      </c>
      <c r="G17" s="71"/>
      <c r="H17" s="5"/>
      <c r="I17" s="5"/>
      <c r="J17" s="5"/>
      <c r="K17" s="5"/>
      <c r="L17" s="5"/>
      <c r="M17" s="71"/>
      <c r="N17" s="71"/>
      <c r="O17" s="5"/>
      <c r="P17" s="5"/>
      <c r="Q17" s="5"/>
      <c r="R17" s="5"/>
      <c r="S17" s="5"/>
      <c r="T17" s="71"/>
      <c r="U17" s="71"/>
      <c r="V17" s="5"/>
      <c r="W17" s="5"/>
      <c r="X17" s="5"/>
      <c r="Y17" s="5"/>
      <c r="Z17" s="5"/>
      <c r="AA17" s="71"/>
      <c r="AB17" s="71"/>
      <c r="AC17" s="5"/>
      <c r="AD17" s="5"/>
      <c r="AE17" s="5"/>
      <c r="AF17" s="5"/>
      <c r="AG17" s="5"/>
      <c r="AH17" s="71"/>
      <c r="AI17" s="5"/>
      <c r="AJ17" s="41"/>
    </row>
    <row r="18" spans="1:36" ht="18" customHeight="1" x14ac:dyDescent="0.35">
      <c r="A18" s="221"/>
      <c r="B18" s="308"/>
      <c r="C18" s="32" t="s">
        <v>2</v>
      </c>
      <c r="D18" s="3">
        <v>9</v>
      </c>
      <c r="E18" s="8">
        <f t="shared" si="0"/>
        <v>9</v>
      </c>
      <c r="F18" s="8">
        <f t="shared" si="1"/>
        <v>0</v>
      </c>
      <c r="G18" s="69"/>
      <c r="H18" s="9"/>
      <c r="I18" s="9"/>
      <c r="J18" s="9"/>
      <c r="K18" s="9"/>
      <c r="L18" s="9"/>
      <c r="M18" s="69"/>
      <c r="N18" s="69"/>
      <c r="O18" s="9"/>
      <c r="P18" s="9">
        <v>7</v>
      </c>
      <c r="Q18" s="9"/>
      <c r="R18" s="9">
        <v>2</v>
      </c>
      <c r="S18" s="9"/>
      <c r="T18" s="69"/>
      <c r="U18" s="69"/>
      <c r="V18" s="9"/>
      <c r="W18" s="9"/>
      <c r="X18" s="9"/>
      <c r="Y18" s="9"/>
      <c r="Z18" s="9"/>
      <c r="AA18" s="69"/>
      <c r="AB18" s="69"/>
      <c r="AC18" s="9"/>
      <c r="AD18" s="9"/>
      <c r="AE18" s="9"/>
      <c r="AF18" s="9"/>
      <c r="AG18" s="9"/>
      <c r="AH18" s="69"/>
      <c r="AI18" s="9"/>
      <c r="AJ18" s="42"/>
    </row>
    <row r="19" spans="1:36" ht="18" customHeight="1" x14ac:dyDescent="0.35">
      <c r="A19" s="221"/>
      <c r="B19" s="308"/>
      <c r="C19" s="32" t="s">
        <v>3</v>
      </c>
      <c r="D19" s="3"/>
      <c r="E19" s="8">
        <f t="shared" si="0"/>
        <v>0</v>
      </c>
      <c r="F19" s="8">
        <f t="shared" si="1"/>
        <v>0</v>
      </c>
      <c r="G19" s="69"/>
      <c r="H19" s="9"/>
      <c r="I19" s="9"/>
      <c r="J19" s="9"/>
      <c r="K19" s="9"/>
      <c r="L19" s="9"/>
      <c r="M19" s="69"/>
      <c r="N19" s="69"/>
      <c r="O19" s="9"/>
      <c r="P19" s="9"/>
      <c r="Q19" s="9"/>
      <c r="R19" s="9"/>
      <c r="S19" s="9"/>
      <c r="T19" s="69"/>
      <c r="U19" s="69"/>
      <c r="V19" s="9"/>
      <c r="W19" s="9"/>
      <c r="X19" s="9"/>
      <c r="Y19" s="9"/>
      <c r="Z19" s="9"/>
      <c r="AA19" s="69"/>
      <c r="AB19" s="69"/>
      <c r="AC19" s="9"/>
      <c r="AD19" s="9"/>
      <c r="AE19" s="9"/>
      <c r="AF19" s="9"/>
      <c r="AG19" s="9"/>
      <c r="AH19" s="69"/>
      <c r="AI19" s="9"/>
      <c r="AJ19" s="42"/>
    </row>
    <row r="20" spans="1:36" ht="18" customHeight="1" x14ac:dyDescent="0.35">
      <c r="A20" s="221"/>
      <c r="B20" s="308"/>
      <c r="C20" s="33" t="s">
        <v>4</v>
      </c>
      <c r="D20" s="3"/>
      <c r="E20" s="8">
        <f t="shared" si="0"/>
        <v>0</v>
      </c>
      <c r="F20" s="8">
        <f t="shared" si="1"/>
        <v>0</v>
      </c>
      <c r="G20" s="69"/>
      <c r="H20" s="9"/>
      <c r="I20" s="9"/>
      <c r="J20" s="9"/>
      <c r="K20" s="9"/>
      <c r="L20" s="9"/>
      <c r="M20" s="69"/>
      <c r="N20" s="69"/>
      <c r="O20" s="9"/>
      <c r="P20" s="9"/>
      <c r="Q20" s="9"/>
      <c r="R20" s="9"/>
      <c r="S20" s="9"/>
      <c r="T20" s="69"/>
      <c r="U20" s="69"/>
      <c r="V20" s="9"/>
      <c r="W20" s="9"/>
      <c r="X20" s="9"/>
      <c r="Y20" s="9"/>
      <c r="Z20" s="9"/>
      <c r="AA20" s="69"/>
      <c r="AB20" s="69"/>
      <c r="AC20" s="9"/>
      <c r="AD20" s="9"/>
      <c r="AE20" s="9"/>
      <c r="AF20" s="9"/>
      <c r="AG20" s="9"/>
      <c r="AH20" s="69"/>
      <c r="AI20" s="9"/>
      <c r="AJ20" s="42"/>
    </row>
    <row r="21" spans="1:36" ht="18" customHeight="1" x14ac:dyDescent="0.35">
      <c r="A21" s="221"/>
      <c r="B21" s="308"/>
      <c r="C21" s="33" t="s">
        <v>5</v>
      </c>
      <c r="D21" s="3">
        <v>9</v>
      </c>
      <c r="E21" s="8">
        <f t="shared" si="0"/>
        <v>9</v>
      </c>
      <c r="F21" s="8">
        <f t="shared" si="1"/>
        <v>0</v>
      </c>
      <c r="G21" s="69"/>
      <c r="H21" s="9"/>
      <c r="I21" s="9"/>
      <c r="J21" s="9"/>
      <c r="K21" s="9"/>
      <c r="L21" s="9"/>
      <c r="M21" s="69"/>
      <c r="N21" s="69"/>
      <c r="O21" s="9"/>
      <c r="P21" s="9"/>
      <c r="Q21" s="9">
        <v>9</v>
      </c>
      <c r="R21" s="9"/>
      <c r="S21" s="9"/>
      <c r="T21" s="69"/>
      <c r="U21" s="69"/>
      <c r="V21" s="9"/>
      <c r="W21" s="9"/>
      <c r="X21" s="9"/>
      <c r="Y21" s="9"/>
      <c r="Z21" s="9"/>
      <c r="AA21" s="69"/>
      <c r="AB21" s="69"/>
      <c r="AC21" s="9"/>
      <c r="AD21" s="9"/>
      <c r="AE21" s="9"/>
      <c r="AF21" s="9"/>
      <c r="AG21" s="9"/>
      <c r="AH21" s="69"/>
      <c r="AI21" s="9"/>
      <c r="AJ21" s="42"/>
    </row>
    <row r="22" spans="1:36" ht="18" customHeight="1" x14ac:dyDescent="0.35">
      <c r="A22" s="222"/>
      <c r="B22" s="308"/>
      <c r="C22" s="35" t="s">
        <v>6</v>
      </c>
      <c r="D22" s="3"/>
      <c r="E22" s="18">
        <f t="shared" si="0"/>
        <v>0</v>
      </c>
      <c r="F22" s="10">
        <f t="shared" si="1"/>
        <v>0</v>
      </c>
      <c r="G22" s="70"/>
      <c r="H22" s="13"/>
      <c r="I22" s="13"/>
      <c r="J22" s="13"/>
      <c r="K22" s="13"/>
      <c r="L22" s="13"/>
      <c r="M22" s="70"/>
      <c r="N22" s="70"/>
      <c r="O22" s="13"/>
      <c r="P22" s="13"/>
      <c r="Q22" s="13"/>
      <c r="R22" s="13"/>
      <c r="S22" s="13"/>
      <c r="T22" s="70"/>
      <c r="U22" s="70"/>
      <c r="V22" s="13"/>
      <c r="W22" s="13"/>
      <c r="X22" s="13"/>
      <c r="Y22" s="13"/>
      <c r="Z22" s="13"/>
      <c r="AA22" s="70"/>
      <c r="AB22" s="70"/>
      <c r="AC22" s="13"/>
      <c r="AD22" s="13"/>
      <c r="AE22" s="13"/>
      <c r="AF22" s="13"/>
      <c r="AG22" s="13"/>
      <c r="AH22" s="70"/>
      <c r="AI22" s="13"/>
      <c r="AJ22" s="42"/>
    </row>
    <row r="23" spans="1:36" ht="18" customHeight="1" x14ac:dyDescent="0.35">
      <c r="A23" s="220" t="s">
        <v>210</v>
      </c>
      <c r="B23" s="223" t="s">
        <v>179</v>
      </c>
      <c r="C23" s="31" t="s">
        <v>1</v>
      </c>
      <c r="D23" s="3"/>
      <c r="E23" s="4">
        <f t="shared" si="0"/>
        <v>0</v>
      </c>
      <c r="F23" s="4">
        <f t="shared" si="1"/>
        <v>0</v>
      </c>
      <c r="G23" s="71"/>
      <c r="H23" s="5"/>
      <c r="I23" s="5"/>
      <c r="J23" s="5"/>
      <c r="K23" s="5"/>
      <c r="L23" s="5"/>
      <c r="M23" s="71"/>
      <c r="N23" s="71"/>
      <c r="O23" s="5"/>
      <c r="P23" s="5"/>
      <c r="Q23" s="5"/>
      <c r="R23" s="5"/>
      <c r="S23" s="5"/>
      <c r="T23" s="71"/>
      <c r="U23" s="71"/>
      <c r="V23" s="5"/>
      <c r="W23" s="5"/>
      <c r="X23" s="5"/>
      <c r="Y23" s="5"/>
      <c r="Z23" s="5"/>
      <c r="AA23" s="71"/>
      <c r="AB23" s="71"/>
      <c r="AC23" s="5"/>
      <c r="AD23" s="5"/>
      <c r="AE23" s="5"/>
      <c r="AF23" s="5"/>
      <c r="AG23" s="5"/>
      <c r="AH23" s="71"/>
      <c r="AI23" s="5"/>
      <c r="AJ23" s="41"/>
    </row>
    <row r="24" spans="1:36" ht="18" customHeight="1" x14ac:dyDescent="0.35">
      <c r="A24" s="221"/>
      <c r="B24" s="224"/>
      <c r="C24" s="32" t="s">
        <v>2</v>
      </c>
      <c r="D24" s="3">
        <v>6</v>
      </c>
      <c r="E24" s="8">
        <f t="shared" si="0"/>
        <v>6</v>
      </c>
      <c r="F24" s="8">
        <f t="shared" si="1"/>
        <v>0</v>
      </c>
      <c r="G24" s="69"/>
      <c r="H24" s="9"/>
      <c r="I24" s="9"/>
      <c r="J24" s="9"/>
      <c r="K24" s="9"/>
      <c r="L24" s="9"/>
      <c r="M24" s="69"/>
      <c r="N24" s="69"/>
      <c r="O24" s="9"/>
      <c r="P24" s="9">
        <v>3</v>
      </c>
      <c r="Q24" s="9"/>
      <c r="R24" s="9">
        <v>3</v>
      </c>
      <c r="S24" s="9"/>
      <c r="T24" s="69"/>
      <c r="U24" s="69"/>
      <c r="V24" s="9"/>
      <c r="W24" s="9"/>
      <c r="X24" s="9"/>
      <c r="Y24" s="9"/>
      <c r="Z24" s="9"/>
      <c r="AA24" s="69"/>
      <c r="AB24" s="69"/>
      <c r="AC24" s="9"/>
      <c r="AD24" s="9"/>
      <c r="AE24" s="9"/>
      <c r="AF24" s="9"/>
      <c r="AG24" s="9"/>
      <c r="AH24" s="69"/>
      <c r="AI24" s="9"/>
      <c r="AJ24" s="42"/>
    </row>
    <row r="25" spans="1:36" ht="18" customHeight="1" x14ac:dyDescent="0.35">
      <c r="A25" s="221"/>
      <c r="B25" s="224"/>
      <c r="C25" s="32" t="s">
        <v>3</v>
      </c>
      <c r="D25" s="3"/>
      <c r="E25" s="8">
        <f t="shared" si="0"/>
        <v>0</v>
      </c>
      <c r="F25" s="8">
        <f t="shared" si="1"/>
        <v>0</v>
      </c>
      <c r="G25" s="69"/>
      <c r="H25" s="9"/>
      <c r="I25" s="9"/>
      <c r="J25" s="9"/>
      <c r="K25" s="9"/>
      <c r="L25" s="9"/>
      <c r="M25" s="69"/>
      <c r="N25" s="69"/>
      <c r="O25" s="9"/>
      <c r="P25" s="9"/>
      <c r="Q25" s="9"/>
      <c r="R25" s="9"/>
      <c r="S25" s="9"/>
      <c r="T25" s="69"/>
      <c r="U25" s="69"/>
      <c r="V25" s="9"/>
      <c r="W25" s="9"/>
      <c r="X25" s="9"/>
      <c r="Y25" s="9"/>
      <c r="Z25" s="9"/>
      <c r="AA25" s="69"/>
      <c r="AB25" s="69"/>
      <c r="AC25" s="9"/>
      <c r="AD25" s="9"/>
      <c r="AE25" s="9"/>
      <c r="AF25" s="9"/>
      <c r="AG25" s="9"/>
      <c r="AH25" s="69"/>
      <c r="AI25" s="9"/>
      <c r="AJ25" s="42"/>
    </row>
    <row r="26" spans="1:36" ht="18" customHeight="1" x14ac:dyDescent="0.35">
      <c r="A26" s="221"/>
      <c r="B26" s="224"/>
      <c r="C26" s="33" t="s">
        <v>4</v>
      </c>
      <c r="D26" s="3"/>
      <c r="E26" s="8">
        <f t="shared" si="0"/>
        <v>0</v>
      </c>
      <c r="F26" s="8">
        <f t="shared" si="1"/>
        <v>0</v>
      </c>
      <c r="G26" s="69"/>
      <c r="H26" s="9"/>
      <c r="I26" s="9"/>
      <c r="J26" s="9"/>
      <c r="K26" s="9"/>
      <c r="L26" s="9"/>
      <c r="M26" s="69"/>
      <c r="N26" s="69"/>
      <c r="O26" s="9"/>
      <c r="P26" s="9"/>
      <c r="Q26" s="9"/>
      <c r="R26" s="9"/>
      <c r="S26" s="9"/>
      <c r="T26" s="69"/>
      <c r="U26" s="69"/>
      <c r="V26" s="9"/>
      <c r="W26" s="9"/>
      <c r="X26" s="9"/>
      <c r="Y26" s="9"/>
      <c r="Z26" s="9"/>
      <c r="AA26" s="69"/>
      <c r="AB26" s="69"/>
      <c r="AC26" s="9"/>
      <c r="AD26" s="9"/>
      <c r="AE26" s="9"/>
      <c r="AF26" s="9"/>
      <c r="AG26" s="9"/>
      <c r="AH26" s="69"/>
      <c r="AI26" s="9"/>
      <c r="AJ26" s="42"/>
    </row>
    <row r="27" spans="1:36" ht="18" customHeight="1" x14ac:dyDescent="0.35">
      <c r="A27" s="221"/>
      <c r="B27" s="224"/>
      <c r="C27" s="33" t="s">
        <v>5</v>
      </c>
      <c r="D27" s="3">
        <v>6</v>
      </c>
      <c r="E27" s="8">
        <f t="shared" si="0"/>
        <v>6</v>
      </c>
      <c r="F27" s="8">
        <f t="shared" si="1"/>
        <v>0</v>
      </c>
      <c r="G27" s="69"/>
      <c r="H27" s="9"/>
      <c r="I27" s="9"/>
      <c r="J27" s="9"/>
      <c r="K27" s="9"/>
      <c r="L27" s="9"/>
      <c r="M27" s="69"/>
      <c r="N27" s="69"/>
      <c r="O27" s="9"/>
      <c r="P27" s="9"/>
      <c r="Q27" s="9">
        <v>6</v>
      </c>
      <c r="R27" s="9"/>
      <c r="S27" s="9"/>
      <c r="T27" s="69"/>
      <c r="U27" s="69"/>
      <c r="V27" s="9"/>
      <c r="W27" s="9"/>
      <c r="X27" s="9"/>
      <c r="Y27" s="9"/>
      <c r="Z27" s="9"/>
      <c r="AA27" s="69"/>
      <c r="AB27" s="69"/>
      <c r="AC27" s="9"/>
      <c r="AD27" s="9"/>
      <c r="AE27" s="9"/>
      <c r="AF27" s="9"/>
      <c r="AG27" s="9"/>
      <c r="AH27" s="69"/>
      <c r="AI27" s="9"/>
      <c r="AJ27" s="42"/>
    </row>
    <row r="28" spans="1:36" ht="18" customHeight="1" x14ac:dyDescent="0.35">
      <c r="A28" s="222"/>
      <c r="B28" s="225"/>
      <c r="C28" s="34" t="s">
        <v>6</v>
      </c>
      <c r="D28" s="3"/>
      <c r="E28" s="10">
        <f t="shared" si="0"/>
        <v>0</v>
      </c>
      <c r="F28" s="10">
        <f t="shared" si="1"/>
        <v>0</v>
      </c>
      <c r="G28" s="70"/>
      <c r="H28" s="13"/>
      <c r="I28" s="13"/>
      <c r="J28" s="13"/>
      <c r="K28" s="13"/>
      <c r="L28" s="13"/>
      <c r="M28" s="70"/>
      <c r="N28" s="70"/>
      <c r="O28" s="13"/>
      <c r="P28" s="13"/>
      <c r="Q28" s="13"/>
      <c r="R28" s="13"/>
      <c r="S28" s="13"/>
      <c r="T28" s="70"/>
      <c r="U28" s="70"/>
      <c r="V28" s="13"/>
      <c r="W28" s="13"/>
      <c r="X28" s="13"/>
      <c r="Y28" s="13"/>
      <c r="Z28" s="13"/>
      <c r="AA28" s="70"/>
      <c r="AB28" s="70"/>
      <c r="AC28" s="13"/>
      <c r="AD28" s="13"/>
      <c r="AE28" s="13"/>
      <c r="AF28" s="13"/>
      <c r="AG28" s="13"/>
      <c r="AH28" s="70"/>
      <c r="AI28" s="13"/>
      <c r="AJ28" s="43"/>
    </row>
    <row r="29" spans="1:36" ht="18" customHeight="1" x14ac:dyDescent="0.35">
      <c r="A29" s="220" t="s">
        <v>210</v>
      </c>
      <c r="B29" s="223" t="s">
        <v>180</v>
      </c>
      <c r="C29" s="31" t="s">
        <v>1</v>
      </c>
      <c r="D29" s="3"/>
      <c r="E29" s="4">
        <f t="shared" si="0"/>
        <v>0</v>
      </c>
      <c r="F29" s="4">
        <f t="shared" si="1"/>
        <v>0</v>
      </c>
      <c r="G29" s="71"/>
      <c r="H29" s="5"/>
      <c r="I29" s="5"/>
      <c r="J29" s="5"/>
      <c r="K29" s="5"/>
      <c r="L29" s="5"/>
      <c r="M29" s="71"/>
      <c r="N29" s="71"/>
      <c r="O29" s="5"/>
      <c r="P29" s="5"/>
      <c r="Q29" s="5"/>
      <c r="R29" s="5"/>
      <c r="S29" s="5"/>
      <c r="T29" s="71"/>
      <c r="U29" s="71"/>
      <c r="V29" s="5"/>
      <c r="W29" s="5"/>
      <c r="X29" s="5"/>
      <c r="Y29" s="5"/>
      <c r="Z29" s="5"/>
      <c r="AA29" s="71"/>
      <c r="AB29" s="71"/>
      <c r="AC29" s="5"/>
      <c r="AD29" s="5"/>
      <c r="AE29" s="5"/>
      <c r="AF29" s="5"/>
      <c r="AG29" s="5"/>
      <c r="AH29" s="71"/>
      <c r="AI29" s="5"/>
      <c r="AJ29" s="41"/>
    </row>
    <row r="30" spans="1:36" ht="18" customHeight="1" x14ac:dyDescent="0.35">
      <c r="A30" s="221"/>
      <c r="B30" s="224"/>
      <c r="C30" s="32" t="s">
        <v>2</v>
      </c>
      <c r="D30" s="7">
        <v>9</v>
      </c>
      <c r="E30" s="8">
        <f t="shared" si="0"/>
        <v>9</v>
      </c>
      <c r="F30" s="8">
        <f t="shared" si="1"/>
        <v>0</v>
      </c>
      <c r="G30" s="69"/>
      <c r="H30" s="9"/>
      <c r="I30" s="9"/>
      <c r="J30" s="9"/>
      <c r="K30" s="9"/>
      <c r="L30" s="9"/>
      <c r="M30" s="69"/>
      <c r="N30" s="69"/>
      <c r="O30" s="9"/>
      <c r="P30" s="9">
        <v>5</v>
      </c>
      <c r="Q30" s="9"/>
      <c r="R30" s="9">
        <v>4</v>
      </c>
      <c r="S30" s="9"/>
      <c r="T30" s="69"/>
      <c r="U30" s="69"/>
      <c r="V30" s="9"/>
      <c r="W30" s="9"/>
      <c r="X30" s="9"/>
      <c r="Y30" s="9"/>
      <c r="Z30" s="9"/>
      <c r="AA30" s="69"/>
      <c r="AB30" s="69"/>
      <c r="AC30" s="9"/>
      <c r="AD30" s="9"/>
      <c r="AE30" s="9"/>
      <c r="AF30" s="9"/>
      <c r="AG30" s="9"/>
      <c r="AH30" s="69"/>
      <c r="AI30" s="9"/>
      <c r="AJ30" s="42"/>
    </row>
    <row r="31" spans="1:36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 t="shared" si="1"/>
        <v>0</v>
      </c>
      <c r="G31" s="69"/>
      <c r="H31" s="9"/>
      <c r="I31" s="9"/>
      <c r="J31" s="9"/>
      <c r="K31" s="9"/>
      <c r="L31" s="9"/>
      <c r="M31" s="69"/>
      <c r="N31" s="69"/>
      <c r="O31" s="9"/>
      <c r="P31" s="9"/>
      <c r="Q31" s="9"/>
      <c r="R31" s="9"/>
      <c r="S31" s="9"/>
      <c r="T31" s="69"/>
      <c r="U31" s="69"/>
      <c r="V31" s="9"/>
      <c r="W31" s="9"/>
      <c r="X31" s="9"/>
      <c r="Y31" s="9"/>
      <c r="Z31" s="9"/>
      <c r="AA31" s="69"/>
      <c r="AB31" s="69"/>
      <c r="AC31" s="9"/>
      <c r="AD31" s="9"/>
      <c r="AE31" s="9"/>
      <c r="AF31" s="9"/>
      <c r="AG31" s="9"/>
      <c r="AH31" s="69"/>
      <c r="AI31" s="9"/>
      <c r="AJ31" s="42"/>
    </row>
    <row r="32" spans="1:36" ht="18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 t="shared" si="1"/>
        <v>0</v>
      </c>
      <c r="G32" s="69"/>
      <c r="H32" s="9"/>
      <c r="I32" s="9"/>
      <c r="J32" s="9"/>
      <c r="K32" s="9"/>
      <c r="L32" s="9"/>
      <c r="M32" s="69"/>
      <c r="N32" s="69"/>
      <c r="O32" s="9"/>
      <c r="P32" s="9"/>
      <c r="Q32" s="9"/>
      <c r="R32" s="9"/>
      <c r="S32" s="9"/>
      <c r="T32" s="69"/>
      <c r="U32" s="69"/>
      <c r="V32" s="9"/>
      <c r="W32" s="9"/>
      <c r="X32" s="9"/>
      <c r="Y32" s="9"/>
      <c r="Z32" s="9"/>
      <c r="AA32" s="69"/>
      <c r="AB32" s="69"/>
      <c r="AC32" s="9"/>
      <c r="AD32" s="9"/>
      <c r="AE32" s="9"/>
      <c r="AF32" s="9"/>
      <c r="AG32" s="9"/>
      <c r="AH32" s="69"/>
      <c r="AI32" s="9"/>
      <c r="AJ32" s="42"/>
    </row>
    <row r="33" spans="1:38" ht="18" customHeight="1" x14ac:dyDescent="0.35">
      <c r="A33" s="221"/>
      <c r="B33" s="224"/>
      <c r="C33" s="33" t="s">
        <v>5</v>
      </c>
      <c r="D33" s="7">
        <v>9</v>
      </c>
      <c r="E33" s="8">
        <f t="shared" si="0"/>
        <v>9</v>
      </c>
      <c r="F33" s="8">
        <f t="shared" si="1"/>
        <v>0</v>
      </c>
      <c r="G33" s="69"/>
      <c r="H33" s="9"/>
      <c r="I33" s="9"/>
      <c r="J33" s="9"/>
      <c r="K33" s="9"/>
      <c r="L33" s="9"/>
      <c r="M33" s="69"/>
      <c r="N33" s="69"/>
      <c r="O33" s="9"/>
      <c r="P33" s="9"/>
      <c r="Q33" s="9">
        <v>9</v>
      </c>
      <c r="R33" s="9"/>
      <c r="S33" s="9"/>
      <c r="T33" s="69"/>
      <c r="U33" s="69"/>
      <c r="V33" s="9"/>
      <c r="W33" s="9"/>
      <c r="X33" s="9"/>
      <c r="Y33" s="9"/>
      <c r="Z33" s="9"/>
      <c r="AA33" s="69"/>
      <c r="AB33" s="69"/>
      <c r="AC33" s="9"/>
      <c r="AD33" s="9"/>
      <c r="AE33" s="9"/>
      <c r="AF33" s="9"/>
      <c r="AG33" s="9"/>
      <c r="AH33" s="69"/>
      <c r="AI33" s="9"/>
      <c r="AJ33" s="42"/>
    </row>
    <row r="34" spans="1:38" ht="18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70"/>
      <c r="H34" s="13"/>
      <c r="I34" s="13"/>
      <c r="J34" s="13"/>
      <c r="K34" s="13"/>
      <c r="L34" s="13"/>
      <c r="M34" s="70"/>
      <c r="N34" s="70"/>
      <c r="O34" s="13"/>
      <c r="P34" s="13"/>
      <c r="Q34" s="13"/>
      <c r="R34" s="13"/>
      <c r="S34" s="13"/>
      <c r="T34" s="70"/>
      <c r="U34" s="70"/>
      <c r="V34" s="13"/>
      <c r="W34" s="13"/>
      <c r="X34" s="13"/>
      <c r="Y34" s="13"/>
      <c r="Z34" s="13"/>
      <c r="AA34" s="70"/>
      <c r="AB34" s="70"/>
      <c r="AC34" s="13"/>
      <c r="AD34" s="13"/>
      <c r="AE34" s="13"/>
      <c r="AF34" s="13"/>
      <c r="AG34" s="13"/>
      <c r="AH34" s="70"/>
      <c r="AI34" s="13"/>
      <c r="AJ34" s="43"/>
    </row>
    <row r="35" spans="1:38" ht="18" customHeight="1" x14ac:dyDescent="0.35">
      <c r="A35" s="220" t="s">
        <v>210</v>
      </c>
      <c r="B35" s="308" t="s">
        <v>181</v>
      </c>
      <c r="C35" s="31" t="s">
        <v>1</v>
      </c>
      <c r="D35" s="3"/>
      <c r="E35" s="4">
        <f t="shared" si="0"/>
        <v>0</v>
      </c>
      <c r="F35" s="4">
        <f t="shared" si="1"/>
        <v>0</v>
      </c>
      <c r="G35" s="71"/>
      <c r="H35" s="5"/>
      <c r="I35" s="5"/>
      <c r="J35" s="5"/>
      <c r="K35" s="5"/>
      <c r="L35" s="5"/>
      <c r="M35" s="71"/>
      <c r="N35" s="71"/>
      <c r="O35" s="5"/>
      <c r="P35" s="5"/>
      <c r="Q35" s="5"/>
      <c r="R35" s="5"/>
      <c r="S35" s="5"/>
      <c r="T35" s="71"/>
      <c r="U35" s="71"/>
      <c r="V35" s="5"/>
      <c r="W35" s="5"/>
      <c r="X35" s="5"/>
      <c r="Y35" s="5"/>
      <c r="Z35" s="5"/>
      <c r="AA35" s="71"/>
      <c r="AB35" s="71"/>
      <c r="AC35" s="5"/>
      <c r="AD35" s="5"/>
      <c r="AE35" s="5"/>
      <c r="AF35" s="5"/>
      <c r="AG35" s="5"/>
      <c r="AH35" s="71"/>
      <c r="AI35" s="5"/>
      <c r="AJ35" s="44"/>
    </row>
    <row r="36" spans="1:38" ht="18" customHeight="1" x14ac:dyDescent="0.35">
      <c r="A36" s="221"/>
      <c r="B36" s="308"/>
      <c r="C36" s="32" t="s">
        <v>2</v>
      </c>
      <c r="D36" s="7">
        <v>15</v>
      </c>
      <c r="E36" s="8">
        <f t="shared" si="0"/>
        <v>15</v>
      </c>
      <c r="F36" s="8">
        <f t="shared" si="1"/>
        <v>0</v>
      </c>
      <c r="G36" s="69"/>
      <c r="H36" s="9"/>
      <c r="I36" s="9"/>
      <c r="J36" s="9"/>
      <c r="K36" s="9"/>
      <c r="L36" s="9"/>
      <c r="M36" s="69"/>
      <c r="N36" s="69"/>
      <c r="O36" s="9"/>
      <c r="P36" s="9"/>
      <c r="Q36" s="9"/>
      <c r="R36" s="9">
        <v>15</v>
      </c>
      <c r="S36" s="9"/>
      <c r="T36" s="69"/>
      <c r="U36" s="69"/>
      <c r="V36" s="9"/>
      <c r="W36" s="9"/>
      <c r="X36" s="9"/>
      <c r="Y36" s="9"/>
      <c r="Z36" s="9"/>
      <c r="AA36" s="69"/>
      <c r="AB36" s="69"/>
      <c r="AC36" s="9"/>
      <c r="AD36" s="9"/>
      <c r="AE36" s="9"/>
      <c r="AF36" s="9"/>
      <c r="AG36" s="9"/>
      <c r="AH36" s="69"/>
      <c r="AI36" s="9"/>
      <c r="AJ36" s="42"/>
    </row>
    <row r="37" spans="1:38" ht="18" customHeight="1" x14ac:dyDescent="0.35">
      <c r="A37" s="221"/>
      <c r="B37" s="308"/>
      <c r="C37" s="32" t="s">
        <v>3</v>
      </c>
      <c r="D37" s="7"/>
      <c r="E37" s="8">
        <f t="shared" ref="E37:E59" si="2">SUM(G37:AI37)</f>
        <v>0</v>
      </c>
      <c r="F37" s="8">
        <f t="shared" si="1"/>
        <v>0</v>
      </c>
      <c r="G37" s="69"/>
      <c r="H37" s="9"/>
      <c r="I37" s="9"/>
      <c r="J37" s="9"/>
      <c r="K37" s="9"/>
      <c r="L37" s="9"/>
      <c r="M37" s="69"/>
      <c r="N37" s="69"/>
      <c r="O37" s="9"/>
      <c r="P37" s="9"/>
      <c r="Q37" s="9"/>
      <c r="R37" s="9"/>
      <c r="S37" s="9"/>
      <c r="T37" s="69"/>
      <c r="U37" s="69"/>
      <c r="V37" s="9"/>
      <c r="W37" s="9"/>
      <c r="X37" s="9"/>
      <c r="Y37" s="9"/>
      <c r="Z37" s="9"/>
      <c r="AA37" s="69"/>
      <c r="AB37" s="69"/>
      <c r="AC37" s="9"/>
      <c r="AD37" s="9"/>
      <c r="AE37" s="9"/>
      <c r="AF37" s="9"/>
      <c r="AG37" s="9"/>
      <c r="AH37" s="69"/>
      <c r="AI37" s="9"/>
      <c r="AJ37" s="42"/>
    </row>
    <row r="38" spans="1:38" ht="18" customHeight="1" x14ac:dyDescent="0.35">
      <c r="A38" s="221"/>
      <c r="B38" s="308"/>
      <c r="C38" s="33" t="s">
        <v>4</v>
      </c>
      <c r="D38" s="7"/>
      <c r="E38" s="8">
        <f t="shared" si="2"/>
        <v>0</v>
      </c>
      <c r="F38" s="8">
        <f t="shared" si="1"/>
        <v>0</v>
      </c>
      <c r="G38" s="69"/>
      <c r="H38" s="9"/>
      <c r="I38" s="9"/>
      <c r="J38" s="9"/>
      <c r="K38" s="9"/>
      <c r="L38" s="9"/>
      <c r="M38" s="69"/>
      <c r="N38" s="69"/>
      <c r="O38" s="9"/>
      <c r="P38" s="9"/>
      <c r="Q38" s="9"/>
      <c r="R38" s="9"/>
      <c r="S38" s="9"/>
      <c r="T38" s="69"/>
      <c r="U38" s="69"/>
      <c r="V38" s="9"/>
      <c r="W38" s="9"/>
      <c r="X38" s="9"/>
      <c r="Y38" s="9"/>
      <c r="Z38" s="9"/>
      <c r="AA38" s="69"/>
      <c r="AB38" s="69"/>
      <c r="AC38" s="9"/>
      <c r="AD38" s="9"/>
      <c r="AE38" s="9"/>
      <c r="AF38" s="9"/>
      <c r="AG38" s="9"/>
      <c r="AH38" s="69"/>
      <c r="AI38" s="9"/>
      <c r="AJ38" s="42"/>
    </row>
    <row r="39" spans="1:38" ht="18" customHeight="1" x14ac:dyDescent="0.35">
      <c r="A39" s="221"/>
      <c r="B39" s="308"/>
      <c r="C39" s="33" t="s">
        <v>5</v>
      </c>
      <c r="D39" s="7">
        <v>15</v>
      </c>
      <c r="E39" s="8">
        <f t="shared" si="2"/>
        <v>15</v>
      </c>
      <c r="F39" s="8">
        <f t="shared" si="1"/>
        <v>0</v>
      </c>
      <c r="G39" s="69"/>
      <c r="H39" s="9"/>
      <c r="I39" s="9"/>
      <c r="J39" s="9"/>
      <c r="K39" s="9"/>
      <c r="L39" s="9"/>
      <c r="M39" s="69"/>
      <c r="N39" s="69"/>
      <c r="O39" s="9"/>
      <c r="P39" s="9"/>
      <c r="Q39" s="9">
        <v>15</v>
      </c>
      <c r="R39" s="9"/>
      <c r="S39" s="9"/>
      <c r="T39" s="69"/>
      <c r="U39" s="69"/>
      <c r="V39" s="9"/>
      <c r="W39" s="9"/>
      <c r="X39" s="9"/>
      <c r="Y39" s="9"/>
      <c r="Z39" s="9"/>
      <c r="AA39" s="69"/>
      <c r="AB39" s="69"/>
      <c r="AC39" s="9"/>
      <c r="AD39" s="9"/>
      <c r="AE39" s="9"/>
      <c r="AF39" s="9"/>
      <c r="AG39" s="9"/>
      <c r="AH39" s="69"/>
      <c r="AI39" s="9"/>
      <c r="AJ39" s="42"/>
      <c r="AL39" s="20"/>
    </row>
    <row r="40" spans="1:38" ht="18" customHeight="1" x14ac:dyDescent="0.35">
      <c r="A40" s="222"/>
      <c r="B40" s="308"/>
      <c r="C40" s="35" t="s">
        <v>6</v>
      </c>
      <c r="D40" s="16"/>
      <c r="E40" s="18">
        <f t="shared" si="2"/>
        <v>0</v>
      </c>
      <c r="F40" s="18">
        <f t="shared" si="1"/>
        <v>0</v>
      </c>
      <c r="G40" s="72"/>
      <c r="H40" s="19"/>
      <c r="I40" s="19"/>
      <c r="J40" s="19"/>
      <c r="K40" s="19"/>
      <c r="L40" s="19"/>
      <c r="M40" s="72"/>
      <c r="N40" s="72"/>
      <c r="O40" s="19"/>
      <c r="P40" s="19"/>
      <c r="Q40" s="19"/>
      <c r="R40" s="19"/>
      <c r="S40" s="19"/>
      <c r="T40" s="72"/>
      <c r="U40" s="72"/>
      <c r="V40" s="19"/>
      <c r="W40" s="19"/>
      <c r="X40" s="19"/>
      <c r="Y40" s="19"/>
      <c r="Z40" s="19"/>
      <c r="AA40" s="72"/>
      <c r="AB40" s="72"/>
      <c r="AC40" s="19"/>
      <c r="AD40" s="19"/>
      <c r="AE40" s="19"/>
      <c r="AF40" s="19"/>
      <c r="AG40" s="19"/>
      <c r="AH40" s="72"/>
      <c r="AI40" s="19"/>
      <c r="AJ40" s="43"/>
    </row>
    <row r="41" spans="1:38" ht="18" customHeight="1" x14ac:dyDescent="0.35">
      <c r="A41" s="220" t="s">
        <v>210</v>
      </c>
      <c r="B41" s="308" t="s">
        <v>211</v>
      </c>
      <c r="C41" s="31" t="s">
        <v>1</v>
      </c>
      <c r="D41" s="3"/>
      <c r="E41" s="4">
        <f t="shared" si="2"/>
        <v>0</v>
      </c>
      <c r="F41" s="4">
        <f t="shared" si="1"/>
        <v>0</v>
      </c>
      <c r="G41" s="71"/>
      <c r="H41" s="5"/>
      <c r="I41" s="5"/>
      <c r="J41" s="5"/>
      <c r="K41" s="5"/>
      <c r="L41" s="5"/>
      <c r="M41" s="71"/>
      <c r="N41" s="71"/>
      <c r="O41" s="5"/>
      <c r="P41" s="5"/>
      <c r="Q41" s="5"/>
      <c r="R41" s="5"/>
      <c r="S41" s="5"/>
      <c r="T41" s="71"/>
      <c r="U41" s="71"/>
      <c r="V41" s="5"/>
      <c r="W41" s="5"/>
      <c r="X41" s="5"/>
      <c r="Y41" s="5"/>
      <c r="Z41" s="5"/>
      <c r="AA41" s="71"/>
      <c r="AB41" s="71"/>
      <c r="AC41" s="5"/>
      <c r="AD41" s="5"/>
      <c r="AE41" s="5"/>
      <c r="AF41" s="5"/>
      <c r="AG41" s="5"/>
      <c r="AH41" s="71"/>
      <c r="AI41" s="5"/>
      <c r="AJ41" s="44"/>
    </row>
    <row r="42" spans="1:38" ht="18" customHeight="1" x14ac:dyDescent="0.35">
      <c r="A42" s="221"/>
      <c r="B42" s="308"/>
      <c r="C42" s="32" t="s">
        <v>2</v>
      </c>
      <c r="D42" s="7">
        <v>3</v>
      </c>
      <c r="E42" s="8">
        <f t="shared" si="2"/>
        <v>3</v>
      </c>
      <c r="F42" s="8">
        <f t="shared" si="1"/>
        <v>0</v>
      </c>
      <c r="G42" s="69"/>
      <c r="H42" s="9"/>
      <c r="I42" s="9"/>
      <c r="J42" s="9"/>
      <c r="K42" s="9"/>
      <c r="L42" s="9"/>
      <c r="M42" s="69"/>
      <c r="N42" s="69"/>
      <c r="O42" s="9"/>
      <c r="P42" s="9">
        <v>3</v>
      </c>
      <c r="Q42" s="9"/>
      <c r="R42" s="9"/>
      <c r="S42" s="9"/>
      <c r="T42" s="69"/>
      <c r="U42" s="69"/>
      <c r="V42" s="9"/>
      <c r="W42" s="9"/>
      <c r="X42" s="9"/>
      <c r="Y42" s="9"/>
      <c r="Z42" s="9"/>
      <c r="AA42" s="69"/>
      <c r="AB42" s="69"/>
      <c r="AC42" s="9"/>
      <c r="AD42" s="9"/>
      <c r="AE42" s="9"/>
      <c r="AF42" s="9"/>
      <c r="AG42" s="9"/>
      <c r="AH42" s="69"/>
      <c r="AI42" s="9"/>
      <c r="AJ42" s="42"/>
    </row>
    <row r="43" spans="1:38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69"/>
      <c r="H43" s="9"/>
      <c r="I43" s="9"/>
      <c r="J43" s="9"/>
      <c r="K43" s="9"/>
      <c r="L43" s="9"/>
      <c r="M43" s="69"/>
      <c r="N43" s="69"/>
      <c r="O43" s="9"/>
      <c r="P43" s="9"/>
      <c r="Q43" s="9"/>
      <c r="R43" s="9"/>
      <c r="S43" s="9"/>
      <c r="T43" s="69"/>
      <c r="U43" s="69"/>
      <c r="V43" s="9"/>
      <c r="W43" s="9"/>
      <c r="X43" s="9"/>
      <c r="Y43" s="9"/>
      <c r="Z43" s="9"/>
      <c r="AA43" s="69"/>
      <c r="AB43" s="69"/>
      <c r="AC43" s="9"/>
      <c r="AD43" s="9"/>
      <c r="AE43" s="9"/>
      <c r="AF43" s="9"/>
      <c r="AG43" s="9"/>
      <c r="AH43" s="69"/>
      <c r="AI43" s="9"/>
      <c r="AJ43" s="42"/>
    </row>
    <row r="44" spans="1:38" ht="18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1"/>
        <v>0</v>
      </c>
      <c r="G44" s="69"/>
      <c r="H44" s="9"/>
      <c r="I44" s="9"/>
      <c r="J44" s="9"/>
      <c r="K44" s="9"/>
      <c r="L44" s="9"/>
      <c r="M44" s="69"/>
      <c r="N44" s="69"/>
      <c r="O44" s="9"/>
      <c r="P44" s="9"/>
      <c r="Q44" s="9"/>
      <c r="R44" s="9"/>
      <c r="S44" s="9"/>
      <c r="T44" s="69"/>
      <c r="U44" s="69"/>
      <c r="V44" s="9"/>
      <c r="W44" s="9"/>
      <c r="X44" s="9"/>
      <c r="Y44" s="9"/>
      <c r="Z44" s="9"/>
      <c r="AA44" s="69"/>
      <c r="AB44" s="69"/>
      <c r="AC44" s="9"/>
      <c r="AD44" s="9"/>
      <c r="AE44" s="9"/>
      <c r="AF44" s="9"/>
      <c r="AG44" s="9"/>
      <c r="AH44" s="69"/>
      <c r="AI44" s="9"/>
      <c r="AJ44" s="42"/>
    </row>
    <row r="45" spans="1:38" ht="18" customHeight="1" x14ac:dyDescent="0.35">
      <c r="A45" s="221"/>
      <c r="B45" s="308"/>
      <c r="C45" s="33" t="s">
        <v>5</v>
      </c>
      <c r="D45" s="7">
        <v>3</v>
      </c>
      <c r="E45" s="8">
        <f t="shared" si="2"/>
        <v>3</v>
      </c>
      <c r="F45" s="8">
        <f t="shared" si="1"/>
        <v>0</v>
      </c>
      <c r="G45" s="69"/>
      <c r="H45" s="9"/>
      <c r="I45" s="9"/>
      <c r="J45" s="9"/>
      <c r="K45" s="9"/>
      <c r="L45" s="9"/>
      <c r="M45" s="69"/>
      <c r="N45" s="69"/>
      <c r="O45" s="9"/>
      <c r="P45" s="9"/>
      <c r="Q45" s="9">
        <v>3</v>
      </c>
      <c r="R45" s="9"/>
      <c r="S45" s="9"/>
      <c r="T45" s="69"/>
      <c r="U45" s="69"/>
      <c r="V45" s="9"/>
      <c r="W45" s="9"/>
      <c r="X45" s="9"/>
      <c r="Y45" s="9"/>
      <c r="Z45" s="9"/>
      <c r="AA45" s="69"/>
      <c r="AB45" s="69"/>
      <c r="AC45" s="9"/>
      <c r="AD45" s="9"/>
      <c r="AE45" s="9"/>
      <c r="AF45" s="9"/>
      <c r="AG45" s="9"/>
      <c r="AH45" s="69"/>
      <c r="AI45" s="9"/>
      <c r="AJ45" s="42"/>
      <c r="AL45" s="20"/>
    </row>
    <row r="46" spans="1:38" ht="18" customHeight="1" x14ac:dyDescent="0.35">
      <c r="A46" s="222"/>
      <c r="B46" s="308"/>
      <c r="C46" s="35" t="s">
        <v>6</v>
      </c>
      <c r="D46" s="16"/>
      <c r="E46" s="18">
        <f t="shared" si="2"/>
        <v>0</v>
      </c>
      <c r="F46" s="18">
        <f t="shared" si="1"/>
        <v>0</v>
      </c>
      <c r="G46" s="72"/>
      <c r="H46" s="19"/>
      <c r="I46" s="19"/>
      <c r="J46" s="19"/>
      <c r="K46" s="19"/>
      <c r="L46" s="19"/>
      <c r="M46" s="72"/>
      <c r="N46" s="72"/>
      <c r="O46" s="19"/>
      <c r="P46" s="19"/>
      <c r="Q46" s="19"/>
      <c r="R46" s="19"/>
      <c r="S46" s="19"/>
      <c r="T46" s="72"/>
      <c r="U46" s="72"/>
      <c r="V46" s="19"/>
      <c r="W46" s="19"/>
      <c r="X46" s="19"/>
      <c r="Y46" s="19"/>
      <c r="Z46" s="19"/>
      <c r="AA46" s="72"/>
      <c r="AB46" s="72"/>
      <c r="AC46" s="19"/>
      <c r="AD46" s="19"/>
      <c r="AE46" s="19"/>
      <c r="AF46" s="19"/>
      <c r="AG46" s="19"/>
      <c r="AH46" s="72"/>
      <c r="AI46" s="19"/>
      <c r="AJ46" s="43"/>
    </row>
    <row r="47" spans="1:38" ht="18" customHeight="1" x14ac:dyDescent="0.35">
      <c r="A47" s="220" t="s">
        <v>210</v>
      </c>
      <c r="B47" s="308" t="s">
        <v>182</v>
      </c>
      <c r="C47" s="31" t="s">
        <v>1</v>
      </c>
      <c r="D47" s="3"/>
      <c r="E47" s="4">
        <f t="shared" si="2"/>
        <v>0</v>
      </c>
      <c r="F47" s="4">
        <f t="shared" si="1"/>
        <v>0</v>
      </c>
      <c r="G47" s="71"/>
      <c r="H47" s="5"/>
      <c r="I47" s="5"/>
      <c r="J47" s="5"/>
      <c r="K47" s="5"/>
      <c r="L47" s="5"/>
      <c r="M47" s="71"/>
      <c r="N47" s="71"/>
      <c r="O47" s="5"/>
      <c r="P47" s="5"/>
      <c r="Q47" s="5"/>
      <c r="R47" s="5"/>
      <c r="S47" s="5"/>
      <c r="T47" s="71"/>
      <c r="U47" s="71"/>
      <c r="V47" s="5"/>
      <c r="W47" s="5"/>
      <c r="X47" s="5"/>
      <c r="Y47" s="5"/>
      <c r="Z47" s="5"/>
      <c r="AA47" s="71"/>
      <c r="AB47" s="71"/>
      <c r="AC47" s="5"/>
      <c r="AD47" s="5"/>
      <c r="AE47" s="5"/>
      <c r="AF47" s="5"/>
      <c r="AG47" s="5"/>
      <c r="AH47" s="71"/>
      <c r="AI47" s="5"/>
      <c r="AJ47" s="42"/>
    </row>
    <row r="48" spans="1:38" ht="18" customHeight="1" x14ac:dyDescent="0.35">
      <c r="A48" s="221"/>
      <c r="B48" s="308"/>
      <c r="C48" s="32" t="s">
        <v>2</v>
      </c>
      <c r="D48" s="7">
        <v>9</v>
      </c>
      <c r="E48" s="8">
        <f t="shared" si="2"/>
        <v>9</v>
      </c>
      <c r="F48" s="8">
        <f t="shared" si="1"/>
        <v>0</v>
      </c>
      <c r="G48" s="69"/>
      <c r="H48" s="9"/>
      <c r="I48" s="9"/>
      <c r="J48" s="9"/>
      <c r="K48" s="9"/>
      <c r="L48" s="9"/>
      <c r="M48" s="69"/>
      <c r="N48" s="69"/>
      <c r="O48" s="9"/>
      <c r="P48" s="9">
        <v>6</v>
      </c>
      <c r="Q48" s="9"/>
      <c r="R48" s="9">
        <v>3</v>
      </c>
      <c r="S48" s="9"/>
      <c r="T48" s="69"/>
      <c r="U48" s="69"/>
      <c r="V48" s="9"/>
      <c r="W48" s="9"/>
      <c r="X48" s="9"/>
      <c r="Y48" s="9"/>
      <c r="Z48" s="9"/>
      <c r="AA48" s="69"/>
      <c r="AB48" s="69"/>
      <c r="AC48" s="9"/>
      <c r="AD48" s="9"/>
      <c r="AE48" s="9"/>
      <c r="AF48" s="9"/>
      <c r="AG48" s="9"/>
      <c r="AH48" s="69"/>
      <c r="AI48" s="9"/>
      <c r="AJ48" s="42"/>
    </row>
    <row r="49" spans="1:36" ht="18" customHeight="1" x14ac:dyDescent="0.35">
      <c r="A49" s="221"/>
      <c r="B49" s="308"/>
      <c r="C49" s="32" t="s">
        <v>3</v>
      </c>
      <c r="D49" s="7"/>
      <c r="E49" s="8">
        <f t="shared" si="2"/>
        <v>0</v>
      </c>
      <c r="F49" s="8">
        <f t="shared" si="1"/>
        <v>0</v>
      </c>
      <c r="G49" s="69"/>
      <c r="H49" s="9"/>
      <c r="I49" s="9"/>
      <c r="J49" s="9"/>
      <c r="K49" s="9"/>
      <c r="L49" s="9"/>
      <c r="M49" s="69"/>
      <c r="N49" s="69"/>
      <c r="O49" s="9"/>
      <c r="P49" s="9"/>
      <c r="Q49" s="9"/>
      <c r="R49" s="9"/>
      <c r="S49" s="9"/>
      <c r="T49" s="69"/>
      <c r="U49" s="69"/>
      <c r="V49" s="9"/>
      <c r="W49" s="9"/>
      <c r="X49" s="9"/>
      <c r="Y49" s="9"/>
      <c r="Z49" s="9"/>
      <c r="AA49" s="69"/>
      <c r="AB49" s="69"/>
      <c r="AC49" s="9"/>
      <c r="AD49" s="9"/>
      <c r="AE49" s="9"/>
      <c r="AF49" s="9"/>
      <c r="AG49" s="9"/>
      <c r="AH49" s="69"/>
      <c r="AI49" s="9"/>
      <c r="AJ49" s="42"/>
    </row>
    <row r="50" spans="1:36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1"/>
        <v>0</v>
      </c>
      <c r="G50" s="69"/>
      <c r="H50" s="9"/>
      <c r="I50" s="9"/>
      <c r="J50" s="9"/>
      <c r="K50" s="9"/>
      <c r="L50" s="9"/>
      <c r="M50" s="69"/>
      <c r="N50" s="69"/>
      <c r="O50" s="9"/>
      <c r="P50" s="9"/>
      <c r="Q50" s="9"/>
      <c r="R50" s="9"/>
      <c r="S50" s="9"/>
      <c r="T50" s="69"/>
      <c r="U50" s="69"/>
      <c r="V50" s="9"/>
      <c r="W50" s="9"/>
      <c r="X50" s="9"/>
      <c r="Y50" s="9"/>
      <c r="Z50" s="9"/>
      <c r="AA50" s="69"/>
      <c r="AB50" s="69"/>
      <c r="AC50" s="9"/>
      <c r="AD50" s="9"/>
      <c r="AE50" s="9"/>
      <c r="AF50" s="9"/>
      <c r="AG50" s="9"/>
      <c r="AH50" s="69"/>
      <c r="AI50" s="9"/>
      <c r="AJ50" s="42"/>
    </row>
    <row r="51" spans="1:36" ht="18" customHeight="1" x14ac:dyDescent="0.35">
      <c r="A51" s="221"/>
      <c r="B51" s="308"/>
      <c r="C51" s="33" t="s">
        <v>5</v>
      </c>
      <c r="D51" s="7">
        <v>9</v>
      </c>
      <c r="E51" s="8">
        <f t="shared" si="2"/>
        <v>9</v>
      </c>
      <c r="F51" s="8">
        <f t="shared" si="1"/>
        <v>0</v>
      </c>
      <c r="G51" s="69"/>
      <c r="H51" s="9"/>
      <c r="I51" s="9"/>
      <c r="J51" s="9"/>
      <c r="K51" s="9"/>
      <c r="L51" s="9"/>
      <c r="M51" s="69"/>
      <c r="N51" s="69"/>
      <c r="O51" s="9"/>
      <c r="P51" s="9"/>
      <c r="Q51" s="9">
        <v>9</v>
      </c>
      <c r="R51" s="9"/>
      <c r="S51" s="9"/>
      <c r="T51" s="69"/>
      <c r="U51" s="69"/>
      <c r="V51" s="9"/>
      <c r="W51" s="9"/>
      <c r="X51" s="9"/>
      <c r="Y51" s="9"/>
      <c r="Z51" s="9"/>
      <c r="AA51" s="69"/>
      <c r="AB51" s="69"/>
      <c r="AC51" s="9"/>
      <c r="AD51" s="9"/>
      <c r="AE51" s="9"/>
      <c r="AF51" s="9"/>
      <c r="AG51" s="9"/>
      <c r="AH51" s="69"/>
      <c r="AI51" s="9"/>
      <c r="AJ51" s="42"/>
    </row>
    <row r="52" spans="1:36" ht="18" customHeight="1" x14ac:dyDescent="0.35">
      <c r="A52" s="222"/>
      <c r="B52" s="308"/>
      <c r="C52" s="35" t="s">
        <v>6</v>
      </c>
      <c r="D52" s="16"/>
      <c r="E52" s="18">
        <f t="shared" si="2"/>
        <v>0</v>
      </c>
      <c r="F52" s="18">
        <f t="shared" si="1"/>
        <v>0</v>
      </c>
      <c r="G52" s="72"/>
      <c r="H52" s="19"/>
      <c r="I52" s="19"/>
      <c r="J52" s="19"/>
      <c r="K52" s="19"/>
      <c r="L52" s="19"/>
      <c r="M52" s="72"/>
      <c r="N52" s="72"/>
      <c r="O52" s="19"/>
      <c r="P52" s="19"/>
      <c r="Q52" s="19"/>
      <c r="R52" s="19"/>
      <c r="S52" s="19"/>
      <c r="T52" s="72"/>
      <c r="U52" s="72"/>
      <c r="V52" s="19"/>
      <c r="W52" s="19"/>
      <c r="X52" s="19"/>
      <c r="Y52" s="19"/>
      <c r="Z52" s="19"/>
      <c r="AA52" s="72"/>
      <c r="AB52" s="72"/>
      <c r="AC52" s="19"/>
      <c r="AD52" s="19"/>
      <c r="AE52" s="19"/>
      <c r="AF52" s="19"/>
      <c r="AG52" s="19"/>
      <c r="AH52" s="72"/>
      <c r="AI52" s="19"/>
      <c r="AJ52" s="43"/>
    </row>
    <row r="53" spans="1:36" ht="18" customHeight="1" x14ac:dyDescent="0.35">
      <c r="A53" s="220" t="s">
        <v>210</v>
      </c>
      <c r="B53" s="308" t="s">
        <v>119</v>
      </c>
      <c r="C53" s="31" t="s">
        <v>1</v>
      </c>
      <c r="D53" s="3"/>
      <c r="E53" s="4">
        <f t="shared" si="2"/>
        <v>0</v>
      </c>
      <c r="F53" s="4">
        <f t="shared" si="1"/>
        <v>0</v>
      </c>
      <c r="G53" s="71"/>
      <c r="H53" s="5"/>
      <c r="I53" s="5"/>
      <c r="J53" s="5"/>
      <c r="K53" s="5"/>
      <c r="L53" s="5"/>
      <c r="M53" s="71"/>
      <c r="N53" s="71"/>
      <c r="O53" s="5"/>
      <c r="P53" s="5"/>
      <c r="Q53" s="5"/>
      <c r="R53" s="5"/>
      <c r="S53" s="5"/>
      <c r="T53" s="71"/>
      <c r="U53" s="71"/>
      <c r="V53" s="5"/>
      <c r="W53" s="5"/>
      <c r="X53" s="5"/>
      <c r="Y53" s="5"/>
      <c r="Z53" s="5"/>
      <c r="AA53" s="71"/>
      <c r="AB53" s="71"/>
      <c r="AC53" s="5"/>
      <c r="AD53" s="5"/>
      <c r="AE53" s="5"/>
      <c r="AF53" s="5"/>
      <c r="AG53" s="5"/>
      <c r="AH53" s="71"/>
      <c r="AI53" s="5"/>
      <c r="AJ53" s="42"/>
    </row>
    <row r="54" spans="1:36" ht="18" customHeight="1" x14ac:dyDescent="0.35">
      <c r="A54" s="221"/>
      <c r="B54" s="308"/>
      <c r="C54" s="32" t="s">
        <v>2</v>
      </c>
      <c r="D54" s="7">
        <v>6</v>
      </c>
      <c r="E54" s="8">
        <f t="shared" si="2"/>
        <v>6</v>
      </c>
      <c r="F54" s="8">
        <f t="shared" si="1"/>
        <v>0</v>
      </c>
      <c r="G54" s="69"/>
      <c r="H54" s="9"/>
      <c r="I54" s="9"/>
      <c r="J54" s="9"/>
      <c r="K54" s="9"/>
      <c r="L54" s="9"/>
      <c r="M54" s="69"/>
      <c r="N54" s="69"/>
      <c r="O54" s="9"/>
      <c r="P54" s="9">
        <v>3</v>
      </c>
      <c r="Q54" s="9"/>
      <c r="R54" s="9">
        <v>3</v>
      </c>
      <c r="S54" s="9"/>
      <c r="T54" s="69"/>
      <c r="U54" s="69"/>
      <c r="V54" s="9"/>
      <c r="W54" s="9"/>
      <c r="X54" s="9"/>
      <c r="Y54" s="9"/>
      <c r="Z54" s="9"/>
      <c r="AA54" s="69"/>
      <c r="AB54" s="69"/>
      <c r="AC54" s="9"/>
      <c r="AD54" s="9"/>
      <c r="AE54" s="9"/>
      <c r="AF54" s="9"/>
      <c r="AG54" s="9"/>
      <c r="AH54" s="69"/>
      <c r="AI54" s="9"/>
      <c r="AJ54" s="42"/>
    </row>
    <row r="55" spans="1:36" ht="18" customHeight="1" x14ac:dyDescent="0.35">
      <c r="A55" s="221"/>
      <c r="B55" s="308"/>
      <c r="C55" s="32" t="s">
        <v>3</v>
      </c>
      <c r="D55" s="7"/>
      <c r="E55" s="8">
        <f t="shared" si="2"/>
        <v>0</v>
      </c>
      <c r="F55" s="8">
        <f t="shared" si="1"/>
        <v>0</v>
      </c>
      <c r="G55" s="69"/>
      <c r="H55" s="9"/>
      <c r="I55" s="9"/>
      <c r="J55" s="9"/>
      <c r="K55" s="9"/>
      <c r="L55" s="9"/>
      <c r="M55" s="69"/>
      <c r="N55" s="69"/>
      <c r="O55" s="9"/>
      <c r="P55" s="9"/>
      <c r="Q55" s="9"/>
      <c r="R55" s="9"/>
      <c r="S55" s="9"/>
      <c r="T55" s="69"/>
      <c r="U55" s="69"/>
      <c r="V55" s="9"/>
      <c r="W55" s="9"/>
      <c r="X55" s="9"/>
      <c r="Y55" s="9"/>
      <c r="Z55" s="9"/>
      <c r="AA55" s="69"/>
      <c r="AB55" s="69"/>
      <c r="AC55" s="9"/>
      <c r="AD55" s="9"/>
      <c r="AE55" s="9"/>
      <c r="AF55" s="9"/>
      <c r="AG55" s="9"/>
      <c r="AH55" s="69"/>
      <c r="AI55" s="9"/>
      <c r="AJ55" s="42"/>
    </row>
    <row r="56" spans="1:36" ht="18" customHeight="1" x14ac:dyDescent="0.35">
      <c r="A56" s="221"/>
      <c r="B56" s="308"/>
      <c r="C56" s="33" t="s">
        <v>4</v>
      </c>
      <c r="D56" s="7"/>
      <c r="E56" s="8">
        <f t="shared" si="2"/>
        <v>0</v>
      </c>
      <c r="F56" s="8">
        <f t="shared" si="1"/>
        <v>0</v>
      </c>
      <c r="G56" s="69"/>
      <c r="H56" s="9"/>
      <c r="I56" s="9"/>
      <c r="J56" s="9"/>
      <c r="K56" s="9"/>
      <c r="L56" s="9"/>
      <c r="M56" s="69"/>
      <c r="N56" s="69"/>
      <c r="O56" s="9"/>
      <c r="P56" s="9"/>
      <c r="Q56" s="9"/>
      <c r="R56" s="9"/>
      <c r="S56" s="9"/>
      <c r="T56" s="69"/>
      <c r="U56" s="69"/>
      <c r="V56" s="9"/>
      <c r="W56" s="9"/>
      <c r="X56" s="9"/>
      <c r="Y56" s="9"/>
      <c r="Z56" s="9"/>
      <c r="AA56" s="69"/>
      <c r="AB56" s="69"/>
      <c r="AC56" s="9"/>
      <c r="AD56" s="9"/>
      <c r="AE56" s="9"/>
      <c r="AF56" s="9"/>
      <c r="AG56" s="9"/>
      <c r="AH56" s="69"/>
      <c r="AI56" s="9"/>
      <c r="AJ56" s="42"/>
    </row>
    <row r="57" spans="1:36" ht="18" customHeight="1" x14ac:dyDescent="0.35">
      <c r="A57" s="221"/>
      <c r="B57" s="308"/>
      <c r="C57" s="33" t="s">
        <v>5</v>
      </c>
      <c r="D57" s="7">
        <v>6</v>
      </c>
      <c r="E57" s="8">
        <f t="shared" si="2"/>
        <v>6</v>
      </c>
      <c r="F57" s="8">
        <f t="shared" si="1"/>
        <v>0</v>
      </c>
      <c r="G57" s="69"/>
      <c r="H57" s="9"/>
      <c r="I57" s="9"/>
      <c r="J57" s="9"/>
      <c r="K57" s="9"/>
      <c r="L57" s="9"/>
      <c r="M57" s="69"/>
      <c r="N57" s="69"/>
      <c r="O57" s="9"/>
      <c r="P57" s="9">
        <v>1</v>
      </c>
      <c r="Q57" s="9">
        <v>5</v>
      </c>
      <c r="R57" s="9"/>
      <c r="S57" s="9"/>
      <c r="T57" s="69"/>
      <c r="U57" s="69"/>
      <c r="V57" s="9"/>
      <c r="W57" s="9"/>
      <c r="X57" s="9"/>
      <c r="Y57" s="9"/>
      <c r="Z57" s="9"/>
      <c r="AA57" s="69"/>
      <c r="AB57" s="69"/>
      <c r="AC57" s="9"/>
      <c r="AD57" s="9"/>
      <c r="AE57" s="9"/>
      <c r="AF57" s="9"/>
      <c r="AG57" s="9"/>
      <c r="AH57" s="69"/>
      <c r="AI57" s="9"/>
      <c r="AJ57" s="42"/>
    </row>
    <row r="58" spans="1:36" ht="18" customHeight="1" x14ac:dyDescent="0.35">
      <c r="A58" s="222"/>
      <c r="B58" s="308"/>
      <c r="C58" s="35" t="s">
        <v>6</v>
      </c>
      <c r="D58" s="16"/>
      <c r="E58" s="18">
        <f t="shared" si="2"/>
        <v>0</v>
      </c>
      <c r="F58" s="18">
        <f t="shared" si="1"/>
        <v>0</v>
      </c>
      <c r="G58" s="72"/>
      <c r="H58" s="19"/>
      <c r="I58" s="19"/>
      <c r="J58" s="19"/>
      <c r="K58" s="19"/>
      <c r="L58" s="19"/>
      <c r="M58" s="72"/>
      <c r="N58" s="72"/>
      <c r="O58" s="19"/>
      <c r="P58" s="19"/>
      <c r="Q58" s="19"/>
      <c r="R58" s="19"/>
      <c r="S58" s="19"/>
      <c r="T58" s="72"/>
      <c r="U58" s="72"/>
      <c r="V58" s="19"/>
      <c r="W58" s="19"/>
      <c r="X58" s="19"/>
      <c r="Y58" s="19"/>
      <c r="Z58" s="19"/>
      <c r="AA58" s="72"/>
      <c r="AB58" s="72"/>
      <c r="AC58" s="19"/>
      <c r="AD58" s="19"/>
      <c r="AE58" s="19"/>
      <c r="AF58" s="19"/>
      <c r="AG58" s="19"/>
      <c r="AH58" s="72"/>
      <c r="AI58" s="19"/>
      <c r="AJ58" s="43"/>
    </row>
    <row r="59" spans="1:36" ht="18" customHeight="1" x14ac:dyDescent="0.35">
      <c r="A59" s="263" t="s">
        <v>210</v>
      </c>
      <c r="B59" s="226" t="s">
        <v>89</v>
      </c>
      <c r="C59" s="227"/>
      <c r="D59" s="218"/>
      <c r="E59" s="218">
        <f t="shared" si="2"/>
        <v>0</v>
      </c>
      <c r="F59" s="218">
        <f t="shared" si="1"/>
        <v>0</v>
      </c>
      <c r="G59" s="306"/>
      <c r="H59" s="259"/>
      <c r="I59" s="259"/>
      <c r="J59" s="259"/>
      <c r="K59" s="259"/>
      <c r="L59" s="259"/>
      <c r="M59" s="306"/>
      <c r="N59" s="306"/>
      <c r="O59" s="259"/>
      <c r="P59" s="259"/>
      <c r="Q59" s="259"/>
      <c r="R59" s="259"/>
      <c r="S59" s="259"/>
      <c r="T59" s="306"/>
      <c r="U59" s="306"/>
      <c r="V59" s="259"/>
      <c r="W59" s="259"/>
      <c r="X59" s="259"/>
      <c r="Y59" s="259"/>
      <c r="Z59" s="259"/>
      <c r="AA59" s="306"/>
      <c r="AB59" s="306"/>
      <c r="AC59" s="39"/>
      <c r="AD59" s="39"/>
      <c r="AE59" s="39"/>
      <c r="AF59" s="259"/>
      <c r="AG59" s="259"/>
      <c r="AH59" s="306"/>
      <c r="AI59" s="259"/>
      <c r="AJ59" s="204"/>
    </row>
    <row r="60" spans="1:36" ht="18" customHeight="1" x14ac:dyDescent="0.35">
      <c r="A60" s="199"/>
      <c r="B60" s="228"/>
      <c r="C60" s="229"/>
      <c r="D60" s="219"/>
      <c r="E60" s="219"/>
      <c r="F60" s="219"/>
      <c r="G60" s="307"/>
      <c r="H60" s="213"/>
      <c r="I60" s="213"/>
      <c r="J60" s="213"/>
      <c r="K60" s="213"/>
      <c r="L60" s="213"/>
      <c r="M60" s="307"/>
      <c r="N60" s="307"/>
      <c r="O60" s="213"/>
      <c r="P60" s="213"/>
      <c r="Q60" s="213"/>
      <c r="R60" s="213"/>
      <c r="S60" s="213"/>
      <c r="T60" s="307"/>
      <c r="U60" s="307"/>
      <c r="V60" s="213"/>
      <c r="W60" s="213"/>
      <c r="X60" s="213"/>
      <c r="Y60" s="213"/>
      <c r="Z60" s="213"/>
      <c r="AA60" s="307"/>
      <c r="AB60" s="307"/>
      <c r="AC60" s="40"/>
      <c r="AD60" s="40"/>
      <c r="AE60" s="40"/>
      <c r="AF60" s="213"/>
      <c r="AG60" s="213"/>
      <c r="AH60" s="307"/>
      <c r="AI60" s="213"/>
      <c r="AJ60" s="205"/>
    </row>
    <row r="61" spans="1:36" ht="18" customHeight="1" x14ac:dyDescent="0.35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6" ht="18" customHeight="1" x14ac:dyDescent="0.35">
      <c r="A62" s="23" t="s">
        <v>54</v>
      </c>
      <c r="D62" s="2">
        <f>SUBTOTAL(9,D65:D82)</f>
        <v>0</v>
      </c>
      <c r="E62" s="2">
        <f>SUBTOTAL(9,E65:E82)</f>
        <v>0</v>
      </c>
      <c r="F62" s="63">
        <f>SUBTOTAL(9,F65:F82)</f>
        <v>0</v>
      </c>
    </row>
    <row r="63" spans="1:36" ht="18" customHeight="1" x14ac:dyDescent="0.35">
      <c r="A63" s="206" t="s">
        <v>0</v>
      </c>
      <c r="B63" s="206" t="s">
        <v>25</v>
      </c>
      <c r="C63" s="206" t="s">
        <v>47</v>
      </c>
      <c r="D63" s="207" t="s">
        <v>48</v>
      </c>
      <c r="E63" s="207" t="s">
        <v>49</v>
      </c>
      <c r="F63" s="207" t="s">
        <v>50</v>
      </c>
      <c r="G63" s="304" t="s">
        <v>187</v>
      </c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5"/>
      <c r="S63" s="305"/>
      <c r="T63" s="305"/>
      <c r="U63" s="305"/>
      <c r="V63" s="305"/>
      <c r="W63" s="305"/>
      <c r="X63" s="305"/>
      <c r="Y63" s="305"/>
      <c r="Z63" s="305"/>
      <c r="AA63" s="305"/>
      <c r="AB63" s="305"/>
      <c r="AC63" s="305"/>
      <c r="AD63" s="305"/>
      <c r="AE63" s="305"/>
      <c r="AF63" s="305"/>
      <c r="AG63" s="305"/>
      <c r="AH63" s="305"/>
      <c r="AI63" s="305"/>
      <c r="AJ63" s="263" t="s">
        <v>52</v>
      </c>
    </row>
    <row r="64" spans="1:36" ht="18" customHeight="1" x14ac:dyDescent="0.35">
      <c r="A64" s="206"/>
      <c r="B64" s="206"/>
      <c r="C64" s="206"/>
      <c r="D64" s="207"/>
      <c r="E64" s="207"/>
      <c r="F64" s="207"/>
      <c r="G64" s="37">
        <v>1</v>
      </c>
      <c r="H64" s="37">
        <v>2</v>
      </c>
      <c r="I64" s="37">
        <v>3</v>
      </c>
      <c r="J64" s="37">
        <v>4</v>
      </c>
      <c r="K64" s="37">
        <v>5</v>
      </c>
      <c r="L64" s="37">
        <v>6</v>
      </c>
      <c r="M64" s="37">
        <v>7</v>
      </c>
      <c r="N64" s="37">
        <v>8</v>
      </c>
      <c r="O64" s="37">
        <v>9</v>
      </c>
      <c r="P64" s="37">
        <v>10</v>
      </c>
      <c r="Q64" s="37">
        <v>11</v>
      </c>
      <c r="R64" s="37">
        <v>12</v>
      </c>
      <c r="S64" s="37">
        <v>13</v>
      </c>
      <c r="T64" s="37">
        <v>14</v>
      </c>
      <c r="U64" s="37">
        <v>15</v>
      </c>
      <c r="V64" s="37">
        <v>16</v>
      </c>
      <c r="W64" s="37">
        <v>17</v>
      </c>
      <c r="X64" s="37">
        <v>18</v>
      </c>
      <c r="Y64" s="37">
        <v>19</v>
      </c>
      <c r="Z64" s="37">
        <v>20</v>
      </c>
      <c r="AA64" s="37">
        <v>21</v>
      </c>
      <c r="AB64" s="37">
        <v>22</v>
      </c>
      <c r="AC64" s="37">
        <v>23</v>
      </c>
      <c r="AD64" s="37">
        <v>24</v>
      </c>
      <c r="AE64" s="37">
        <v>25</v>
      </c>
      <c r="AF64" s="37">
        <v>26</v>
      </c>
      <c r="AG64" s="37">
        <v>27</v>
      </c>
      <c r="AH64" s="37">
        <v>28</v>
      </c>
      <c r="AI64" s="37">
        <v>29</v>
      </c>
      <c r="AJ64" s="263"/>
    </row>
    <row r="65" spans="1:38" ht="18" customHeight="1" x14ac:dyDescent="0.35">
      <c r="A65" s="264"/>
      <c r="B65" s="320"/>
      <c r="C65" s="201" t="s">
        <v>54</v>
      </c>
      <c r="D65" s="201"/>
      <c r="E65" s="201">
        <f>SUM(G65:AI66)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5"/>
      <c r="AJ65" s="276"/>
    </row>
    <row r="66" spans="1:38" ht="18" customHeight="1" x14ac:dyDescent="0.35">
      <c r="A66" s="303"/>
      <c r="B66" s="321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76"/>
    </row>
    <row r="67" spans="1:38" ht="18" customHeight="1" x14ac:dyDescent="0.35">
      <c r="A67" s="264"/>
      <c r="B67" s="280"/>
      <c r="C67" s="201" t="s">
        <v>54</v>
      </c>
      <c r="D67" s="201"/>
      <c r="E67" s="201">
        <f>SUM(G67:AI68)</f>
        <v>0</v>
      </c>
      <c r="F67" s="201">
        <f t="shared" ref="F67" si="3"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76"/>
    </row>
    <row r="68" spans="1:38" ht="18" customHeight="1" x14ac:dyDescent="0.35">
      <c r="A68" s="303"/>
      <c r="B68" s="280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76"/>
    </row>
    <row r="69" spans="1:38" ht="18" customHeight="1" x14ac:dyDescent="0.35">
      <c r="A69" s="264"/>
      <c r="B69" s="202"/>
      <c r="C69" s="201" t="s">
        <v>54</v>
      </c>
      <c r="D69" s="201"/>
      <c r="E69" s="201">
        <f>SUM(G69:AI70)</f>
        <v>0</v>
      </c>
      <c r="F69" s="201">
        <f t="shared" ref="F69" si="4"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76"/>
    </row>
    <row r="70" spans="1:38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76"/>
      <c r="AK70"/>
      <c r="AL70"/>
    </row>
    <row r="71" spans="1:38" s="2" customFormat="1" ht="18" customHeight="1" x14ac:dyDescent="0.35">
      <c r="A71" s="264"/>
      <c r="B71" s="202"/>
      <c r="C71" s="201" t="s">
        <v>54</v>
      </c>
      <c r="D71" s="201"/>
      <c r="E71" s="201">
        <f>SUM(G71:AI72)</f>
        <v>0</v>
      </c>
      <c r="F71" s="201">
        <f t="shared" ref="F71" si="5">E71-D71</f>
        <v>0</v>
      </c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76"/>
      <c r="AK71"/>
      <c r="AL71"/>
    </row>
    <row r="72" spans="1:38" s="2" customFormat="1" ht="18" customHeight="1" x14ac:dyDescent="0.35">
      <c r="A72" s="303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76"/>
      <c r="AK72"/>
      <c r="AL72"/>
    </row>
    <row r="73" spans="1:38" s="2" customFormat="1" ht="18" customHeight="1" x14ac:dyDescent="0.35">
      <c r="A73" s="264"/>
      <c r="B73" s="202"/>
      <c r="C73" s="201" t="s">
        <v>54</v>
      </c>
      <c r="D73" s="201"/>
      <c r="E73" s="201">
        <f>SUM(G73:AI74)</f>
        <v>0</v>
      </c>
      <c r="F73" s="201">
        <f t="shared" ref="F73" si="6">E73-D73</f>
        <v>0</v>
      </c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76"/>
      <c r="AK73"/>
      <c r="AL73"/>
    </row>
    <row r="74" spans="1:38" s="2" customFormat="1" ht="18" customHeight="1" x14ac:dyDescent="0.35">
      <c r="A74" s="303"/>
      <c r="B74" s="203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76"/>
      <c r="AK74"/>
      <c r="AL74"/>
    </row>
    <row r="75" spans="1:38" s="2" customFormat="1" ht="18" customHeight="1" x14ac:dyDescent="0.35">
      <c r="A75" s="264"/>
      <c r="B75" s="202"/>
      <c r="C75" s="201" t="s">
        <v>54</v>
      </c>
      <c r="D75" s="201"/>
      <c r="E75" s="201">
        <f>SUM(G75:AI76)</f>
        <v>0</v>
      </c>
      <c r="F75" s="201">
        <f t="shared" ref="F75" si="7">E75-D75</f>
        <v>0</v>
      </c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76"/>
      <c r="AK75"/>
      <c r="AL75"/>
    </row>
    <row r="76" spans="1:38" s="2" customFormat="1" ht="18" customHeight="1" x14ac:dyDescent="0.35">
      <c r="A76" s="303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76"/>
      <c r="AK76"/>
      <c r="AL76"/>
    </row>
    <row r="77" spans="1:38" s="2" customFormat="1" ht="18" customHeight="1" x14ac:dyDescent="0.35">
      <c r="A77" s="264"/>
      <c r="B77" s="279"/>
      <c r="C77" s="201" t="s">
        <v>54</v>
      </c>
      <c r="D77" s="201"/>
      <c r="E77" s="201">
        <f>SUM(G77:AI78)</f>
        <v>0</v>
      </c>
      <c r="F77" s="201">
        <f t="shared" ref="F77" si="8">E77-D77</f>
        <v>0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76"/>
      <c r="AK77"/>
      <c r="AL77"/>
    </row>
    <row r="78" spans="1:38" s="2" customFormat="1" ht="18" customHeight="1" x14ac:dyDescent="0.35">
      <c r="A78" s="303"/>
      <c r="B78" s="279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76"/>
      <c r="AK78"/>
      <c r="AL78"/>
    </row>
    <row r="79" spans="1:38" s="2" customFormat="1" ht="18" customHeight="1" x14ac:dyDescent="0.35">
      <c r="A79" s="264"/>
      <c r="B79" s="280"/>
      <c r="C79" s="201" t="s">
        <v>54</v>
      </c>
      <c r="D79" s="201"/>
      <c r="E79" s="201">
        <f>SUM(G79:AI80)</f>
        <v>0</v>
      </c>
      <c r="F79" s="201">
        <f t="shared" ref="F79" si="9">E79-D79</f>
        <v>0</v>
      </c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76"/>
      <c r="AK79"/>
      <c r="AL79"/>
    </row>
    <row r="80" spans="1:38" s="2" customFormat="1" ht="18" customHeight="1" x14ac:dyDescent="0.35">
      <c r="A80" s="303"/>
      <c r="B80" s="28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76"/>
      <c r="AK80"/>
      <c r="AL80"/>
    </row>
    <row r="81" spans="1:38" s="2" customFormat="1" ht="18" customHeight="1" x14ac:dyDescent="0.35">
      <c r="A81" s="264"/>
      <c r="B81" s="280"/>
      <c r="C81" s="201" t="s">
        <v>54</v>
      </c>
      <c r="D81" s="201"/>
      <c r="E81" s="201">
        <f>SUM(G81:AI82)</f>
        <v>0</v>
      </c>
      <c r="F81" s="201">
        <f t="shared" ref="F81" si="10">E81-D81</f>
        <v>0</v>
      </c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76"/>
      <c r="AK81"/>
      <c r="AL81"/>
    </row>
    <row r="82" spans="1:38" s="2" customFormat="1" ht="18" customHeight="1" x14ac:dyDescent="0.35">
      <c r="A82" s="303"/>
      <c r="B82" s="280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76"/>
      <c r="AK82"/>
      <c r="AL82"/>
    </row>
    <row r="83" spans="1:38" s="2" customFormat="1" ht="15" customHeight="1" x14ac:dyDescent="0.35">
      <c r="A83"/>
      <c r="B83"/>
      <c r="C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22"/>
      <c r="AK83"/>
      <c r="AL83"/>
    </row>
    <row r="84" spans="1:38" s="2" customFormat="1" ht="15" customHeight="1" x14ac:dyDescent="0.35">
      <c r="A84"/>
      <c r="B84"/>
      <c r="C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22"/>
      <c r="AK84"/>
      <c r="AL84"/>
    </row>
    <row r="85" spans="1:38" s="2" customFormat="1" ht="15" customHeight="1" x14ac:dyDescent="0.35">
      <c r="A85"/>
      <c r="B85"/>
      <c r="C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22"/>
      <c r="AK85"/>
      <c r="AL85"/>
    </row>
    <row r="86" spans="1:38" s="2" customFormat="1" ht="15" customHeight="1" x14ac:dyDescent="0.35">
      <c r="A86"/>
      <c r="B86" s="21"/>
      <c r="C86"/>
      <c r="D86"/>
      <c r="E86"/>
      <c r="F8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22"/>
      <c r="AK86"/>
      <c r="AL86"/>
    </row>
    <row r="87" spans="1:38" s="2" customFormat="1" ht="15" customHeight="1" x14ac:dyDescent="0.35">
      <c r="A87"/>
      <c r="B87" s="21"/>
      <c r="C87"/>
      <c r="D87"/>
      <c r="E87"/>
      <c r="F8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22"/>
      <c r="AK87"/>
      <c r="AL87"/>
    </row>
    <row r="88" spans="1:38" s="2" customFormat="1" ht="15" customHeight="1" x14ac:dyDescent="0.35">
      <c r="A88"/>
      <c r="B88" s="21"/>
      <c r="C88"/>
      <c r="D88"/>
      <c r="E88"/>
      <c r="F8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K88"/>
      <c r="AL88"/>
    </row>
    <row r="89" spans="1:38" s="2" customFormat="1" ht="15" customHeight="1" x14ac:dyDescent="0.35">
      <c r="A89"/>
      <c r="B89" s="21"/>
      <c r="C89"/>
      <c r="D89"/>
      <c r="E89"/>
      <c r="F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K89"/>
      <c r="AL89"/>
    </row>
    <row r="90" spans="1:38" s="2" customFormat="1" ht="15" customHeight="1" x14ac:dyDescent="0.35">
      <c r="A90"/>
      <c r="B90" s="21"/>
      <c r="C90"/>
      <c r="D90"/>
      <c r="E90"/>
      <c r="F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K90"/>
      <c r="AL90"/>
    </row>
    <row r="91" spans="1:38" s="1" customFormat="1" ht="15" customHeight="1" x14ac:dyDescent="0.35">
      <c r="A91"/>
      <c r="B91" s="21"/>
      <c r="C91"/>
      <c r="D91"/>
      <c r="E91"/>
      <c r="F91"/>
      <c r="AJ91" s="2"/>
      <c r="AK91"/>
      <c r="AL91"/>
    </row>
    <row r="92" spans="1:38" s="1" customFormat="1" ht="15" customHeight="1" x14ac:dyDescent="0.35">
      <c r="A92"/>
      <c r="B92" s="21"/>
      <c r="C92"/>
      <c r="D92"/>
      <c r="E92"/>
      <c r="F92"/>
      <c r="AJ92" s="2"/>
      <c r="AK92"/>
      <c r="AL92"/>
    </row>
    <row r="93" spans="1:38" s="1" customFormat="1" ht="15" customHeight="1" x14ac:dyDescent="0.35">
      <c r="A93"/>
      <c r="B93" s="21"/>
      <c r="C93"/>
      <c r="D93"/>
      <c r="E93"/>
      <c r="F93"/>
      <c r="AJ93" s="2"/>
      <c r="AK93"/>
      <c r="AL93"/>
    </row>
    <row r="94" spans="1:38" s="1" customFormat="1" ht="15" customHeight="1" x14ac:dyDescent="0.35">
      <c r="A94"/>
      <c r="B94" s="21"/>
      <c r="C94"/>
      <c r="D94"/>
      <c r="E94"/>
      <c r="F94"/>
      <c r="AJ94" s="2"/>
      <c r="AK94"/>
      <c r="AL94"/>
    </row>
    <row r="95" spans="1:38" s="1" customFormat="1" ht="15" customHeight="1" x14ac:dyDescent="0.35">
      <c r="A95"/>
      <c r="B95" s="21"/>
      <c r="C95"/>
      <c r="D95"/>
      <c r="E95"/>
      <c r="F95"/>
      <c r="AJ95" s="2"/>
      <c r="AK95"/>
      <c r="AL95"/>
    </row>
    <row r="96" spans="1:38" s="1" customFormat="1" ht="15" customHeight="1" x14ac:dyDescent="0.35">
      <c r="A96"/>
      <c r="B96" s="21"/>
      <c r="C96"/>
      <c r="D96"/>
      <c r="E96"/>
      <c r="F96"/>
      <c r="AJ96" s="2"/>
      <c r="AK96"/>
      <c r="AL96"/>
    </row>
    <row r="97" spans="1:38" s="1" customFormat="1" ht="15" customHeight="1" x14ac:dyDescent="0.35">
      <c r="A97"/>
      <c r="B97" s="21"/>
      <c r="C97"/>
      <c r="D97"/>
      <c r="E97"/>
      <c r="F97"/>
      <c r="AJ97" s="2"/>
      <c r="AK97"/>
      <c r="AL97"/>
    </row>
    <row r="98" spans="1:38" s="1" customFormat="1" ht="15" customHeight="1" x14ac:dyDescent="0.35">
      <c r="A98"/>
      <c r="B98" s="21"/>
      <c r="C98"/>
      <c r="D98"/>
      <c r="E98"/>
      <c r="F98"/>
      <c r="AJ98" s="2"/>
      <c r="AK98"/>
      <c r="AL98"/>
    </row>
    <row r="99" spans="1:38" s="1" customFormat="1" ht="15" customHeight="1" x14ac:dyDescent="0.35">
      <c r="A99"/>
      <c r="B99" s="21"/>
      <c r="C99"/>
      <c r="D99"/>
      <c r="E99"/>
      <c r="F99"/>
      <c r="AJ99" s="2"/>
      <c r="AK99"/>
      <c r="AL99"/>
    </row>
    <row r="100" spans="1:38" s="1" customFormat="1" ht="15" customHeight="1" x14ac:dyDescent="0.35">
      <c r="A100"/>
      <c r="B100" s="21"/>
      <c r="C100"/>
      <c r="D100"/>
      <c r="E100"/>
      <c r="F100"/>
      <c r="AJ100" s="2"/>
      <c r="AK100"/>
      <c r="AL100"/>
    </row>
  </sheetData>
  <mergeCells count="391">
    <mergeCell ref="A23:A28"/>
    <mergeCell ref="B23:B28"/>
    <mergeCell ref="G3:AI3"/>
    <mergeCell ref="AJ3:AJ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41:A46"/>
    <mergeCell ref="B41:B46"/>
    <mergeCell ref="A47:A52"/>
    <mergeCell ref="B47:B52"/>
    <mergeCell ref="A53:A58"/>
    <mergeCell ref="B53:B58"/>
    <mergeCell ref="A29:A34"/>
    <mergeCell ref="B29:B34"/>
    <mergeCell ref="A35:A40"/>
    <mergeCell ref="B35:B40"/>
    <mergeCell ref="F59:F60"/>
    <mergeCell ref="G59:G60"/>
    <mergeCell ref="H59:H60"/>
    <mergeCell ref="I59:I60"/>
    <mergeCell ref="J59:J60"/>
    <mergeCell ref="K59:K60"/>
    <mergeCell ref="A59:A60"/>
    <mergeCell ref="B59:C60"/>
    <mergeCell ref="D59:D60"/>
    <mergeCell ref="E59:E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AG59:AG60"/>
    <mergeCell ref="AH59:AH60"/>
    <mergeCell ref="AI59:AI60"/>
    <mergeCell ref="AJ59:AJ60"/>
    <mergeCell ref="X59:X60"/>
    <mergeCell ref="Y59:Y60"/>
    <mergeCell ref="Z59:Z60"/>
    <mergeCell ref="AA59:AA60"/>
    <mergeCell ref="AB59:AB60"/>
    <mergeCell ref="AF59:AF60"/>
    <mergeCell ref="I65:I66"/>
    <mergeCell ref="J65:J66"/>
    <mergeCell ref="K65:K66"/>
    <mergeCell ref="L65:L66"/>
    <mergeCell ref="M65:M66"/>
    <mergeCell ref="N65:N66"/>
    <mergeCell ref="G63:AI63"/>
    <mergeCell ref="AJ63:AJ64"/>
    <mergeCell ref="A65:A66"/>
    <mergeCell ref="B65:B66"/>
    <mergeCell ref="C65:C66"/>
    <mergeCell ref="D65:D66"/>
    <mergeCell ref="E65:E66"/>
    <mergeCell ref="F65:F66"/>
    <mergeCell ref="G65:G66"/>
    <mergeCell ref="H65:H66"/>
    <mergeCell ref="A63:A64"/>
    <mergeCell ref="B63:B64"/>
    <mergeCell ref="C63:C64"/>
    <mergeCell ref="D63:D64"/>
    <mergeCell ref="E63:E64"/>
    <mergeCell ref="F63:F64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AG65:AG66"/>
    <mergeCell ref="AH65:AH66"/>
    <mergeCell ref="AI65:AI66"/>
    <mergeCell ref="AJ65:AJ66"/>
    <mergeCell ref="AA65:AA66"/>
    <mergeCell ref="AB65:AB66"/>
    <mergeCell ref="AC65:AC66"/>
    <mergeCell ref="AD65:AD66"/>
    <mergeCell ref="AE65:AE66"/>
    <mergeCell ref="AF65:AF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I69:I70"/>
    <mergeCell ref="J69:J70"/>
    <mergeCell ref="K69:K70"/>
    <mergeCell ref="L69:L70"/>
    <mergeCell ref="M69:M70"/>
    <mergeCell ref="N69:N70"/>
    <mergeCell ref="AJ67:AJ68"/>
    <mergeCell ref="A69:A70"/>
    <mergeCell ref="B69:B70"/>
    <mergeCell ref="C69:C70"/>
    <mergeCell ref="D69:D70"/>
    <mergeCell ref="E69:E70"/>
    <mergeCell ref="F69:F70"/>
    <mergeCell ref="G69:G70"/>
    <mergeCell ref="H69:H70"/>
    <mergeCell ref="AE67:AE68"/>
    <mergeCell ref="AF67:AF68"/>
    <mergeCell ref="AG67:AG68"/>
    <mergeCell ref="AH67:AH68"/>
    <mergeCell ref="AI67:AI68"/>
    <mergeCell ref="Y67:Y68"/>
    <mergeCell ref="Z67:Z68"/>
    <mergeCell ref="AA67:AA68"/>
    <mergeCell ref="AB67:AB68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AG69:AG70"/>
    <mergeCell ref="AH69:AH70"/>
    <mergeCell ref="AI69:AI70"/>
    <mergeCell ref="AJ69:AJ70"/>
    <mergeCell ref="AA69:AA70"/>
    <mergeCell ref="AB69:AB70"/>
    <mergeCell ref="AC69:AC70"/>
    <mergeCell ref="AD69:AD70"/>
    <mergeCell ref="AE69:AE70"/>
    <mergeCell ref="AF69:AF70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I73:I74"/>
    <mergeCell ref="J73:J74"/>
    <mergeCell ref="K73:K74"/>
    <mergeCell ref="L73:L74"/>
    <mergeCell ref="M73:M74"/>
    <mergeCell ref="N73:N74"/>
    <mergeCell ref="AJ71:AJ72"/>
    <mergeCell ref="A73:A74"/>
    <mergeCell ref="B73:B74"/>
    <mergeCell ref="C73:C74"/>
    <mergeCell ref="D73:D74"/>
    <mergeCell ref="E73:E74"/>
    <mergeCell ref="F73:F74"/>
    <mergeCell ref="G73:G74"/>
    <mergeCell ref="H73:H74"/>
    <mergeCell ref="AE71:AE72"/>
    <mergeCell ref="AF71:AF72"/>
    <mergeCell ref="AG71:AG72"/>
    <mergeCell ref="AH71:AH72"/>
    <mergeCell ref="AI71:AI72"/>
    <mergeCell ref="Y71:Y72"/>
    <mergeCell ref="Z71:Z72"/>
    <mergeCell ref="AA71:AA72"/>
    <mergeCell ref="AB71:AB72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AG73:AG74"/>
    <mergeCell ref="AH73:AH74"/>
    <mergeCell ref="AI73:AI74"/>
    <mergeCell ref="AJ73:AJ74"/>
    <mergeCell ref="AA73:AA74"/>
    <mergeCell ref="AB73:AB74"/>
    <mergeCell ref="AC73:AC74"/>
    <mergeCell ref="AD73:AD74"/>
    <mergeCell ref="AE73:AE74"/>
    <mergeCell ref="AF73:AF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C75:AC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I77:I78"/>
    <mergeCell ref="J77:J78"/>
    <mergeCell ref="K77:K78"/>
    <mergeCell ref="L77:L78"/>
    <mergeCell ref="M77:M78"/>
    <mergeCell ref="N77:N78"/>
    <mergeCell ref="AJ75:AJ76"/>
    <mergeCell ref="A77:A78"/>
    <mergeCell ref="B77:B78"/>
    <mergeCell ref="C77:C78"/>
    <mergeCell ref="D77:D78"/>
    <mergeCell ref="E77:E78"/>
    <mergeCell ref="F77:F78"/>
    <mergeCell ref="G77:G78"/>
    <mergeCell ref="H77:H78"/>
    <mergeCell ref="AE75:AE76"/>
    <mergeCell ref="AF75:AF76"/>
    <mergeCell ref="AG75:AG76"/>
    <mergeCell ref="AH75:AH76"/>
    <mergeCell ref="AI75:AI76"/>
    <mergeCell ref="Y75:Y76"/>
    <mergeCell ref="Z75:Z76"/>
    <mergeCell ref="AA75:AA76"/>
    <mergeCell ref="AB75:AB76"/>
    <mergeCell ref="U77:U78"/>
    <mergeCell ref="V77:V78"/>
    <mergeCell ref="W77:W78"/>
    <mergeCell ref="X77:X78"/>
    <mergeCell ref="Y77:Y78"/>
    <mergeCell ref="Z77:Z78"/>
    <mergeCell ref="O77:O78"/>
    <mergeCell ref="P77:P78"/>
    <mergeCell ref="Q77:Q78"/>
    <mergeCell ref="R77:R78"/>
    <mergeCell ref="S77:S78"/>
    <mergeCell ref="T77:T78"/>
    <mergeCell ref="AG77:AG78"/>
    <mergeCell ref="AH77:AH78"/>
    <mergeCell ref="AI77:AI78"/>
    <mergeCell ref="AJ77:AJ78"/>
    <mergeCell ref="AA77:AA78"/>
    <mergeCell ref="AB77:AB78"/>
    <mergeCell ref="AC77:AC78"/>
    <mergeCell ref="AD77:AD78"/>
    <mergeCell ref="AE77:AE78"/>
    <mergeCell ref="AF77:AF78"/>
    <mergeCell ref="G79:G80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I81:I82"/>
    <mergeCell ref="J81:J82"/>
    <mergeCell ref="K81:K82"/>
    <mergeCell ref="L81:L82"/>
    <mergeCell ref="M81:M82"/>
    <mergeCell ref="N81:N82"/>
    <mergeCell ref="AJ79:AJ80"/>
    <mergeCell ref="A81:A82"/>
    <mergeCell ref="B81:B82"/>
    <mergeCell ref="C81:C82"/>
    <mergeCell ref="D81:D82"/>
    <mergeCell ref="E81:E82"/>
    <mergeCell ref="F81:F82"/>
    <mergeCell ref="G81:G82"/>
    <mergeCell ref="H81:H82"/>
    <mergeCell ref="AE79:AE80"/>
    <mergeCell ref="AF79:AF80"/>
    <mergeCell ref="AG79:AG80"/>
    <mergeCell ref="AH79:AH80"/>
    <mergeCell ref="AI79:AI80"/>
    <mergeCell ref="Y79:Y80"/>
    <mergeCell ref="Z79:Z80"/>
    <mergeCell ref="AA79:AA80"/>
    <mergeCell ref="AB79:AB80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AG81:AG82"/>
    <mergeCell ref="AH81:AH82"/>
    <mergeCell ref="AI81:AI82"/>
    <mergeCell ref="AJ81:AJ82"/>
    <mergeCell ref="AA81:AA82"/>
    <mergeCell ref="AB81:AB82"/>
    <mergeCell ref="AC81:AC82"/>
    <mergeCell ref="AD81:AD82"/>
    <mergeCell ref="AE81:AE82"/>
    <mergeCell ref="AF81:AF82"/>
  </mergeCells>
  <conditionalFormatting sqref="E5:F59">
    <cfRule type="cellIs" dxfId="211" priority="35" operator="lessThan">
      <formula>0</formula>
    </cfRule>
  </conditionalFormatting>
  <conditionalFormatting sqref="F5:F59">
    <cfRule type="cellIs" dxfId="210" priority="34" operator="equal">
      <formula>0</formula>
    </cfRule>
  </conditionalFormatting>
  <conditionalFormatting sqref="F65:F82">
    <cfRule type="cellIs" dxfId="209" priority="32" operator="equal">
      <formula>0</formula>
    </cfRule>
    <cfRule type="cellIs" dxfId="208" priority="33" operator="lessThan">
      <formula>0</formula>
    </cfRule>
  </conditionalFormatting>
  <conditionalFormatting sqref="G5:AI60 G65:AI82">
    <cfRule type="cellIs" dxfId="207" priority="31" operator="greaterThan">
      <formula>0</formula>
    </cfRule>
  </conditionalFormatting>
  <conditionalFormatting sqref="AJ5:AJ59">
    <cfRule type="containsText" dxfId="206" priority="2" operator="containsText" text="Done">
      <formula>NOT(ISERROR(SEARCH("Done",AJ5)))</formula>
    </cfRule>
  </conditionalFormatting>
  <conditionalFormatting sqref="AJ5:AJ60">
    <cfRule type="containsText" dxfId="205" priority="1" operator="containsText" text="Done">
      <formula>NOT(ISERROR(SEARCH("Done",AJ5)))</formula>
    </cfRule>
  </conditionalFormatting>
  <conditionalFormatting sqref="AJ65 AJ67 AJ69 AJ71 AJ73 AJ75 AJ77 AJ79 AJ81">
    <cfRule type="containsText" dxfId="204" priority="36" operator="containsText" text="Done">
      <formula>NOT(ISERROR(SEARCH("Done",AJ65)))</formula>
    </cfRule>
  </conditionalFormatting>
  <conditionalFormatting sqref="AJ65:AJ82">
    <cfRule type="containsText" dxfId="203" priority="29" operator="containsText" text="Done">
      <formula>NOT(ISERROR(SEARCH("Done",AJ65)))</formula>
    </cfRule>
  </conditionalFormatting>
  <dataValidations count="1">
    <dataValidation allowBlank="1" showInputMessage="1" showErrorMessage="1" sqref="AL5" xr:uid="{9998CEA9-537E-4117-B8D2-48589FBC6068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1B74-D9E4-45A1-81AA-6308CA5F81A8}">
  <sheetPr>
    <tabColor rgb="FF00B0F0"/>
    <pageSetUpPr fitToPage="1"/>
  </sheetPr>
  <dimension ref="A1:AL94"/>
  <sheetViews>
    <sheetView showGridLines="0" zoomScale="60" zoomScaleNormal="60" workbookViewId="0">
      <pane xSplit="6" ySplit="4" topLeftCell="AO7" activePane="bottomRight" state="frozen"/>
      <selection pane="topRight" activeCell="G51" sqref="G51:AH52"/>
      <selection pane="bottomLeft" activeCell="G51" sqref="G51:AH52"/>
      <selection pane="bottomRight" activeCell="AP15" sqref="AP15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customWidth="1"/>
    <col min="35" max="35" width="4.54296875" style="1" hidden="1" customWidth="1"/>
    <col min="36" max="36" width="45.1796875" style="2" customWidth="1"/>
    <col min="40" max="40" width="11.1796875" customWidth="1"/>
    <col min="41" max="41" width="29.453125" bestFit="1" customWidth="1"/>
    <col min="42" max="42" width="22.1796875" bestFit="1" customWidth="1"/>
    <col min="43" max="43" width="5.26953125" bestFit="1" customWidth="1"/>
    <col min="44" max="45" width="11.453125" bestFit="1" customWidth="1"/>
    <col min="46" max="48" width="2.26953125" bestFit="1" customWidth="1"/>
    <col min="49" max="51" width="3.26953125" bestFit="1" customWidth="1"/>
    <col min="52" max="52" width="11" bestFit="1" customWidth="1"/>
    <col min="53" max="53" width="9" bestFit="1" customWidth="1"/>
    <col min="54" max="59" width="2.26953125" bestFit="1" customWidth="1"/>
    <col min="60" max="60" width="3.26953125" bestFit="1" customWidth="1"/>
    <col min="61" max="61" width="12" bestFit="1" customWidth="1"/>
    <col min="62" max="62" width="7.1796875" bestFit="1" customWidth="1"/>
    <col min="63" max="69" width="2.26953125" bestFit="1" customWidth="1"/>
    <col min="70" max="72" width="3.26953125" bestFit="1" customWidth="1"/>
    <col min="73" max="73" width="10" bestFit="1" customWidth="1"/>
    <col min="74" max="74" width="11.453125" bestFit="1" customWidth="1"/>
  </cols>
  <sheetData>
    <row r="1" spans="1:36" ht="34.5" customHeight="1" thickBot="1" x14ac:dyDescent="0.4">
      <c r="A1" s="27" t="s">
        <v>45</v>
      </c>
      <c r="D1" s="230" t="s">
        <v>138</v>
      </c>
      <c r="E1" s="231"/>
      <c r="F1" s="232"/>
    </row>
    <row r="2" spans="1:36" ht="25" customHeight="1" x14ac:dyDescent="0.35">
      <c r="A2" s="23" t="s">
        <v>46</v>
      </c>
      <c r="C2">
        <f>D2/4</f>
        <v>22</v>
      </c>
      <c r="D2" s="2">
        <f>SUBTOTAL(9,D5:D52)</f>
        <v>88</v>
      </c>
      <c r="E2" s="2">
        <f>SUBTOTAL(9,E5:E52)</f>
        <v>88</v>
      </c>
      <c r="F2" s="63">
        <f>SUBTOTAL(9,F5:F52)</f>
        <v>0</v>
      </c>
    </row>
    <row r="3" spans="1:3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346"/>
      <c r="AI3" s="102"/>
      <c r="AJ3" s="263" t="s">
        <v>52</v>
      </c>
    </row>
    <row r="4" spans="1:36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263"/>
    </row>
    <row r="5" spans="1:36" ht="18" customHeight="1" x14ac:dyDescent="0.35">
      <c r="A5" s="220" t="s">
        <v>212</v>
      </c>
      <c r="B5" s="223" t="s">
        <v>213</v>
      </c>
      <c r="C5" s="31" t="s">
        <v>1</v>
      </c>
      <c r="D5" s="3"/>
      <c r="E5" s="4">
        <f t="shared" ref="E5:E36" si="0">SUM(G5:AI5)</f>
        <v>0</v>
      </c>
      <c r="F5" s="8">
        <f t="shared" ref="F5:F36" si="1">E5-D5</f>
        <v>0</v>
      </c>
      <c r="G5" s="69"/>
      <c r="H5" s="9"/>
      <c r="I5" s="9"/>
      <c r="J5" s="9"/>
      <c r="K5" s="9"/>
      <c r="L5" s="9"/>
      <c r="M5" s="69"/>
      <c r="N5" s="69"/>
      <c r="O5" s="9"/>
      <c r="P5" s="9"/>
      <c r="Q5" s="9"/>
      <c r="R5" s="9"/>
      <c r="S5" s="9"/>
      <c r="T5" s="69"/>
      <c r="U5" s="69"/>
      <c r="V5" s="9"/>
      <c r="W5" s="9"/>
      <c r="X5" s="9"/>
      <c r="Y5" s="9"/>
      <c r="Z5" s="9"/>
      <c r="AA5" s="69"/>
      <c r="AB5" s="69"/>
      <c r="AC5" s="9"/>
      <c r="AD5" s="9"/>
      <c r="AE5" s="9"/>
      <c r="AF5" s="9"/>
      <c r="AG5" s="9"/>
      <c r="AH5" s="69"/>
      <c r="AI5" s="9"/>
      <c r="AJ5" s="41"/>
    </row>
    <row r="6" spans="1:36" ht="18" customHeight="1" x14ac:dyDescent="0.35">
      <c r="A6" s="221"/>
      <c r="B6" s="224"/>
      <c r="C6" s="32" t="s">
        <v>2</v>
      </c>
      <c r="D6" s="3">
        <v>1</v>
      </c>
      <c r="E6" s="8">
        <f t="shared" si="0"/>
        <v>1</v>
      </c>
      <c r="F6" s="8">
        <f t="shared" si="1"/>
        <v>0</v>
      </c>
      <c r="G6" s="69"/>
      <c r="H6" s="9"/>
      <c r="I6" s="9"/>
      <c r="J6" s="9"/>
      <c r="K6" s="9"/>
      <c r="L6" s="9"/>
      <c r="M6" s="69"/>
      <c r="N6" s="69"/>
      <c r="O6" s="9"/>
      <c r="P6" s="9"/>
      <c r="Q6" s="9"/>
      <c r="R6" s="9">
        <v>1</v>
      </c>
      <c r="S6" s="9"/>
      <c r="T6" s="69"/>
      <c r="U6" s="69"/>
      <c r="V6" s="9"/>
      <c r="W6" s="9"/>
      <c r="X6" s="9"/>
      <c r="Y6" s="9"/>
      <c r="Z6" s="9"/>
      <c r="AA6" s="69"/>
      <c r="AB6" s="69"/>
      <c r="AC6" s="9"/>
      <c r="AD6" s="9"/>
      <c r="AE6" s="9"/>
      <c r="AF6" s="9"/>
      <c r="AG6" s="9"/>
      <c r="AH6" s="69"/>
      <c r="AI6" s="9"/>
      <c r="AJ6" s="42"/>
    </row>
    <row r="7" spans="1:36" ht="18" customHeight="1" x14ac:dyDescent="0.35">
      <c r="A7" s="221"/>
      <c r="B7" s="224"/>
      <c r="C7" s="32" t="s">
        <v>3</v>
      </c>
      <c r="D7" s="3">
        <v>1</v>
      </c>
      <c r="E7" s="8">
        <f t="shared" si="0"/>
        <v>1</v>
      </c>
      <c r="F7" s="8">
        <f t="shared" si="1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>
        <v>1</v>
      </c>
      <c r="X7" s="9"/>
      <c r="Y7" s="9"/>
      <c r="Z7" s="9"/>
      <c r="AA7" s="69"/>
      <c r="AB7" s="69"/>
      <c r="AC7" s="9"/>
      <c r="AD7" s="9"/>
      <c r="AE7" s="9"/>
      <c r="AF7" s="9"/>
      <c r="AG7" s="9"/>
      <c r="AH7" s="69"/>
      <c r="AI7" s="9"/>
      <c r="AJ7" s="42"/>
    </row>
    <row r="8" spans="1:36" ht="18" customHeight="1" x14ac:dyDescent="0.35">
      <c r="A8" s="221"/>
      <c r="B8" s="224"/>
      <c r="C8" s="33" t="s">
        <v>4</v>
      </c>
      <c r="D8" s="3"/>
      <c r="E8" s="8">
        <f t="shared" si="0"/>
        <v>0</v>
      </c>
      <c r="F8" s="8">
        <f t="shared" si="1"/>
        <v>0</v>
      </c>
      <c r="G8" s="69"/>
      <c r="H8" s="9"/>
      <c r="I8" s="9"/>
      <c r="J8" s="9"/>
      <c r="K8" s="9"/>
      <c r="L8" s="9"/>
      <c r="M8" s="69"/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/>
      <c r="Z8" s="9"/>
      <c r="AA8" s="69"/>
      <c r="AB8" s="69"/>
      <c r="AC8" s="9"/>
      <c r="AD8" s="9"/>
      <c r="AE8" s="9"/>
      <c r="AF8" s="9"/>
      <c r="AG8" s="9"/>
      <c r="AH8" s="69"/>
      <c r="AI8" s="9"/>
      <c r="AJ8" s="42"/>
    </row>
    <row r="9" spans="1:36" ht="18" customHeight="1" x14ac:dyDescent="0.35">
      <c r="A9" s="221"/>
      <c r="B9" s="224"/>
      <c r="C9" s="33" t="s">
        <v>5</v>
      </c>
      <c r="D9" s="3">
        <v>1</v>
      </c>
      <c r="E9" s="8">
        <f t="shared" si="0"/>
        <v>1</v>
      </c>
      <c r="F9" s="8">
        <f t="shared" si="1"/>
        <v>0</v>
      </c>
      <c r="G9" s="69"/>
      <c r="H9" s="9"/>
      <c r="I9" s="9"/>
      <c r="J9" s="9"/>
      <c r="K9" s="9"/>
      <c r="L9" s="9"/>
      <c r="M9" s="69"/>
      <c r="N9" s="69"/>
      <c r="O9" s="9"/>
      <c r="P9" s="9"/>
      <c r="Q9" s="9"/>
      <c r="R9" s="9"/>
      <c r="S9" s="9"/>
      <c r="T9" s="69"/>
      <c r="U9" s="69"/>
      <c r="V9" s="9"/>
      <c r="W9" s="9"/>
      <c r="X9" s="9"/>
      <c r="Y9" s="9">
        <v>1</v>
      </c>
      <c r="Z9" s="9"/>
      <c r="AA9" s="69"/>
      <c r="AB9" s="69"/>
      <c r="AC9" s="9"/>
      <c r="AD9" s="9"/>
      <c r="AE9" s="9"/>
      <c r="AF9" s="9"/>
      <c r="AG9" s="9"/>
      <c r="AH9" s="69"/>
      <c r="AI9" s="9"/>
      <c r="AJ9" s="42"/>
    </row>
    <row r="10" spans="1:36" ht="18" customHeight="1" x14ac:dyDescent="0.35">
      <c r="A10" s="222"/>
      <c r="B10" s="225"/>
      <c r="C10" s="34" t="s">
        <v>6</v>
      </c>
      <c r="D10" s="3">
        <v>1</v>
      </c>
      <c r="E10" s="10">
        <f t="shared" si="0"/>
        <v>1</v>
      </c>
      <c r="F10" s="10">
        <f t="shared" si="1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>
        <v>1</v>
      </c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13"/>
      <c r="AD10" s="13"/>
      <c r="AE10" s="13"/>
      <c r="AF10" s="13"/>
      <c r="AG10" s="13"/>
      <c r="AH10" s="70"/>
      <c r="AI10" s="13"/>
      <c r="AJ10" s="43"/>
    </row>
    <row r="11" spans="1:36" ht="18" customHeight="1" x14ac:dyDescent="0.35">
      <c r="A11" s="220" t="s">
        <v>212</v>
      </c>
      <c r="B11" s="223" t="s">
        <v>214</v>
      </c>
      <c r="C11" s="31" t="s">
        <v>1</v>
      </c>
      <c r="D11" s="3"/>
      <c r="E11" s="4">
        <f t="shared" si="0"/>
        <v>0</v>
      </c>
      <c r="F11" s="4">
        <f t="shared" si="1"/>
        <v>0</v>
      </c>
      <c r="G11" s="71"/>
      <c r="H11" s="5"/>
      <c r="I11" s="5"/>
      <c r="J11" s="5"/>
      <c r="K11" s="5"/>
      <c r="L11" s="5"/>
      <c r="M11" s="71"/>
      <c r="N11" s="71"/>
      <c r="O11" s="5"/>
      <c r="P11" s="5"/>
      <c r="Q11" s="5"/>
      <c r="R11" s="5"/>
      <c r="S11" s="5"/>
      <c r="T11" s="71"/>
      <c r="U11" s="71"/>
      <c r="V11" s="5"/>
      <c r="W11" s="5"/>
      <c r="X11" s="5"/>
      <c r="Y11" s="5"/>
      <c r="Z11" s="5"/>
      <c r="AA11" s="71"/>
      <c r="AB11" s="71"/>
      <c r="AC11" s="5"/>
      <c r="AD11" s="5"/>
      <c r="AE11" s="5"/>
      <c r="AF11" s="5"/>
      <c r="AG11" s="5"/>
      <c r="AH11" s="71"/>
      <c r="AI11" s="5"/>
      <c r="AJ11" s="41"/>
    </row>
    <row r="12" spans="1:36" ht="18" customHeight="1" x14ac:dyDescent="0.35">
      <c r="A12" s="221"/>
      <c r="B12" s="224"/>
      <c r="C12" s="32" t="s">
        <v>2</v>
      </c>
      <c r="D12" s="3">
        <v>3</v>
      </c>
      <c r="E12" s="8">
        <f t="shared" si="0"/>
        <v>3</v>
      </c>
      <c r="F12" s="8">
        <f t="shared" si="1"/>
        <v>0</v>
      </c>
      <c r="G12" s="69"/>
      <c r="H12" s="9"/>
      <c r="I12" s="9"/>
      <c r="J12" s="9"/>
      <c r="K12" s="9"/>
      <c r="L12" s="9"/>
      <c r="M12" s="69"/>
      <c r="N12" s="69"/>
      <c r="O12" s="9"/>
      <c r="P12" s="9"/>
      <c r="Q12" s="9"/>
      <c r="R12" s="9">
        <v>3</v>
      </c>
      <c r="S12" s="9"/>
      <c r="T12" s="69"/>
      <c r="U12" s="69"/>
      <c r="V12" s="9"/>
      <c r="W12" s="9"/>
      <c r="X12" s="9"/>
      <c r="Y12" s="9"/>
      <c r="Z12" s="9"/>
      <c r="AA12" s="69"/>
      <c r="AB12" s="69"/>
      <c r="AC12" s="9"/>
      <c r="AD12" s="9"/>
      <c r="AE12" s="9"/>
      <c r="AF12" s="9"/>
      <c r="AG12" s="9"/>
      <c r="AH12" s="69"/>
      <c r="AI12" s="9"/>
      <c r="AJ12" s="42"/>
    </row>
    <row r="13" spans="1:36" ht="18" customHeight="1" x14ac:dyDescent="0.35">
      <c r="A13" s="221"/>
      <c r="B13" s="224"/>
      <c r="C13" s="32" t="s">
        <v>3</v>
      </c>
      <c r="D13" s="3">
        <v>3</v>
      </c>
      <c r="E13" s="8">
        <f t="shared" si="0"/>
        <v>3</v>
      </c>
      <c r="F13" s="8">
        <f t="shared" si="1"/>
        <v>0</v>
      </c>
      <c r="G13" s="69"/>
      <c r="H13" s="9"/>
      <c r="I13" s="9"/>
      <c r="J13" s="9"/>
      <c r="K13" s="9"/>
      <c r="L13" s="9"/>
      <c r="M13" s="69"/>
      <c r="N13" s="69"/>
      <c r="O13" s="9"/>
      <c r="P13" s="9"/>
      <c r="Q13" s="9"/>
      <c r="R13" s="9"/>
      <c r="S13" s="9"/>
      <c r="T13" s="69"/>
      <c r="U13" s="69"/>
      <c r="V13" s="9"/>
      <c r="W13" s="9">
        <v>1</v>
      </c>
      <c r="X13" s="9"/>
      <c r="Y13" s="9"/>
      <c r="Z13" s="9"/>
      <c r="AA13" s="69"/>
      <c r="AB13" s="69"/>
      <c r="AC13" s="9"/>
      <c r="AD13" s="9"/>
      <c r="AE13" s="9">
        <v>2</v>
      </c>
      <c r="AF13" s="9"/>
      <c r="AG13" s="9"/>
      <c r="AH13" s="69"/>
      <c r="AI13" s="9"/>
      <c r="AJ13" s="42"/>
    </row>
    <row r="14" spans="1:36" ht="18" customHeight="1" x14ac:dyDescent="0.35">
      <c r="A14" s="221"/>
      <c r="B14" s="224"/>
      <c r="C14" s="33" t="s">
        <v>4</v>
      </c>
      <c r="D14" s="3"/>
      <c r="E14" s="8">
        <f t="shared" si="0"/>
        <v>0</v>
      </c>
      <c r="F14" s="8">
        <f t="shared" si="1"/>
        <v>0</v>
      </c>
      <c r="G14" s="69"/>
      <c r="H14" s="9"/>
      <c r="I14" s="9"/>
      <c r="J14" s="9"/>
      <c r="K14" s="9"/>
      <c r="L14" s="9"/>
      <c r="M14" s="69"/>
      <c r="N14" s="69"/>
      <c r="O14" s="9"/>
      <c r="P14" s="9"/>
      <c r="Q14" s="9"/>
      <c r="R14" s="9"/>
      <c r="S14" s="9"/>
      <c r="T14" s="69"/>
      <c r="U14" s="69"/>
      <c r="V14" s="9"/>
      <c r="W14" s="9"/>
      <c r="X14" s="9"/>
      <c r="Y14" s="9"/>
      <c r="Z14" s="9"/>
      <c r="AA14" s="69"/>
      <c r="AB14" s="69"/>
      <c r="AC14" s="9"/>
      <c r="AD14" s="9"/>
      <c r="AE14" s="9"/>
      <c r="AF14" s="9"/>
      <c r="AG14" s="9"/>
      <c r="AH14" s="69"/>
      <c r="AI14" s="9"/>
      <c r="AJ14" s="42"/>
    </row>
    <row r="15" spans="1:36" ht="18" customHeight="1" x14ac:dyDescent="0.35">
      <c r="A15" s="221"/>
      <c r="B15" s="224"/>
      <c r="C15" s="33" t="s">
        <v>5</v>
      </c>
      <c r="D15" s="3">
        <v>3</v>
      </c>
      <c r="E15" s="8">
        <f t="shared" si="0"/>
        <v>3</v>
      </c>
      <c r="F15" s="8">
        <f t="shared" si="1"/>
        <v>0</v>
      </c>
      <c r="G15" s="69"/>
      <c r="H15" s="9"/>
      <c r="I15" s="9"/>
      <c r="J15" s="9"/>
      <c r="K15" s="9"/>
      <c r="L15" s="9"/>
      <c r="M15" s="69"/>
      <c r="N15" s="69"/>
      <c r="O15" s="9"/>
      <c r="P15" s="9"/>
      <c r="Q15" s="9"/>
      <c r="R15" s="9"/>
      <c r="S15" s="9"/>
      <c r="T15" s="69"/>
      <c r="U15" s="69"/>
      <c r="V15" s="9"/>
      <c r="W15" s="9"/>
      <c r="X15" s="9"/>
      <c r="Y15" s="9">
        <v>3</v>
      </c>
      <c r="Z15" s="9"/>
      <c r="AA15" s="69"/>
      <c r="AB15" s="69"/>
      <c r="AC15" s="9"/>
      <c r="AD15" s="9"/>
      <c r="AE15" s="9"/>
      <c r="AF15" s="9"/>
      <c r="AG15" s="9"/>
      <c r="AH15" s="69"/>
      <c r="AI15" s="9"/>
      <c r="AJ15" s="42"/>
    </row>
    <row r="16" spans="1:36" ht="18" customHeight="1" x14ac:dyDescent="0.35">
      <c r="A16" s="222"/>
      <c r="B16" s="225"/>
      <c r="C16" s="34" t="s">
        <v>6</v>
      </c>
      <c r="D16" s="3">
        <v>3</v>
      </c>
      <c r="E16" s="10">
        <f t="shared" si="0"/>
        <v>3</v>
      </c>
      <c r="F16" s="10">
        <f t="shared" si="1"/>
        <v>0</v>
      </c>
      <c r="G16" s="70"/>
      <c r="H16" s="13"/>
      <c r="I16" s="13"/>
      <c r="J16" s="13"/>
      <c r="K16" s="13"/>
      <c r="L16" s="13"/>
      <c r="M16" s="70"/>
      <c r="N16" s="70"/>
      <c r="O16" s="13"/>
      <c r="P16" s="13"/>
      <c r="Q16" s="13"/>
      <c r="R16" s="13">
        <v>3</v>
      </c>
      <c r="S16" s="13"/>
      <c r="T16" s="70"/>
      <c r="U16" s="70"/>
      <c r="V16" s="13"/>
      <c r="W16" s="13"/>
      <c r="X16" s="13"/>
      <c r="Y16" s="13"/>
      <c r="Z16" s="13"/>
      <c r="AA16" s="70"/>
      <c r="AB16" s="70"/>
      <c r="AC16" s="13"/>
      <c r="AD16" s="13"/>
      <c r="AE16" s="13"/>
      <c r="AF16" s="13"/>
      <c r="AG16" s="13"/>
      <c r="AH16" s="70"/>
      <c r="AI16" s="13"/>
      <c r="AJ16" s="43"/>
    </row>
    <row r="17" spans="1:36" ht="18" customHeight="1" x14ac:dyDescent="0.35">
      <c r="A17" s="220" t="s">
        <v>212</v>
      </c>
      <c r="B17" s="308" t="s">
        <v>215</v>
      </c>
      <c r="C17" s="31" t="s">
        <v>1</v>
      </c>
      <c r="D17" s="3"/>
      <c r="E17" s="4">
        <f t="shared" si="0"/>
        <v>0</v>
      </c>
      <c r="F17" s="4">
        <f t="shared" si="1"/>
        <v>0</v>
      </c>
      <c r="G17" s="71"/>
      <c r="H17" s="5"/>
      <c r="I17" s="5"/>
      <c r="J17" s="5"/>
      <c r="K17" s="5"/>
      <c r="L17" s="5"/>
      <c r="M17" s="71"/>
      <c r="N17" s="71"/>
      <c r="O17" s="5"/>
      <c r="P17" s="5"/>
      <c r="Q17" s="5"/>
      <c r="R17" s="5"/>
      <c r="S17" s="5"/>
      <c r="T17" s="71"/>
      <c r="U17" s="71"/>
      <c r="V17" s="5"/>
      <c r="W17" s="5"/>
      <c r="X17" s="5"/>
      <c r="Y17" s="5"/>
      <c r="Z17" s="5"/>
      <c r="AA17" s="71"/>
      <c r="AB17" s="71"/>
      <c r="AC17" s="5"/>
      <c r="AD17" s="5"/>
      <c r="AE17" s="5"/>
      <c r="AF17" s="5"/>
      <c r="AG17" s="5"/>
      <c r="AH17" s="71"/>
      <c r="AI17" s="5"/>
      <c r="AJ17" s="41"/>
    </row>
    <row r="18" spans="1:36" ht="18" customHeight="1" x14ac:dyDescent="0.35">
      <c r="A18" s="221"/>
      <c r="B18" s="308"/>
      <c r="C18" s="32" t="s">
        <v>2</v>
      </c>
      <c r="D18" s="3">
        <v>3</v>
      </c>
      <c r="E18" s="8">
        <f t="shared" si="0"/>
        <v>3</v>
      </c>
      <c r="F18" s="8">
        <f t="shared" si="1"/>
        <v>0</v>
      </c>
      <c r="G18" s="69"/>
      <c r="H18" s="9"/>
      <c r="I18" s="9"/>
      <c r="J18" s="9"/>
      <c r="K18" s="9"/>
      <c r="L18" s="9"/>
      <c r="M18" s="69"/>
      <c r="N18" s="69"/>
      <c r="O18" s="9"/>
      <c r="P18" s="9"/>
      <c r="Q18" s="9"/>
      <c r="R18" s="9">
        <v>3</v>
      </c>
      <c r="S18" s="9"/>
      <c r="T18" s="69"/>
      <c r="U18" s="69"/>
      <c r="V18" s="9"/>
      <c r="W18" s="9"/>
      <c r="X18" s="9"/>
      <c r="Y18" s="9"/>
      <c r="Z18" s="9"/>
      <c r="AA18" s="69"/>
      <c r="AB18" s="69"/>
      <c r="AC18" s="9"/>
      <c r="AD18" s="9"/>
      <c r="AE18" s="9"/>
      <c r="AF18" s="9"/>
      <c r="AG18" s="9"/>
      <c r="AH18" s="69"/>
      <c r="AI18" s="9"/>
      <c r="AJ18" s="42"/>
    </row>
    <row r="19" spans="1:36" ht="18" customHeight="1" x14ac:dyDescent="0.35">
      <c r="A19" s="221"/>
      <c r="B19" s="308"/>
      <c r="C19" s="32" t="s">
        <v>3</v>
      </c>
      <c r="D19" s="3">
        <v>3</v>
      </c>
      <c r="E19" s="8">
        <f t="shared" si="0"/>
        <v>3</v>
      </c>
      <c r="F19" s="8">
        <f t="shared" si="1"/>
        <v>0</v>
      </c>
      <c r="G19" s="69"/>
      <c r="H19" s="9"/>
      <c r="I19" s="9"/>
      <c r="J19" s="9"/>
      <c r="K19" s="9"/>
      <c r="L19" s="9"/>
      <c r="M19" s="69"/>
      <c r="N19" s="69"/>
      <c r="O19" s="9"/>
      <c r="P19" s="9"/>
      <c r="Q19" s="9"/>
      <c r="R19" s="9"/>
      <c r="S19" s="9"/>
      <c r="T19" s="69"/>
      <c r="U19" s="69"/>
      <c r="V19" s="9"/>
      <c r="W19" s="9"/>
      <c r="X19" s="9"/>
      <c r="Y19" s="9"/>
      <c r="Z19" s="9"/>
      <c r="AA19" s="69"/>
      <c r="AB19" s="69"/>
      <c r="AC19" s="9"/>
      <c r="AD19" s="9"/>
      <c r="AE19" s="9">
        <v>3</v>
      </c>
      <c r="AF19" s="9"/>
      <c r="AG19" s="9"/>
      <c r="AH19" s="69"/>
      <c r="AI19" s="9"/>
      <c r="AJ19" s="42"/>
    </row>
    <row r="20" spans="1:36" ht="18" customHeight="1" x14ac:dyDescent="0.35">
      <c r="A20" s="221"/>
      <c r="B20" s="308"/>
      <c r="C20" s="33" t="s">
        <v>4</v>
      </c>
      <c r="D20" s="3"/>
      <c r="E20" s="8">
        <f t="shared" si="0"/>
        <v>0</v>
      </c>
      <c r="F20" s="8">
        <f t="shared" si="1"/>
        <v>0</v>
      </c>
      <c r="G20" s="69"/>
      <c r="H20" s="9"/>
      <c r="I20" s="9"/>
      <c r="J20" s="9"/>
      <c r="K20" s="9"/>
      <c r="L20" s="9"/>
      <c r="M20" s="69"/>
      <c r="N20" s="69"/>
      <c r="O20" s="9"/>
      <c r="P20" s="9"/>
      <c r="Q20" s="9"/>
      <c r="R20" s="9"/>
      <c r="S20" s="9"/>
      <c r="T20" s="69"/>
      <c r="U20" s="69"/>
      <c r="V20" s="9"/>
      <c r="W20" s="9"/>
      <c r="X20" s="9"/>
      <c r="Y20" s="9"/>
      <c r="Z20" s="9"/>
      <c r="AA20" s="69"/>
      <c r="AB20" s="69"/>
      <c r="AC20" s="9"/>
      <c r="AD20" s="9"/>
      <c r="AE20" s="9"/>
      <c r="AF20" s="9"/>
      <c r="AG20" s="9"/>
      <c r="AH20" s="69"/>
      <c r="AI20" s="9"/>
      <c r="AJ20" s="42"/>
    </row>
    <row r="21" spans="1:36" ht="18" customHeight="1" x14ac:dyDescent="0.35">
      <c r="A21" s="221"/>
      <c r="B21" s="308"/>
      <c r="C21" s="33" t="s">
        <v>5</v>
      </c>
      <c r="D21" s="3">
        <v>3</v>
      </c>
      <c r="E21" s="8">
        <f t="shared" si="0"/>
        <v>3</v>
      </c>
      <c r="F21" s="8">
        <f t="shared" si="1"/>
        <v>0</v>
      </c>
      <c r="G21" s="69"/>
      <c r="H21" s="9"/>
      <c r="I21" s="9"/>
      <c r="J21" s="9"/>
      <c r="K21" s="9"/>
      <c r="L21" s="9"/>
      <c r="M21" s="69"/>
      <c r="N21" s="69"/>
      <c r="O21" s="9"/>
      <c r="P21" s="9"/>
      <c r="Q21" s="9"/>
      <c r="R21" s="9"/>
      <c r="S21" s="9"/>
      <c r="T21" s="69"/>
      <c r="U21" s="69"/>
      <c r="V21" s="9"/>
      <c r="W21" s="9"/>
      <c r="X21" s="9"/>
      <c r="Y21" s="9">
        <v>3</v>
      </c>
      <c r="Z21" s="9"/>
      <c r="AA21" s="69"/>
      <c r="AB21" s="69"/>
      <c r="AC21" s="9"/>
      <c r="AD21" s="9"/>
      <c r="AE21" s="9"/>
      <c r="AF21" s="9"/>
      <c r="AG21" s="9"/>
      <c r="AH21" s="69"/>
      <c r="AI21" s="9"/>
      <c r="AJ21" s="42"/>
    </row>
    <row r="22" spans="1:36" ht="18" customHeight="1" x14ac:dyDescent="0.35">
      <c r="A22" s="222"/>
      <c r="B22" s="308"/>
      <c r="C22" s="35" t="s">
        <v>6</v>
      </c>
      <c r="D22" s="3">
        <v>3</v>
      </c>
      <c r="E22" s="18">
        <f t="shared" si="0"/>
        <v>3</v>
      </c>
      <c r="F22" s="10">
        <f t="shared" si="1"/>
        <v>0</v>
      </c>
      <c r="G22" s="70"/>
      <c r="H22" s="13"/>
      <c r="I22" s="13"/>
      <c r="J22" s="13"/>
      <c r="K22" s="13"/>
      <c r="L22" s="13"/>
      <c r="M22" s="70"/>
      <c r="N22" s="70"/>
      <c r="O22" s="13"/>
      <c r="P22" s="13"/>
      <c r="Q22" s="13"/>
      <c r="R22" s="13">
        <v>3</v>
      </c>
      <c r="S22" s="13"/>
      <c r="T22" s="70"/>
      <c r="U22" s="70"/>
      <c r="V22" s="13"/>
      <c r="W22" s="13"/>
      <c r="X22" s="13"/>
      <c r="Y22" s="13"/>
      <c r="Z22" s="13"/>
      <c r="AA22" s="70"/>
      <c r="AB22" s="70"/>
      <c r="AC22" s="13"/>
      <c r="AD22" s="13"/>
      <c r="AE22" s="13"/>
      <c r="AF22" s="13"/>
      <c r="AG22" s="13"/>
      <c r="AH22" s="70"/>
      <c r="AI22" s="13"/>
      <c r="AJ22" s="43"/>
    </row>
    <row r="23" spans="1:36" ht="18" customHeight="1" x14ac:dyDescent="0.35">
      <c r="A23" s="220" t="s">
        <v>212</v>
      </c>
      <c r="B23" s="223" t="s">
        <v>216</v>
      </c>
      <c r="C23" s="31" t="s">
        <v>1</v>
      </c>
      <c r="D23" s="3"/>
      <c r="E23" s="4">
        <f t="shared" si="0"/>
        <v>0</v>
      </c>
      <c r="F23" s="4">
        <f t="shared" si="1"/>
        <v>0</v>
      </c>
      <c r="G23" s="71"/>
      <c r="H23" s="5"/>
      <c r="I23" s="5"/>
      <c r="J23" s="5"/>
      <c r="K23" s="5"/>
      <c r="L23" s="5"/>
      <c r="M23" s="71"/>
      <c r="N23" s="71"/>
      <c r="O23" s="5"/>
      <c r="P23" s="5"/>
      <c r="Q23" s="5"/>
      <c r="R23" s="5"/>
      <c r="S23" s="5"/>
      <c r="T23" s="71"/>
      <c r="U23" s="71"/>
      <c r="V23" s="5"/>
      <c r="W23" s="5"/>
      <c r="X23" s="5"/>
      <c r="Y23" s="5"/>
      <c r="Z23" s="5"/>
      <c r="AA23" s="71"/>
      <c r="AB23" s="71"/>
      <c r="AC23" s="5"/>
      <c r="AD23" s="5"/>
      <c r="AE23" s="5"/>
      <c r="AF23" s="5"/>
      <c r="AG23" s="5"/>
      <c r="AH23" s="71"/>
      <c r="AI23" s="5"/>
      <c r="AJ23" s="41"/>
    </row>
    <row r="24" spans="1:36" ht="18" customHeight="1" x14ac:dyDescent="0.35">
      <c r="A24" s="221"/>
      <c r="B24" s="224"/>
      <c r="C24" s="32" t="s">
        <v>2</v>
      </c>
      <c r="D24" s="3">
        <v>3</v>
      </c>
      <c r="E24" s="8">
        <f t="shared" si="0"/>
        <v>3</v>
      </c>
      <c r="F24" s="8">
        <f t="shared" si="1"/>
        <v>0</v>
      </c>
      <c r="G24" s="69"/>
      <c r="H24" s="9"/>
      <c r="I24" s="9"/>
      <c r="J24" s="9"/>
      <c r="K24" s="9"/>
      <c r="L24" s="9"/>
      <c r="M24" s="69"/>
      <c r="N24" s="69"/>
      <c r="O24" s="9"/>
      <c r="P24" s="9"/>
      <c r="Q24" s="9"/>
      <c r="R24" s="9">
        <v>3</v>
      </c>
      <c r="S24" s="9"/>
      <c r="T24" s="69"/>
      <c r="U24" s="69"/>
      <c r="V24" s="9"/>
      <c r="W24" s="9"/>
      <c r="X24" s="9"/>
      <c r="Y24" s="9"/>
      <c r="Z24" s="9"/>
      <c r="AA24" s="69"/>
      <c r="AB24" s="69"/>
      <c r="AC24" s="9"/>
      <c r="AD24" s="9"/>
      <c r="AE24" s="9"/>
      <c r="AF24" s="9"/>
      <c r="AG24" s="9"/>
      <c r="AH24" s="69"/>
      <c r="AI24" s="9"/>
      <c r="AJ24" s="42"/>
    </row>
    <row r="25" spans="1:36" ht="18" customHeight="1" x14ac:dyDescent="0.35">
      <c r="A25" s="221"/>
      <c r="B25" s="224"/>
      <c r="C25" s="32" t="s">
        <v>3</v>
      </c>
      <c r="D25" s="3">
        <v>3</v>
      </c>
      <c r="E25" s="8">
        <f t="shared" si="0"/>
        <v>3</v>
      </c>
      <c r="F25" s="8">
        <f t="shared" si="1"/>
        <v>0</v>
      </c>
      <c r="G25" s="69"/>
      <c r="H25" s="9"/>
      <c r="I25" s="9"/>
      <c r="J25" s="9"/>
      <c r="K25" s="9"/>
      <c r="L25" s="9"/>
      <c r="M25" s="69"/>
      <c r="N25" s="69"/>
      <c r="O25" s="9"/>
      <c r="P25" s="9"/>
      <c r="Q25" s="9"/>
      <c r="R25" s="9"/>
      <c r="S25" s="9"/>
      <c r="T25" s="69"/>
      <c r="U25" s="69"/>
      <c r="V25" s="9"/>
      <c r="W25" s="9">
        <v>3</v>
      </c>
      <c r="X25" s="9"/>
      <c r="Y25" s="9"/>
      <c r="Z25" s="9"/>
      <c r="AA25" s="69"/>
      <c r="AB25" s="69"/>
      <c r="AC25" s="9"/>
      <c r="AD25" s="9"/>
      <c r="AE25" s="9"/>
      <c r="AF25" s="9"/>
      <c r="AG25" s="9"/>
      <c r="AH25" s="69"/>
      <c r="AI25" s="9"/>
      <c r="AJ25" s="42"/>
    </row>
    <row r="26" spans="1:36" ht="18" customHeight="1" x14ac:dyDescent="0.35">
      <c r="A26" s="221"/>
      <c r="B26" s="224"/>
      <c r="C26" s="33" t="s">
        <v>4</v>
      </c>
      <c r="D26" s="3"/>
      <c r="E26" s="8">
        <f t="shared" si="0"/>
        <v>0</v>
      </c>
      <c r="F26" s="8">
        <f t="shared" si="1"/>
        <v>0</v>
      </c>
      <c r="G26" s="69"/>
      <c r="H26" s="9"/>
      <c r="I26" s="9"/>
      <c r="J26" s="9"/>
      <c r="K26" s="9"/>
      <c r="L26" s="9"/>
      <c r="M26" s="69"/>
      <c r="N26" s="69"/>
      <c r="O26" s="9"/>
      <c r="P26" s="9"/>
      <c r="Q26" s="9"/>
      <c r="R26" s="9"/>
      <c r="S26" s="9"/>
      <c r="T26" s="69"/>
      <c r="U26" s="69"/>
      <c r="V26" s="9"/>
      <c r="W26" s="9"/>
      <c r="X26" s="9"/>
      <c r="Y26" s="9"/>
      <c r="Z26" s="9"/>
      <c r="AA26" s="69"/>
      <c r="AB26" s="69"/>
      <c r="AC26" s="9"/>
      <c r="AD26" s="9"/>
      <c r="AE26" s="9"/>
      <c r="AF26" s="9"/>
      <c r="AG26" s="9"/>
      <c r="AH26" s="69"/>
      <c r="AI26" s="9"/>
      <c r="AJ26" s="42"/>
    </row>
    <row r="27" spans="1:36" ht="18" customHeight="1" x14ac:dyDescent="0.35">
      <c r="A27" s="221"/>
      <c r="B27" s="224"/>
      <c r="C27" s="33" t="s">
        <v>5</v>
      </c>
      <c r="D27" s="3">
        <v>3</v>
      </c>
      <c r="E27" s="8">
        <f t="shared" si="0"/>
        <v>3</v>
      </c>
      <c r="F27" s="8">
        <f t="shared" si="1"/>
        <v>0</v>
      </c>
      <c r="G27" s="69"/>
      <c r="H27" s="9"/>
      <c r="I27" s="9"/>
      <c r="J27" s="9"/>
      <c r="K27" s="9"/>
      <c r="L27" s="9"/>
      <c r="M27" s="69"/>
      <c r="N27" s="69"/>
      <c r="O27" s="9"/>
      <c r="P27" s="9"/>
      <c r="Q27" s="9"/>
      <c r="R27" s="9"/>
      <c r="S27" s="9"/>
      <c r="T27" s="69"/>
      <c r="U27" s="69"/>
      <c r="V27" s="9"/>
      <c r="W27" s="9"/>
      <c r="X27" s="9"/>
      <c r="Y27" s="9">
        <v>3</v>
      </c>
      <c r="Z27" s="9"/>
      <c r="AA27" s="69"/>
      <c r="AB27" s="69"/>
      <c r="AC27" s="9"/>
      <c r="AD27" s="9"/>
      <c r="AE27" s="9"/>
      <c r="AF27" s="9"/>
      <c r="AG27" s="9"/>
      <c r="AH27" s="69"/>
      <c r="AI27" s="9"/>
      <c r="AJ27" s="42"/>
    </row>
    <row r="28" spans="1:36" ht="18" customHeight="1" x14ac:dyDescent="0.35">
      <c r="A28" s="222"/>
      <c r="B28" s="225"/>
      <c r="C28" s="34" t="s">
        <v>6</v>
      </c>
      <c r="D28" s="3">
        <v>3</v>
      </c>
      <c r="E28" s="10">
        <f t="shared" si="0"/>
        <v>3</v>
      </c>
      <c r="F28" s="10">
        <f t="shared" si="1"/>
        <v>0</v>
      </c>
      <c r="G28" s="70"/>
      <c r="H28" s="13"/>
      <c r="I28" s="13"/>
      <c r="J28" s="13"/>
      <c r="K28" s="13"/>
      <c r="L28" s="13"/>
      <c r="M28" s="70"/>
      <c r="N28" s="70"/>
      <c r="O28" s="13"/>
      <c r="P28" s="13"/>
      <c r="Q28" s="13"/>
      <c r="R28" s="13">
        <v>3</v>
      </c>
      <c r="S28" s="13"/>
      <c r="T28" s="70"/>
      <c r="U28" s="70"/>
      <c r="V28" s="13"/>
      <c r="W28" s="13"/>
      <c r="X28" s="13"/>
      <c r="Y28" s="13"/>
      <c r="Z28" s="13"/>
      <c r="AA28" s="70"/>
      <c r="AB28" s="70"/>
      <c r="AC28" s="13"/>
      <c r="AD28" s="13"/>
      <c r="AE28" s="13"/>
      <c r="AF28" s="13"/>
      <c r="AG28" s="13"/>
      <c r="AH28" s="70"/>
      <c r="AI28" s="13"/>
      <c r="AJ28" s="43"/>
    </row>
    <row r="29" spans="1:36" ht="18" customHeight="1" x14ac:dyDescent="0.35">
      <c r="A29" s="220" t="s">
        <v>212</v>
      </c>
      <c r="B29" s="343" t="s">
        <v>217</v>
      </c>
      <c r="C29" s="31" t="s">
        <v>1</v>
      </c>
      <c r="D29" s="3"/>
      <c r="E29" s="4">
        <f t="shared" si="0"/>
        <v>0</v>
      </c>
      <c r="F29" s="4">
        <f t="shared" si="1"/>
        <v>0</v>
      </c>
      <c r="G29" s="71"/>
      <c r="H29" s="5"/>
      <c r="I29" s="5"/>
      <c r="J29" s="5"/>
      <c r="K29" s="5"/>
      <c r="L29" s="5"/>
      <c r="M29" s="71"/>
      <c r="N29" s="71"/>
      <c r="O29" s="5"/>
      <c r="P29" s="5"/>
      <c r="Q29" s="5"/>
      <c r="R29" s="5"/>
      <c r="S29" s="5"/>
      <c r="T29" s="71"/>
      <c r="U29" s="71"/>
      <c r="V29" s="5"/>
      <c r="W29" s="5"/>
      <c r="X29" s="5"/>
      <c r="Y29" s="5"/>
      <c r="Z29" s="5"/>
      <c r="AA29" s="71"/>
      <c r="AB29" s="71"/>
      <c r="AC29" s="5"/>
      <c r="AD29" s="5"/>
      <c r="AE29" s="5"/>
      <c r="AF29" s="5"/>
      <c r="AG29" s="5"/>
      <c r="AH29" s="71"/>
      <c r="AI29" s="5"/>
      <c r="AJ29" s="41"/>
    </row>
    <row r="30" spans="1:36" ht="18" customHeight="1" x14ac:dyDescent="0.35">
      <c r="A30" s="221"/>
      <c r="B30" s="344"/>
      <c r="C30" s="32" t="s">
        <v>2</v>
      </c>
      <c r="D30" s="7">
        <v>3</v>
      </c>
      <c r="E30" s="8">
        <f t="shared" si="0"/>
        <v>3</v>
      </c>
      <c r="F30" s="8">
        <f t="shared" si="1"/>
        <v>0</v>
      </c>
      <c r="G30" s="69"/>
      <c r="H30" s="9"/>
      <c r="I30" s="9"/>
      <c r="J30" s="9"/>
      <c r="K30" s="9"/>
      <c r="L30" s="9"/>
      <c r="M30" s="69"/>
      <c r="N30" s="69"/>
      <c r="O30" s="9"/>
      <c r="P30" s="9"/>
      <c r="Q30" s="9"/>
      <c r="R30" s="9">
        <v>3</v>
      </c>
      <c r="S30" s="9"/>
      <c r="T30" s="69"/>
      <c r="U30" s="69"/>
      <c r="V30" s="9"/>
      <c r="W30" s="9"/>
      <c r="X30" s="9"/>
      <c r="Y30" s="9"/>
      <c r="Z30" s="9"/>
      <c r="AA30" s="69"/>
      <c r="AB30" s="69"/>
      <c r="AC30" s="9"/>
      <c r="AD30" s="9"/>
      <c r="AE30" s="9"/>
      <c r="AF30" s="9"/>
      <c r="AG30" s="9"/>
      <c r="AH30" s="69"/>
      <c r="AI30" s="9"/>
      <c r="AJ30" s="42"/>
    </row>
    <row r="31" spans="1:36" ht="18" customHeight="1" x14ac:dyDescent="0.35">
      <c r="A31" s="221"/>
      <c r="B31" s="344"/>
      <c r="C31" s="32" t="s">
        <v>3</v>
      </c>
      <c r="D31" s="7">
        <v>3</v>
      </c>
      <c r="E31" s="8">
        <f t="shared" si="0"/>
        <v>3</v>
      </c>
      <c r="F31" s="8">
        <f t="shared" si="1"/>
        <v>0</v>
      </c>
      <c r="G31" s="69"/>
      <c r="H31" s="9"/>
      <c r="I31" s="9"/>
      <c r="J31" s="9"/>
      <c r="K31" s="9"/>
      <c r="L31" s="9"/>
      <c r="M31" s="69"/>
      <c r="N31" s="69"/>
      <c r="O31" s="9"/>
      <c r="P31" s="9"/>
      <c r="Q31" s="9"/>
      <c r="R31" s="9"/>
      <c r="S31" s="9"/>
      <c r="T31" s="69"/>
      <c r="U31" s="69"/>
      <c r="V31" s="9"/>
      <c r="W31" s="9"/>
      <c r="X31" s="9"/>
      <c r="Y31" s="9"/>
      <c r="Z31" s="9"/>
      <c r="AA31" s="69"/>
      <c r="AB31" s="69"/>
      <c r="AC31" s="9"/>
      <c r="AD31" s="9"/>
      <c r="AE31" s="9">
        <v>3</v>
      </c>
      <c r="AF31" s="9"/>
      <c r="AG31" s="9"/>
      <c r="AH31" s="69"/>
      <c r="AI31" s="9"/>
      <c r="AJ31" s="42"/>
    </row>
    <row r="32" spans="1:36" ht="18" customHeight="1" x14ac:dyDescent="0.35">
      <c r="A32" s="221"/>
      <c r="B32" s="344"/>
      <c r="C32" s="33" t="s">
        <v>4</v>
      </c>
      <c r="D32" s="7"/>
      <c r="E32" s="8">
        <f t="shared" si="0"/>
        <v>0</v>
      </c>
      <c r="F32" s="8">
        <f t="shared" si="1"/>
        <v>0</v>
      </c>
      <c r="G32" s="69"/>
      <c r="H32" s="9"/>
      <c r="I32" s="9"/>
      <c r="J32" s="9"/>
      <c r="K32" s="9"/>
      <c r="L32" s="9"/>
      <c r="M32" s="69"/>
      <c r="N32" s="69"/>
      <c r="O32" s="9"/>
      <c r="P32" s="9"/>
      <c r="Q32" s="9"/>
      <c r="R32" s="9"/>
      <c r="S32" s="9"/>
      <c r="T32" s="69"/>
      <c r="U32" s="69"/>
      <c r="V32" s="9"/>
      <c r="W32" s="9"/>
      <c r="X32" s="9"/>
      <c r="Y32" s="9"/>
      <c r="Z32" s="9"/>
      <c r="AA32" s="69"/>
      <c r="AB32" s="69"/>
      <c r="AC32" s="9"/>
      <c r="AD32" s="9"/>
      <c r="AE32" s="9"/>
      <c r="AF32" s="9"/>
      <c r="AG32" s="9"/>
      <c r="AH32" s="69"/>
      <c r="AI32" s="9"/>
      <c r="AJ32" s="42"/>
    </row>
    <row r="33" spans="1:38" ht="18" customHeight="1" x14ac:dyDescent="0.35">
      <c r="A33" s="221"/>
      <c r="B33" s="344"/>
      <c r="C33" s="33" t="s">
        <v>5</v>
      </c>
      <c r="D33" s="7">
        <v>3</v>
      </c>
      <c r="E33" s="8">
        <f t="shared" si="0"/>
        <v>3</v>
      </c>
      <c r="F33" s="8">
        <f t="shared" si="1"/>
        <v>0</v>
      </c>
      <c r="G33" s="69"/>
      <c r="H33" s="9"/>
      <c r="I33" s="9"/>
      <c r="J33" s="9"/>
      <c r="K33" s="9"/>
      <c r="L33" s="9"/>
      <c r="M33" s="69"/>
      <c r="N33" s="69"/>
      <c r="O33" s="9"/>
      <c r="P33" s="9"/>
      <c r="Q33" s="9"/>
      <c r="R33" s="9"/>
      <c r="S33" s="9"/>
      <c r="T33" s="69"/>
      <c r="U33" s="69"/>
      <c r="V33" s="9"/>
      <c r="W33" s="9"/>
      <c r="X33" s="9"/>
      <c r="Y33" s="9">
        <v>3</v>
      </c>
      <c r="Z33" s="9"/>
      <c r="AA33" s="69"/>
      <c r="AB33" s="69"/>
      <c r="AC33" s="9"/>
      <c r="AD33" s="9"/>
      <c r="AE33" s="9"/>
      <c r="AF33" s="9"/>
      <c r="AG33" s="9"/>
      <c r="AH33" s="69"/>
      <c r="AI33" s="9"/>
      <c r="AJ33" s="42"/>
    </row>
    <row r="34" spans="1:38" ht="18" customHeight="1" x14ac:dyDescent="0.35">
      <c r="A34" s="222"/>
      <c r="B34" s="345"/>
      <c r="C34" s="34" t="s">
        <v>6</v>
      </c>
      <c r="D34" s="16">
        <v>3</v>
      </c>
      <c r="E34" s="10">
        <f t="shared" si="0"/>
        <v>3</v>
      </c>
      <c r="F34" s="10">
        <f t="shared" si="1"/>
        <v>0</v>
      </c>
      <c r="G34" s="70"/>
      <c r="H34" s="13"/>
      <c r="I34" s="13"/>
      <c r="J34" s="13"/>
      <c r="K34" s="13"/>
      <c r="L34" s="13"/>
      <c r="M34" s="70"/>
      <c r="N34" s="70"/>
      <c r="O34" s="13"/>
      <c r="P34" s="13"/>
      <c r="Q34" s="13"/>
      <c r="R34" s="13">
        <v>3</v>
      </c>
      <c r="S34" s="13"/>
      <c r="T34" s="70"/>
      <c r="U34" s="70"/>
      <c r="V34" s="13"/>
      <c r="W34" s="13"/>
      <c r="X34" s="13"/>
      <c r="Y34" s="13"/>
      <c r="Z34" s="13"/>
      <c r="AA34" s="70"/>
      <c r="AB34" s="70"/>
      <c r="AC34" s="13"/>
      <c r="AD34" s="13"/>
      <c r="AE34" s="13"/>
      <c r="AF34" s="13"/>
      <c r="AG34" s="13"/>
      <c r="AH34" s="70"/>
      <c r="AI34" s="13"/>
      <c r="AJ34" s="43"/>
    </row>
    <row r="35" spans="1:38" ht="18" customHeight="1" x14ac:dyDescent="0.35">
      <c r="A35" s="220" t="s">
        <v>212</v>
      </c>
      <c r="B35" s="308" t="s">
        <v>218</v>
      </c>
      <c r="C35" s="31" t="s">
        <v>1</v>
      </c>
      <c r="D35" s="3"/>
      <c r="E35" s="4">
        <f t="shared" si="0"/>
        <v>0</v>
      </c>
      <c r="F35" s="4">
        <f t="shared" si="1"/>
        <v>0</v>
      </c>
      <c r="G35" s="71"/>
      <c r="H35" s="5"/>
      <c r="I35" s="5"/>
      <c r="J35" s="5"/>
      <c r="K35" s="5"/>
      <c r="L35" s="5"/>
      <c r="M35" s="71"/>
      <c r="N35" s="71"/>
      <c r="O35" s="5"/>
      <c r="P35" s="5"/>
      <c r="Q35" s="5"/>
      <c r="R35" s="5"/>
      <c r="S35" s="5"/>
      <c r="T35" s="71"/>
      <c r="U35" s="71"/>
      <c r="V35" s="5"/>
      <c r="W35" s="5"/>
      <c r="X35" s="5"/>
      <c r="Y35" s="5"/>
      <c r="Z35" s="5"/>
      <c r="AA35" s="71"/>
      <c r="AB35" s="71"/>
      <c r="AC35" s="5"/>
      <c r="AD35" s="5"/>
      <c r="AE35" s="5"/>
      <c r="AF35" s="5"/>
      <c r="AG35" s="5"/>
      <c r="AH35" s="71"/>
      <c r="AI35" s="5"/>
      <c r="AJ35" s="44"/>
    </row>
    <row r="36" spans="1:38" ht="18" customHeight="1" x14ac:dyDescent="0.35">
      <c r="A36" s="221"/>
      <c r="B36" s="308"/>
      <c r="C36" s="32" t="s">
        <v>2</v>
      </c>
      <c r="D36" s="7">
        <v>3</v>
      </c>
      <c r="E36" s="8">
        <f t="shared" si="0"/>
        <v>3</v>
      </c>
      <c r="F36" s="8">
        <f t="shared" si="1"/>
        <v>0</v>
      </c>
      <c r="G36" s="69"/>
      <c r="H36" s="9"/>
      <c r="I36" s="9"/>
      <c r="J36" s="9"/>
      <c r="K36" s="9"/>
      <c r="L36" s="9"/>
      <c r="M36" s="69"/>
      <c r="N36" s="69"/>
      <c r="O36" s="9"/>
      <c r="P36" s="9"/>
      <c r="Q36" s="9"/>
      <c r="R36" s="9">
        <v>3</v>
      </c>
      <c r="S36" s="9"/>
      <c r="T36" s="69"/>
      <c r="U36" s="69"/>
      <c r="V36" s="9"/>
      <c r="W36" s="9"/>
      <c r="X36" s="9"/>
      <c r="Y36" s="9"/>
      <c r="Z36" s="9"/>
      <c r="AA36" s="69"/>
      <c r="AB36" s="69"/>
      <c r="AC36" s="9"/>
      <c r="AD36" s="9"/>
      <c r="AE36" s="9"/>
      <c r="AF36" s="9"/>
      <c r="AG36" s="9"/>
      <c r="AH36" s="69"/>
      <c r="AI36" s="9"/>
      <c r="AJ36" s="42"/>
    </row>
    <row r="37" spans="1:38" ht="18" customHeight="1" x14ac:dyDescent="0.35">
      <c r="A37" s="221"/>
      <c r="B37" s="308"/>
      <c r="C37" s="32" t="s">
        <v>3</v>
      </c>
      <c r="D37" s="7">
        <v>3</v>
      </c>
      <c r="E37" s="8">
        <f t="shared" ref="E37:E53" si="2">SUM(G37:AI37)</f>
        <v>3</v>
      </c>
      <c r="F37" s="8">
        <f t="shared" ref="F37:F53" si="3">E37-D37</f>
        <v>0</v>
      </c>
      <c r="G37" s="69"/>
      <c r="H37" s="9"/>
      <c r="I37" s="9"/>
      <c r="J37" s="9"/>
      <c r="K37" s="9"/>
      <c r="L37" s="9"/>
      <c r="M37" s="69"/>
      <c r="N37" s="69"/>
      <c r="O37" s="9"/>
      <c r="P37" s="9"/>
      <c r="Q37" s="9"/>
      <c r="R37" s="9"/>
      <c r="S37" s="9"/>
      <c r="T37" s="69"/>
      <c r="U37" s="69"/>
      <c r="V37" s="9"/>
      <c r="W37" s="9"/>
      <c r="X37" s="9"/>
      <c r="Y37" s="9"/>
      <c r="Z37" s="9"/>
      <c r="AA37" s="69"/>
      <c r="AB37" s="69"/>
      <c r="AC37" s="9"/>
      <c r="AD37" s="9"/>
      <c r="AE37" s="9">
        <v>3</v>
      </c>
      <c r="AF37" s="9"/>
      <c r="AG37" s="9"/>
      <c r="AH37" s="69"/>
      <c r="AI37" s="9"/>
      <c r="AJ37" s="42"/>
    </row>
    <row r="38" spans="1:38" ht="18" customHeight="1" x14ac:dyDescent="0.35">
      <c r="A38" s="221"/>
      <c r="B38" s="308"/>
      <c r="C38" s="33" t="s">
        <v>4</v>
      </c>
      <c r="D38" s="7"/>
      <c r="E38" s="8">
        <f t="shared" si="2"/>
        <v>0</v>
      </c>
      <c r="F38" s="8">
        <f t="shared" si="3"/>
        <v>0</v>
      </c>
      <c r="G38" s="69"/>
      <c r="H38" s="9"/>
      <c r="I38" s="9"/>
      <c r="J38" s="9"/>
      <c r="K38" s="9"/>
      <c r="L38" s="9"/>
      <c r="M38" s="69"/>
      <c r="N38" s="69"/>
      <c r="O38" s="9"/>
      <c r="P38" s="9"/>
      <c r="Q38" s="9"/>
      <c r="R38" s="9"/>
      <c r="S38" s="9"/>
      <c r="T38" s="69"/>
      <c r="U38" s="69"/>
      <c r="V38" s="9"/>
      <c r="W38" s="9"/>
      <c r="X38" s="9"/>
      <c r="Y38" s="9"/>
      <c r="Z38" s="9"/>
      <c r="AA38" s="69"/>
      <c r="AB38" s="69"/>
      <c r="AC38" s="9"/>
      <c r="AD38" s="9"/>
      <c r="AE38" s="9"/>
      <c r="AF38" s="9"/>
      <c r="AG38" s="9"/>
      <c r="AH38" s="69"/>
      <c r="AI38" s="9"/>
      <c r="AJ38" s="42"/>
    </row>
    <row r="39" spans="1:38" ht="18" customHeight="1" x14ac:dyDescent="0.35">
      <c r="A39" s="221"/>
      <c r="B39" s="308"/>
      <c r="C39" s="33" t="s">
        <v>5</v>
      </c>
      <c r="D39" s="7">
        <v>3</v>
      </c>
      <c r="E39" s="8">
        <f t="shared" si="2"/>
        <v>3</v>
      </c>
      <c r="F39" s="8">
        <f t="shared" si="3"/>
        <v>0</v>
      </c>
      <c r="G39" s="69"/>
      <c r="H39" s="9"/>
      <c r="I39" s="9"/>
      <c r="J39" s="9"/>
      <c r="K39" s="9"/>
      <c r="L39" s="9"/>
      <c r="M39" s="69"/>
      <c r="N39" s="69"/>
      <c r="O39" s="9"/>
      <c r="P39" s="9"/>
      <c r="Q39" s="9"/>
      <c r="R39" s="9"/>
      <c r="S39" s="9"/>
      <c r="T39" s="69"/>
      <c r="U39" s="69"/>
      <c r="V39" s="9"/>
      <c r="W39" s="9"/>
      <c r="X39" s="9"/>
      <c r="Y39" s="9">
        <v>3</v>
      </c>
      <c r="Z39" s="9"/>
      <c r="AA39" s="69"/>
      <c r="AB39" s="69"/>
      <c r="AC39" s="9"/>
      <c r="AD39" s="9"/>
      <c r="AE39" s="9"/>
      <c r="AF39" s="9"/>
      <c r="AG39" s="9"/>
      <c r="AH39" s="69"/>
      <c r="AI39" s="9"/>
      <c r="AJ39" s="42"/>
      <c r="AL39" s="20"/>
    </row>
    <row r="40" spans="1:38" ht="18" customHeight="1" x14ac:dyDescent="0.35">
      <c r="A40" s="222"/>
      <c r="B40" s="308"/>
      <c r="C40" s="35" t="s">
        <v>6</v>
      </c>
      <c r="D40" s="16">
        <v>3</v>
      </c>
      <c r="E40" s="18">
        <f t="shared" si="2"/>
        <v>3</v>
      </c>
      <c r="F40" s="18">
        <f t="shared" si="3"/>
        <v>0</v>
      </c>
      <c r="G40" s="72"/>
      <c r="H40" s="19"/>
      <c r="I40" s="19"/>
      <c r="J40" s="19"/>
      <c r="K40" s="19"/>
      <c r="L40" s="19"/>
      <c r="M40" s="72"/>
      <c r="N40" s="72"/>
      <c r="O40" s="19"/>
      <c r="P40" s="19"/>
      <c r="Q40" s="19"/>
      <c r="R40" s="19">
        <v>3</v>
      </c>
      <c r="S40" s="19"/>
      <c r="T40" s="72"/>
      <c r="U40" s="72"/>
      <c r="V40" s="19"/>
      <c r="W40" s="19"/>
      <c r="X40" s="19"/>
      <c r="Y40" s="19"/>
      <c r="Z40" s="19"/>
      <c r="AA40" s="72"/>
      <c r="AB40" s="72"/>
      <c r="AC40" s="19"/>
      <c r="AD40" s="19"/>
      <c r="AE40" s="19"/>
      <c r="AF40" s="19"/>
      <c r="AG40" s="19"/>
      <c r="AH40" s="72"/>
      <c r="AI40" s="19"/>
      <c r="AJ40" s="42"/>
    </row>
    <row r="41" spans="1:38" ht="18" customHeight="1" x14ac:dyDescent="0.35">
      <c r="A41" s="220" t="s">
        <v>212</v>
      </c>
      <c r="B41" s="308" t="s">
        <v>182</v>
      </c>
      <c r="C41" s="31" t="s">
        <v>1</v>
      </c>
      <c r="D41" s="3"/>
      <c r="E41" s="4">
        <f t="shared" si="2"/>
        <v>0</v>
      </c>
      <c r="F41" s="4">
        <f t="shared" si="3"/>
        <v>0</v>
      </c>
      <c r="G41" s="71"/>
      <c r="H41" s="5"/>
      <c r="I41" s="5"/>
      <c r="J41" s="5"/>
      <c r="K41" s="5"/>
      <c r="L41" s="5"/>
      <c r="M41" s="71"/>
      <c r="N41" s="71"/>
      <c r="O41" s="5"/>
      <c r="P41" s="5"/>
      <c r="Q41" s="5"/>
      <c r="R41" s="5"/>
      <c r="S41" s="5"/>
      <c r="T41" s="71"/>
      <c r="U41" s="71"/>
      <c r="V41" s="5"/>
      <c r="W41" s="5"/>
      <c r="X41" s="5"/>
      <c r="Y41" s="5"/>
      <c r="Z41" s="5"/>
      <c r="AA41" s="71"/>
      <c r="AB41" s="71"/>
      <c r="AC41" s="5"/>
      <c r="AD41" s="5"/>
      <c r="AE41" s="5"/>
      <c r="AF41" s="5"/>
      <c r="AG41" s="5"/>
      <c r="AH41" s="71"/>
      <c r="AI41" s="5"/>
      <c r="AJ41" s="44"/>
    </row>
    <row r="42" spans="1:38" ht="18" customHeight="1" x14ac:dyDescent="0.35">
      <c r="A42" s="221"/>
      <c r="B42" s="308"/>
      <c r="C42" s="32" t="s">
        <v>2</v>
      </c>
      <c r="D42" s="7">
        <v>3</v>
      </c>
      <c r="E42" s="8">
        <f t="shared" si="2"/>
        <v>3</v>
      </c>
      <c r="F42" s="8">
        <f t="shared" si="3"/>
        <v>0</v>
      </c>
      <c r="G42" s="69"/>
      <c r="H42" s="9"/>
      <c r="I42" s="9"/>
      <c r="J42" s="9"/>
      <c r="K42" s="9"/>
      <c r="L42" s="9"/>
      <c r="M42" s="69"/>
      <c r="N42" s="69"/>
      <c r="O42" s="9"/>
      <c r="P42" s="9"/>
      <c r="Q42" s="9"/>
      <c r="R42" s="9">
        <v>3</v>
      </c>
      <c r="S42" s="9"/>
      <c r="T42" s="69"/>
      <c r="U42" s="69"/>
      <c r="V42" s="9"/>
      <c r="W42" s="9"/>
      <c r="X42" s="9"/>
      <c r="Y42" s="9"/>
      <c r="Z42" s="9"/>
      <c r="AA42" s="69"/>
      <c r="AB42" s="69"/>
      <c r="AC42" s="9"/>
      <c r="AD42" s="9"/>
      <c r="AE42" s="9"/>
      <c r="AF42" s="9"/>
      <c r="AG42" s="9"/>
      <c r="AH42" s="69"/>
      <c r="AI42" s="9"/>
      <c r="AJ42" s="42"/>
    </row>
    <row r="43" spans="1:38" ht="18" customHeight="1" x14ac:dyDescent="0.35">
      <c r="A43" s="221"/>
      <c r="B43" s="308"/>
      <c r="C43" s="32" t="s">
        <v>3</v>
      </c>
      <c r="D43" s="7">
        <v>3</v>
      </c>
      <c r="E43" s="8">
        <f t="shared" si="2"/>
        <v>3</v>
      </c>
      <c r="F43" s="8">
        <f t="shared" si="3"/>
        <v>0</v>
      </c>
      <c r="G43" s="69"/>
      <c r="H43" s="9"/>
      <c r="I43" s="9"/>
      <c r="J43" s="9"/>
      <c r="K43" s="9"/>
      <c r="L43" s="9"/>
      <c r="M43" s="69"/>
      <c r="N43" s="69"/>
      <c r="O43" s="9"/>
      <c r="P43" s="9"/>
      <c r="Q43" s="9"/>
      <c r="R43" s="9"/>
      <c r="S43" s="9"/>
      <c r="T43" s="69"/>
      <c r="U43" s="69"/>
      <c r="V43" s="9"/>
      <c r="W43" s="9"/>
      <c r="X43" s="9"/>
      <c r="Y43" s="9"/>
      <c r="Z43" s="9"/>
      <c r="AA43" s="69"/>
      <c r="AB43" s="69"/>
      <c r="AC43" s="9"/>
      <c r="AD43" s="9"/>
      <c r="AE43" s="9">
        <v>3</v>
      </c>
      <c r="AF43" s="9"/>
      <c r="AG43" s="9"/>
      <c r="AH43" s="69"/>
      <c r="AI43" s="9"/>
      <c r="AJ43" s="42"/>
    </row>
    <row r="44" spans="1:38" ht="18" customHeight="1" x14ac:dyDescent="0.35">
      <c r="A44" s="221"/>
      <c r="B44" s="308"/>
      <c r="C44" s="33" t="s">
        <v>4</v>
      </c>
      <c r="D44" s="7"/>
      <c r="E44" s="8">
        <f t="shared" si="2"/>
        <v>0</v>
      </c>
      <c r="F44" s="8">
        <f t="shared" si="3"/>
        <v>0</v>
      </c>
      <c r="G44" s="69"/>
      <c r="H44" s="9"/>
      <c r="I44" s="9"/>
      <c r="J44" s="9"/>
      <c r="K44" s="9"/>
      <c r="L44" s="9"/>
      <c r="M44" s="69"/>
      <c r="N44" s="69"/>
      <c r="O44" s="9"/>
      <c r="P44" s="9"/>
      <c r="Q44" s="9"/>
      <c r="R44" s="9"/>
      <c r="S44" s="9"/>
      <c r="T44" s="69"/>
      <c r="U44" s="69"/>
      <c r="V44" s="9"/>
      <c r="W44" s="9"/>
      <c r="X44" s="9"/>
      <c r="Y44" s="9"/>
      <c r="Z44" s="9"/>
      <c r="AA44" s="69"/>
      <c r="AB44" s="69"/>
      <c r="AC44" s="9"/>
      <c r="AD44" s="9"/>
      <c r="AE44" s="9"/>
      <c r="AF44" s="9"/>
      <c r="AG44" s="9"/>
      <c r="AH44" s="69"/>
      <c r="AI44" s="9"/>
      <c r="AJ44" s="42"/>
    </row>
    <row r="45" spans="1:38" ht="18" customHeight="1" x14ac:dyDescent="0.35">
      <c r="A45" s="221"/>
      <c r="B45" s="308"/>
      <c r="C45" s="33" t="s">
        <v>5</v>
      </c>
      <c r="D45" s="7">
        <v>3</v>
      </c>
      <c r="E45" s="8">
        <f t="shared" si="2"/>
        <v>3</v>
      </c>
      <c r="F45" s="8">
        <f t="shared" si="3"/>
        <v>0</v>
      </c>
      <c r="G45" s="69"/>
      <c r="H45" s="9"/>
      <c r="I45" s="9"/>
      <c r="J45" s="9"/>
      <c r="K45" s="9"/>
      <c r="L45" s="9"/>
      <c r="M45" s="69"/>
      <c r="N45" s="69"/>
      <c r="O45" s="9"/>
      <c r="P45" s="9"/>
      <c r="Q45" s="9"/>
      <c r="R45" s="9"/>
      <c r="S45" s="9"/>
      <c r="T45" s="69"/>
      <c r="U45" s="69"/>
      <c r="V45" s="9"/>
      <c r="W45" s="9"/>
      <c r="X45" s="9"/>
      <c r="Y45" s="9">
        <v>3</v>
      </c>
      <c r="Z45" s="9"/>
      <c r="AA45" s="69"/>
      <c r="AB45" s="69"/>
      <c r="AC45" s="9"/>
      <c r="AD45" s="9"/>
      <c r="AE45" s="9"/>
      <c r="AF45" s="9"/>
      <c r="AG45" s="9"/>
      <c r="AH45" s="69"/>
      <c r="AI45" s="9"/>
      <c r="AJ45" s="42"/>
      <c r="AL45" s="20"/>
    </row>
    <row r="46" spans="1:38" ht="18" customHeight="1" x14ac:dyDescent="0.35">
      <c r="A46" s="222"/>
      <c r="B46" s="308"/>
      <c r="C46" s="35" t="s">
        <v>6</v>
      </c>
      <c r="D46" s="16">
        <v>3</v>
      </c>
      <c r="E46" s="18">
        <f>SUM(G46:AI46)</f>
        <v>3</v>
      </c>
      <c r="F46" s="18">
        <f t="shared" si="3"/>
        <v>0</v>
      </c>
      <c r="G46" s="72"/>
      <c r="H46" s="19"/>
      <c r="I46" s="19"/>
      <c r="J46" s="19"/>
      <c r="K46" s="19"/>
      <c r="L46" s="19"/>
      <c r="M46" s="72"/>
      <c r="N46" s="72"/>
      <c r="O46" s="19"/>
      <c r="P46" s="19"/>
      <c r="Q46" s="19"/>
      <c r="R46" s="19">
        <v>3</v>
      </c>
      <c r="S46" s="19"/>
      <c r="T46" s="72"/>
      <c r="U46" s="72"/>
      <c r="V46" s="19"/>
      <c r="W46" s="19"/>
      <c r="X46" s="19"/>
      <c r="Y46" s="19"/>
      <c r="Z46" s="19"/>
      <c r="AA46" s="72"/>
      <c r="AB46" s="72"/>
      <c r="AC46" s="19"/>
      <c r="AD46" s="19"/>
      <c r="AE46" s="19"/>
      <c r="AF46" s="19"/>
      <c r="AG46" s="19"/>
      <c r="AH46" s="72"/>
      <c r="AI46" s="19"/>
      <c r="AJ46" s="42"/>
    </row>
    <row r="47" spans="1:38" ht="18" customHeight="1" x14ac:dyDescent="0.35">
      <c r="A47" s="220" t="s">
        <v>212</v>
      </c>
      <c r="B47" s="308" t="s">
        <v>119</v>
      </c>
      <c r="C47" s="31" t="s">
        <v>1</v>
      </c>
      <c r="D47" s="3"/>
      <c r="E47" s="4">
        <f t="shared" si="2"/>
        <v>0</v>
      </c>
      <c r="F47" s="4">
        <f t="shared" si="3"/>
        <v>0</v>
      </c>
      <c r="G47" s="71"/>
      <c r="H47" s="5"/>
      <c r="I47" s="5"/>
      <c r="J47" s="5"/>
      <c r="K47" s="5"/>
      <c r="L47" s="5"/>
      <c r="M47" s="71"/>
      <c r="N47" s="71"/>
      <c r="O47" s="5"/>
      <c r="P47" s="5"/>
      <c r="Q47" s="5"/>
      <c r="R47" s="5"/>
      <c r="S47" s="5"/>
      <c r="T47" s="71"/>
      <c r="U47" s="71"/>
      <c r="V47" s="5"/>
      <c r="W47" s="5"/>
      <c r="X47" s="5"/>
      <c r="Y47" s="5"/>
      <c r="Z47" s="5"/>
      <c r="AA47" s="71"/>
      <c r="AB47" s="71"/>
      <c r="AC47" s="5"/>
      <c r="AD47" s="5"/>
      <c r="AE47" s="5"/>
      <c r="AF47" s="5"/>
      <c r="AG47" s="5"/>
      <c r="AH47" s="71"/>
      <c r="AI47" s="5"/>
      <c r="AJ47" s="44"/>
    </row>
    <row r="48" spans="1:38" ht="18" customHeight="1" x14ac:dyDescent="0.35">
      <c r="A48" s="221"/>
      <c r="B48" s="308"/>
      <c r="C48" s="32" t="s">
        <v>2</v>
      </c>
      <c r="D48" s="7">
        <v>3</v>
      </c>
      <c r="E48" s="8">
        <f t="shared" si="2"/>
        <v>3</v>
      </c>
      <c r="F48" s="8">
        <f t="shared" si="3"/>
        <v>0</v>
      </c>
      <c r="G48" s="69"/>
      <c r="H48" s="9"/>
      <c r="I48" s="9"/>
      <c r="J48" s="9"/>
      <c r="K48" s="9"/>
      <c r="L48" s="9"/>
      <c r="M48" s="69"/>
      <c r="N48" s="69"/>
      <c r="O48" s="9"/>
      <c r="P48" s="9"/>
      <c r="Q48" s="9"/>
      <c r="R48" s="9">
        <v>3</v>
      </c>
      <c r="S48" s="9"/>
      <c r="T48" s="69"/>
      <c r="U48" s="69"/>
      <c r="V48" s="9"/>
      <c r="W48" s="9"/>
      <c r="X48" s="9"/>
      <c r="Y48" s="9"/>
      <c r="Z48" s="9"/>
      <c r="AA48" s="69"/>
      <c r="AB48" s="69"/>
      <c r="AC48" s="9"/>
      <c r="AD48" s="9"/>
      <c r="AE48" s="9"/>
      <c r="AF48" s="9"/>
      <c r="AG48" s="9"/>
      <c r="AH48" s="69"/>
      <c r="AI48" s="9"/>
      <c r="AJ48" s="42"/>
    </row>
    <row r="49" spans="1:38" ht="18" customHeight="1" x14ac:dyDescent="0.35">
      <c r="A49" s="221"/>
      <c r="B49" s="308"/>
      <c r="C49" s="32" t="s">
        <v>3</v>
      </c>
      <c r="D49" s="7">
        <v>3</v>
      </c>
      <c r="E49" s="8">
        <f t="shared" si="2"/>
        <v>3</v>
      </c>
      <c r="F49" s="8">
        <f t="shared" si="3"/>
        <v>0</v>
      </c>
      <c r="G49" s="69"/>
      <c r="H49" s="9"/>
      <c r="I49" s="9"/>
      <c r="J49" s="9"/>
      <c r="K49" s="9"/>
      <c r="L49" s="9"/>
      <c r="M49" s="69"/>
      <c r="N49" s="69"/>
      <c r="O49" s="9"/>
      <c r="P49" s="9"/>
      <c r="Q49" s="9"/>
      <c r="R49" s="9"/>
      <c r="S49" s="9"/>
      <c r="T49" s="69"/>
      <c r="U49" s="69"/>
      <c r="V49" s="9"/>
      <c r="W49" s="9"/>
      <c r="X49" s="9"/>
      <c r="Y49" s="9"/>
      <c r="Z49" s="9"/>
      <c r="AA49" s="69"/>
      <c r="AB49" s="69"/>
      <c r="AC49" s="9"/>
      <c r="AD49" s="9"/>
      <c r="AE49" s="9">
        <v>3</v>
      </c>
      <c r="AF49" s="9"/>
      <c r="AG49" s="9"/>
      <c r="AH49" s="69"/>
      <c r="AI49" s="9"/>
      <c r="AJ49" s="42"/>
    </row>
    <row r="50" spans="1:38" ht="18" customHeight="1" x14ac:dyDescent="0.35">
      <c r="A50" s="221"/>
      <c r="B50" s="308"/>
      <c r="C50" s="33" t="s">
        <v>4</v>
      </c>
      <c r="D50" s="7"/>
      <c r="E50" s="8">
        <f t="shared" si="2"/>
        <v>0</v>
      </c>
      <c r="F50" s="8">
        <f t="shared" si="3"/>
        <v>0</v>
      </c>
      <c r="G50" s="69"/>
      <c r="H50" s="9"/>
      <c r="I50" s="9"/>
      <c r="J50" s="9"/>
      <c r="K50" s="9"/>
      <c r="L50" s="9"/>
      <c r="M50" s="69"/>
      <c r="N50" s="69"/>
      <c r="O50" s="9"/>
      <c r="P50" s="9"/>
      <c r="Q50" s="9"/>
      <c r="R50" s="9"/>
      <c r="S50" s="9"/>
      <c r="T50" s="69"/>
      <c r="U50" s="69"/>
      <c r="V50" s="9"/>
      <c r="W50" s="9"/>
      <c r="X50" s="9"/>
      <c r="Y50" s="9"/>
      <c r="Z50" s="9"/>
      <c r="AA50" s="69"/>
      <c r="AB50" s="69"/>
      <c r="AC50" s="9"/>
      <c r="AD50" s="9"/>
      <c r="AE50" s="9"/>
      <c r="AF50" s="9"/>
      <c r="AG50" s="9"/>
      <c r="AH50" s="69"/>
      <c r="AI50" s="9"/>
      <c r="AJ50" s="42"/>
    </row>
    <row r="51" spans="1:38" ht="18" customHeight="1" x14ac:dyDescent="0.35">
      <c r="A51" s="221"/>
      <c r="B51" s="308"/>
      <c r="C51" s="33" t="s">
        <v>5</v>
      </c>
      <c r="D51" s="7">
        <v>3</v>
      </c>
      <c r="E51" s="8">
        <f t="shared" si="2"/>
        <v>3</v>
      </c>
      <c r="F51" s="8">
        <f t="shared" si="3"/>
        <v>0</v>
      </c>
      <c r="G51" s="69"/>
      <c r="H51" s="9"/>
      <c r="I51" s="9"/>
      <c r="J51" s="9"/>
      <c r="K51" s="9"/>
      <c r="L51" s="9"/>
      <c r="M51" s="69"/>
      <c r="N51" s="69"/>
      <c r="O51" s="9"/>
      <c r="P51" s="9"/>
      <c r="Q51" s="9"/>
      <c r="R51" s="9"/>
      <c r="S51" s="9"/>
      <c r="T51" s="69"/>
      <c r="U51" s="69"/>
      <c r="V51" s="9"/>
      <c r="W51" s="9"/>
      <c r="X51" s="9"/>
      <c r="Y51" s="9">
        <v>3</v>
      </c>
      <c r="Z51" s="9"/>
      <c r="AA51" s="69"/>
      <c r="AB51" s="69"/>
      <c r="AC51" s="9"/>
      <c r="AD51" s="9"/>
      <c r="AE51" s="9"/>
      <c r="AF51" s="9"/>
      <c r="AG51" s="9"/>
      <c r="AH51" s="69"/>
      <c r="AI51" s="9"/>
      <c r="AJ51" s="42"/>
    </row>
    <row r="52" spans="1:38" ht="18" customHeight="1" x14ac:dyDescent="0.35">
      <c r="A52" s="222"/>
      <c r="B52" s="308"/>
      <c r="C52" s="35" t="s">
        <v>6</v>
      </c>
      <c r="D52" s="16">
        <v>3</v>
      </c>
      <c r="E52" s="18">
        <f t="shared" si="2"/>
        <v>3</v>
      </c>
      <c r="F52" s="18">
        <f t="shared" si="3"/>
        <v>0</v>
      </c>
      <c r="G52" s="72"/>
      <c r="H52" s="19"/>
      <c r="I52" s="19"/>
      <c r="J52" s="19"/>
      <c r="K52" s="19"/>
      <c r="L52" s="19"/>
      <c r="M52" s="72"/>
      <c r="N52" s="72"/>
      <c r="O52" s="19"/>
      <c r="P52" s="19"/>
      <c r="Q52" s="19"/>
      <c r="R52" s="19">
        <v>3</v>
      </c>
      <c r="S52" s="19"/>
      <c r="T52" s="72"/>
      <c r="U52" s="72"/>
      <c r="V52" s="19"/>
      <c r="W52" s="19"/>
      <c r="X52" s="19"/>
      <c r="Y52" s="19"/>
      <c r="Z52" s="19"/>
      <c r="AA52" s="72"/>
      <c r="AB52" s="72"/>
      <c r="AC52" s="19"/>
      <c r="AD52" s="19"/>
      <c r="AE52" s="19"/>
      <c r="AF52" s="19"/>
      <c r="AG52" s="19"/>
      <c r="AH52" s="72"/>
      <c r="AI52" s="19"/>
      <c r="AJ52" s="42"/>
    </row>
    <row r="53" spans="1:38" ht="18" customHeight="1" x14ac:dyDescent="0.35">
      <c r="A53" s="263" t="s">
        <v>212</v>
      </c>
      <c r="B53" s="226" t="s">
        <v>89</v>
      </c>
      <c r="C53" s="227"/>
      <c r="D53" s="218">
        <v>22</v>
      </c>
      <c r="E53" s="218">
        <f t="shared" si="2"/>
        <v>22</v>
      </c>
      <c r="F53" s="218">
        <f t="shared" si="3"/>
        <v>0</v>
      </c>
      <c r="G53" s="306"/>
      <c r="H53" s="259"/>
      <c r="I53" s="259"/>
      <c r="J53" s="259"/>
      <c r="K53" s="259"/>
      <c r="L53" s="259"/>
      <c r="M53" s="306"/>
      <c r="N53" s="306"/>
      <c r="O53" s="259"/>
      <c r="P53" s="259"/>
      <c r="Q53" s="259"/>
      <c r="R53" s="259">
        <v>22</v>
      </c>
      <c r="S53" s="259"/>
      <c r="T53" s="306"/>
      <c r="U53" s="306"/>
      <c r="V53" s="259"/>
      <c r="W53" s="259"/>
      <c r="X53" s="259"/>
      <c r="Y53" s="259"/>
      <c r="Z53" s="259"/>
      <c r="AA53" s="306"/>
      <c r="AB53" s="306"/>
      <c r="AC53" s="39"/>
      <c r="AD53" s="39"/>
      <c r="AE53" s="39"/>
      <c r="AF53" s="259"/>
      <c r="AG53" s="259"/>
      <c r="AH53" s="306"/>
      <c r="AI53" s="259"/>
      <c r="AJ53" s="204"/>
    </row>
    <row r="54" spans="1:38" ht="18" customHeight="1" x14ac:dyDescent="0.35">
      <c r="A54" s="199"/>
      <c r="B54" s="228"/>
      <c r="C54" s="229"/>
      <c r="D54" s="219"/>
      <c r="E54" s="219"/>
      <c r="F54" s="219"/>
      <c r="G54" s="307"/>
      <c r="H54" s="213"/>
      <c r="I54" s="213"/>
      <c r="J54" s="213"/>
      <c r="K54" s="213"/>
      <c r="L54" s="213"/>
      <c r="M54" s="307"/>
      <c r="N54" s="307"/>
      <c r="O54" s="213"/>
      <c r="P54" s="213"/>
      <c r="Q54" s="213"/>
      <c r="R54" s="213"/>
      <c r="S54" s="213"/>
      <c r="T54" s="307"/>
      <c r="U54" s="307"/>
      <c r="V54" s="213"/>
      <c r="W54" s="213"/>
      <c r="X54" s="213"/>
      <c r="Y54" s="213"/>
      <c r="Z54" s="213"/>
      <c r="AA54" s="307"/>
      <c r="AB54" s="307"/>
      <c r="AC54" s="40"/>
      <c r="AD54" s="40"/>
      <c r="AE54" s="40"/>
      <c r="AF54" s="213"/>
      <c r="AG54" s="213"/>
      <c r="AH54" s="307"/>
      <c r="AI54" s="213"/>
      <c r="AJ54" s="205"/>
    </row>
    <row r="55" spans="1:38" ht="18" customHeight="1" x14ac:dyDescent="0.35"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8" ht="18" customHeight="1" x14ac:dyDescent="0.35">
      <c r="A56" s="23" t="s">
        <v>54</v>
      </c>
      <c r="D56" s="2">
        <f>SUBTOTAL(9,D59:D76)</f>
        <v>0</v>
      </c>
      <c r="E56" s="2">
        <f>SUBTOTAL(9,E59:E76)</f>
        <v>0</v>
      </c>
      <c r="F56" s="63">
        <f>SUBTOTAL(9,F59:F76)</f>
        <v>0</v>
      </c>
    </row>
    <row r="57" spans="1:38" ht="18" customHeight="1" x14ac:dyDescent="0.35">
      <c r="A57" s="206" t="s">
        <v>0</v>
      </c>
      <c r="B57" s="206" t="s">
        <v>25</v>
      </c>
      <c r="C57" s="206" t="s">
        <v>47</v>
      </c>
      <c r="D57" s="207" t="s">
        <v>48</v>
      </c>
      <c r="E57" s="207" t="s">
        <v>49</v>
      </c>
      <c r="F57" s="207" t="s">
        <v>50</v>
      </c>
      <c r="G57" s="304" t="s">
        <v>151</v>
      </c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5"/>
      <c r="AB57" s="305"/>
      <c r="AC57" s="305"/>
      <c r="AD57" s="305"/>
      <c r="AE57" s="305"/>
      <c r="AF57" s="305"/>
      <c r="AG57" s="305"/>
      <c r="AH57" s="305"/>
      <c r="AI57" s="305"/>
      <c r="AJ57" s="263" t="s">
        <v>52</v>
      </c>
    </row>
    <row r="58" spans="1:38" ht="18" customHeight="1" x14ac:dyDescent="0.35">
      <c r="A58" s="206"/>
      <c r="B58" s="206"/>
      <c r="C58" s="206"/>
      <c r="D58" s="207"/>
      <c r="E58" s="207"/>
      <c r="F58" s="207"/>
      <c r="G58" s="37">
        <v>1</v>
      </c>
      <c r="H58" s="37">
        <v>2</v>
      </c>
      <c r="I58" s="37">
        <v>3</v>
      </c>
      <c r="J58" s="37">
        <v>4</v>
      </c>
      <c r="K58" s="37">
        <v>5</v>
      </c>
      <c r="L58" s="37">
        <v>6</v>
      </c>
      <c r="M58" s="37">
        <v>7</v>
      </c>
      <c r="N58" s="37">
        <v>8</v>
      </c>
      <c r="O58" s="37">
        <v>9</v>
      </c>
      <c r="P58" s="37">
        <v>10</v>
      </c>
      <c r="Q58" s="37">
        <v>11</v>
      </c>
      <c r="R58" s="37">
        <v>12</v>
      </c>
      <c r="S58" s="37">
        <v>13</v>
      </c>
      <c r="T58" s="37">
        <v>14</v>
      </c>
      <c r="U58" s="37">
        <v>15</v>
      </c>
      <c r="V58" s="37">
        <v>16</v>
      </c>
      <c r="W58" s="37">
        <v>17</v>
      </c>
      <c r="X58" s="37">
        <v>18</v>
      </c>
      <c r="Y58" s="37">
        <v>19</v>
      </c>
      <c r="Z58" s="37">
        <v>20</v>
      </c>
      <c r="AA58" s="37">
        <v>21</v>
      </c>
      <c r="AB58" s="37">
        <v>22</v>
      </c>
      <c r="AC58" s="37">
        <v>23</v>
      </c>
      <c r="AD58" s="37">
        <v>24</v>
      </c>
      <c r="AE58" s="37">
        <v>25</v>
      </c>
      <c r="AF58" s="37">
        <v>26</v>
      </c>
      <c r="AG58" s="37">
        <v>27</v>
      </c>
      <c r="AH58" s="37">
        <v>28</v>
      </c>
      <c r="AI58" s="37">
        <v>29</v>
      </c>
      <c r="AJ58" s="263"/>
    </row>
    <row r="59" spans="1:38" ht="18" customHeight="1" x14ac:dyDescent="0.35">
      <c r="A59" s="264"/>
      <c r="B59" s="320"/>
      <c r="C59" s="201" t="s">
        <v>54</v>
      </c>
      <c r="D59" s="201"/>
      <c r="E59" s="201">
        <f>SUM(G59:AI60)</f>
        <v>0</v>
      </c>
      <c r="F59" s="201">
        <f>E59-D59</f>
        <v>0</v>
      </c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65"/>
      <c r="AJ59" s="276"/>
    </row>
    <row r="60" spans="1:38" ht="18" customHeight="1" x14ac:dyDescent="0.35">
      <c r="A60" s="303"/>
      <c r="B60" s="321"/>
      <c r="C60" s="201"/>
      <c r="D60" s="201"/>
      <c r="E60" s="201"/>
      <c r="F60" s="201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65"/>
      <c r="AJ60" s="276"/>
    </row>
    <row r="61" spans="1:38" ht="18" customHeight="1" x14ac:dyDescent="0.35">
      <c r="A61" s="264"/>
      <c r="B61" s="280"/>
      <c r="C61" s="201" t="s">
        <v>54</v>
      </c>
      <c r="D61" s="201"/>
      <c r="E61" s="201">
        <f>SUM(G61:AI62)</f>
        <v>0</v>
      </c>
      <c r="F61" s="201">
        <f>E61-D61</f>
        <v>0</v>
      </c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65"/>
      <c r="AJ61" s="276"/>
    </row>
    <row r="62" spans="1:38" ht="18" customHeight="1" x14ac:dyDescent="0.35">
      <c r="A62" s="303"/>
      <c r="B62" s="280"/>
      <c r="C62" s="201"/>
      <c r="D62" s="201"/>
      <c r="E62" s="201"/>
      <c r="F62" s="201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5"/>
      <c r="AJ62" s="276"/>
    </row>
    <row r="63" spans="1:38" ht="18" customHeight="1" x14ac:dyDescent="0.35">
      <c r="A63" s="264"/>
      <c r="B63" s="202"/>
      <c r="C63" s="201" t="s">
        <v>54</v>
      </c>
      <c r="D63" s="201"/>
      <c r="E63" s="201">
        <f>SUM(G63:AI64)</f>
        <v>0</v>
      </c>
      <c r="F63" s="201">
        <f>E63-D63</f>
        <v>0</v>
      </c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265"/>
      <c r="AF63" s="265"/>
      <c r="AG63" s="265"/>
      <c r="AH63" s="265"/>
      <c r="AI63" s="265"/>
      <c r="AJ63" s="276"/>
    </row>
    <row r="64" spans="1:38" s="2" customFormat="1" ht="18" customHeight="1" x14ac:dyDescent="0.35">
      <c r="A64" s="303"/>
      <c r="B64" s="203"/>
      <c r="C64" s="201"/>
      <c r="D64" s="201"/>
      <c r="E64" s="201"/>
      <c r="F64" s="201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265"/>
      <c r="AF64" s="265"/>
      <c r="AG64" s="265"/>
      <c r="AH64" s="265"/>
      <c r="AI64" s="265"/>
      <c r="AJ64" s="276"/>
      <c r="AK64"/>
      <c r="AL64"/>
    </row>
    <row r="65" spans="1:38" s="2" customFormat="1" ht="18" customHeight="1" x14ac:dyDescent="0.35">
      <c r="A65" s="264"/>
      <c r="B65" s="202"/>
      <c r="C65" s="201" t="s">
        <v>54</v>
      </c>
      <c r="D65" s="201"/>
      <c r="E65" s="201">
        <f>SUM(G65:AI66)</f>
        <v>0</v>
      </c>
      <c r="F65" s="201">
        <f>E65-D65</f>
        <v>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265"/>
      <c r="AF65" s="265"/>
      <c r="AG65" s="265"/>
      <c r="AH65" s="265"/>
      <c r="AI65" s="265"/>
      <c r="AJ65" s="276"/>
      <c r="AK65"/>
      <c r="AL65"/>
    </row>
    <row r="66" spans="1:38" s="2" customFormat="1" ht="18" customHeight="1" x14ac:dyDescent="0.35">
      <c r="A66" s="303"/>
      <c r="B66" s="203"/>
      <c r="C66" s="201"/>
      <c r="D66" s="201"/>
      <c r="E66" s="201"/>
      <c r="F66" s="201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265"/>
      <c r="AF66" s="265"/>
      <c r="AG66" s="265"/>
      <c r="AH66" s="265"/>
      <c r="AI66" s="265"/>
      <c r="AJ66" s="276"/>
      <c r="AK66"/>
      <c r="AL66"/>
    </row>
    <row r="67" spans="1:38" s="2" customFormat="1" ht="18" customHeight="1" x14ac:dyDescent="0.35">
      <c r="A67" s="264"/>
      <c r="B67" s="202"/>
      <c r="C67" s="201" t="s">
        <v>54</v>
      </c>
      <c r="D67" s="201"/>
      <c r="E67" s="201">
        <f>SUM(G67:AI68)</f>
        <v>0</v>
      </c>
      <c r="F67" s="201">
        <f>E67-D67</f>
        <v>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76"/>
      <c r="AK67"/>
      <c r="AL67"/>
    </row>
    <row r="68" spans="1:38" s="2" customFormat="1" ht="18" customHeight="1" x14ac:dyDescent="0.35">
      <c r="A68" s="303"/>
      <c r="B68" s="203"/>
      <c r="C68" s="201"/>
      <c r="D68" s="201"/>
      <c r="E68" s="201"/>
      <c r="F68" s="201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265"/>
      <c r="AF68" s="265"/>
      <c r="AG68" s="265"/>
      <c r="AH68" s="265"/>
      <c r="AI68" s="265"/>
      <c r="AJ68" s="276"/>
      <c r="AK68"/>
      <c r="AL68"/>
    </row>
    <row r="69" spans="1:38" s="2" customFormat="1" ht="18" customHeight="1" x14ac:dyDescent="0.35">
      <c r="A69" s="264"/>
      <c r="B69" s="202"/>
      <c r="C69" s="201" t="s">
        <v>54</v>
      </c>
      <c r="D69" s="201"/>
      <c r="E69" s="201">
        <f>SUM(G69:AI70)</f>
        <v>0</v>
      </c>
      <c r="F69" s="201">
        <f>E69-D69</f>
        <v>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76"/>
      <c r="AK69"/>
      <c r="AL69"/>
    </row>
    <row r="70" spans="1:38" s="2" customFormat="1" ht="18" customHeight="1" x14ac:dyDescent="0.35">
      <c r="A70" s="303"/>
      <c r="B70" s="203"/>
      <c r="C70" s="201"/>
      <c r="D70" s="201"/>
      <c r="E70" s="201"/>
      <c r="F70" s="201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265"/>
      <c r="AF70" s="265"/>
      <c r="AG70" s="265"/>
      <c r="AH70" s="265"/>
      <c r="AI70" s="265"/>
      <c r="AJ70" s="276"/>
      <c r="AK70"/>
      <c r="AL70"/>
    </row>
    <row r="71" spans="1:38" s="2" customFormat="1" ht="18" customHeight="1" x14ac:dyDescent="0.35">
      <c r="A71" s="264"/>
      <c r="B71" s="279"/>
      <c r="C71" s="201" t="s">
        <v>54</v>
      </c>
      <c r="D71" s="201"/>
      <c r="E71" s="201">
        <f>SUM(G71:AI72)</f>
        <v>0</v>
      </c>
      <c r="F71" s="201">
        <f>E71-D71</f>
        <v>0</v>
      </c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76"/>
      <c r="AK71"/>
      <c r="AL71"/>
    </row>
    <row r="72" spans="1:38" s="2" customFormat="1" ht="18" customHeight="1" x14ac:dyDescent="0.35">
      <c r="A72" s="303"/>
      <c r="B72" s="279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76"/>
      <c r="AK72"/>
      <c r="AL72"/>
    </row>
    <row r="73" spans="1:38" s="2" customFormat="1" ht="18" customHeight="1" x14ac:dyDescent="0.35">
      <c r="A73" s="264"/>
      <c r="B73" s="280"/>
      <c r="C73" s="201" t="s">
        <v>54</v>
      </c>
      <c r="D73" s="201"/>
      <c r="E73" s="201">
        <f>SUM(G73:AI74)</f>
        <v>0</v>
      </c>
      <c r="F73" s="201">
        <f>E73-D73</f>
        <v>0</v>
      </c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76"/>
      <c r="AK73"/>
      <c r="AL73"/>
    </row>
    <row r="74" spans="1:38" s="2" customFormat="1" ht="18" customHeight="1" x14ac:dyDescent="0.35">
      <c r="A74" s="303"/>
      <c r="B74" s="280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76"/>
      <c r="AK74"/>
      <c r="AL74"/>
    </row>
    <row r="75" spans="1:38" s="2" customFormat="1" ht="18" customHeight="1" x14ac:dyDescent="0.35">
      <c r="A75" s="264"/>
      <c r="B75" s="280"/>
      <c r="C75" s="201" t="s">
        <v>54</v>
      </c>
      <c r="D75" s="201"/>
      <c r="E75" s="201">
        <f>SUM(G75:AI76)</f>
        <v>0</v>
      </c>
      <c r="F75" s="201">
        <f>E75-D75</f>
        <v>0</v>
      </c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76"/>
      <c r="AK75"/>
      <c r="AL75"/>
    </row>
    <row r="76" spans="1:38" s="2" customFormat="1" ht="18" customHeight="1" x14ac:dyDescent="0.35">
      <c r="A76" s="303"/>
      <c r="B76" s="280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76"/>
      <c r="AK76"/>
      <c r="AL76"/>
    </row>
    <row r="77" spans="1:38" s="2" customFormat="1" ht="15" customHeight="1" x14ac:dyDescent="0.35">
      <c r="A77"/>
      <c r="B77"/>
      <c r="C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22"/>
      <c r="AK77"/>
      <c r="AL77"/>
    </row>
    <row r="78" spans="1:38" s="2" customFormat="1" ht="15" customHeight="1" x14ac:dyDescent="0.35">
      <c r="A78"/>
      <c r="B78"/>
      <c r="C7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22"/>
      <c r="AK78"/>
      <c r="AL78"/>
    </row>
    <row r="79" spans="1:38" s="2" customFormat="1" ht="15" customHeight="1" x14ac:dyDescent="0.35">
      <c r="A79"/>
      <c r="B79"/>
      <c r="C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22"/>
      <c r="AK79"/>
      <c r="AL79"/>
    </row>
    <row r="80" spans="1:38" s="2" customFormat="1" ht="15" customHeight="1" x14ac:dyDescent="0.35">
      <c r="A80"/>
      <c r="B80" s="21"/>
      <c r="C80"/>
      <c r="D80"/>
      <c r="E80"/>
      <c r="F8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22"/>
      <c r="AK80"/>
      <c r="AL80"/>
    </row>
    <row r="81" spans="1:38" s="2" customFormat="1" ht="15" customHeight="1" x14ac:dyDescent="0.35">
      <c r="A81"/>
      <c r="B81" s="21"/>
      <c r="C81"/>
      <c r="D81"/>
      <c r="E81"/>
      <c r="F8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22"/>
      <c r="AK81"/>
      <c r="AL81"/>
    </row>
    <row r="82" spans="1:38" s="2" customFormat="1" ht="15" customHeight="1" x14ac:dyDescent="0.35">
      <c r="A82"/>
      <c r="B82" s="21"/>
      <c r="C82"/>
      <c r="D82"/>
      <c r="E82"/>
      <c r="F8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K82"/>
      <c r="AL82"/>
    </row>
    <row r="83" spans="1:38" s="2" customFormat="1" ht="15" customHeight="1" x14ac:dyDescent="0.35">
      <c r="A83"/>
      <c r="B83" s="21"/>
      <c r="C83"/>
      <c r="D83"/>
      <c r="E83"/>
      <c r="F8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K83"/>
      <c r="AL83"/>
    </row>
    <row r="84" spans="1:38" s="2" customFormat="1" ht="15" customHeight="1" x14ac:dyDescent="0.35">
      <c r="A84"/>
      <c r="B84" s="21"/>
      <c r="C84"/>
      <c r="D84"/>
      <c r="E84"/>
      <c r="F8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K84"/>
      <c r="AL84"/>
    </row>
    <row r="85" spans="1:38" s="1" customFormat="1" ht="15" customHeight="1" x14ac:dyDescent="0.35">
      <c r="A85"/>
      <c r="B85" s="21"/>
      <c r="C85"/>
      <c r="D85"/>
      <c r="E85"/>
      <c r="F85"/>
      <c r="AJ85" s="2"/>
      <c r="AK85"/>
      <c r="AL85"/>
    </row>
    <row r="86" spans="1:38" s="1" customFormat="1" ht="15" customHeight="1" x14ac:dyDescent="0.35">
      <c r="A86"/>
      <c r="B86" s="21"/>
      <c r="C86"/>
      <c r="D86"/>
      <c r="E86"/>
      <c r="F86"/>
      <c r="AJ86" s="2"/>
      <c r="AK86"/>
      <c r="AL86"/>
    </row>
    <row r="87" spans="1:38" s="1" customFormat="1" ht="15" customHeight="1" x14ac:dyDescent="0.35">
      <c r="A87"/>
      <c r="B87" s="21"/>
      <c r="C87"/>
      <c r="D87"/>
      <c r="E87"/>
      <c r="F87"/>
      <c r="AJ87" s="2"/>
      <c r="AK87"/>
      <c r="AL87"/>
    </row>
    <row r="88" spans="1:38" s="1" customFormat="1" ht="15" customHeight="1" x14ac:dyDescent="0.35">
      <c r="A88"/>
      <c r="B88" s="21"/>
      <c r="C88"/>
      <c r="D88"/>
      <c r="E88"/>
      <c r="F88"/>
      <c r="AJ88" s="2"/>
      <c r="AK88"/>
      <c r="AL88"/>
    </row>
    <row r="89" spans="1:38" s="1" customFormat="1" ht="15" customHeight="1" x14ac:dyDescent="0.35">
      <c r="A89"/>
      <c r="B89" s="21"/>
      <c r="C89"/>
      <c r="D89"/>
      <c r="E89"/>
      <c r="F89"/>
      <c r="AJ89" s="2"/>
      <c r="AK89"/>
      <c r="AL89"/>
    </row>
    <row r="90" spans="1:38" s="1" customFormat="1" ht="15" customHeight="1" x14ac:dyDescent="0.35">
      <c r="A90"/>
      <c r="B90" s="21"/>
      <c r="C90"/>
      <c r="D90"/>
      <c r="E90"/>
      <c r="F90"/>
      <c r="AJ90" s="2"/>
      <c r="AK90"/>
      <c r="AL90"/>
    </row>
    <row r="91" spans="1:38" s="1" customFormat="1" ht="15" customHeight="1" x14ac:dyDescent="0.35">
      <c r="A91"/>
      <c r="B91" s="21"/>
      <c r="C91"/>
      <c r="D91"/>
      <c r="E91"/>
      <c r="F91"/>
      <c r="AJ91" s="2"/>
      <c r="AK91"/>
      <c r="AL91"/>
    </row>
    <row r="92" spans="1:38" s="1" customFormat="1" ht="15" customHeight="1" x14ac:dyDescent="0.35">
      <c r="A92"/>
      <c r="B92" s="21"/>
      <c r="C92"/>
      <c r="D92"/>
      <c r="E92"/>
      <c r="F92"/>
      <c r="AJ92" s="2"/>
      <c r="AK92"/>
      <c r="AL92"/>
    </row>
    <row r="93" spans="1:38" s="1" customFormat="1" ht="15" customHeight="1" x14ac:dyDescent="0.35">
      <c r="A93"/>
      <c r="B93" s="21"/>
      <c r="C93"/>
      <c r="D93"/>
      <c r="E93"/>
      <c r="F93"/>
      <c r="AJ93" s="2"/>
      <c r="AK93"/>
      <c r="AL93"/>
    </row>
    <row r="94" spans="1:38" s="1" customFormat="1" ht="15" customHeight="1" x14ac:dyDescent="0.35">
      <c r="A94"/>
      <c r="B94" s="21"/>
      <c r="C94"/>
      <c r="D94"/>
      <c r="E94"/>
      <c r="F94"/>
      <c r="AJ94" s="2"/>
      <c r="AK94"/>
      <c r="AL94"/>
    </row>
  </sheetData>
  <mergeCells count="389"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23:A28"/>
    <mergeCell ref="B23:B28"/>
    <mergeCell ref="A29:A34"/>
    <mergeCell ref="B29:B34"/>
    <mergeCell ref="AJ3:AJ4"/>
    <mergeCell ref="A5:A10"/>
    <mergeCell ref="B5:B10"/>
    <mergeCell ref="A11:A16"/>
    <mergeCell ref="B11:B16"/>
    <mergeCell ref="G3:AH3"/>
    <mergeCell ref="A47:A52"/>
    <mergeCell ref="B47:B52"/>
    <mergeCell ref="A53:A54"/>
    <mergeCell ref="B53:C54"/>
    <mergeCell ref="D53:D54"/>
    <mergeCell ref="E53:E54"/>
    <mergeCell ref="A35:A40"/>
    <mergeCell ref="B35:B40"/>
    <mergeCell ref="A41:A46"/>
    <mergeCell ref="B41:B46"/>
    <mergeCell ref="N53:N54"/>
    <mergeCell ref="O53:O54"/>
    <mergeCell ref="P53:P54"/>
    <mergeCell ref="Q53:Q54"/>
    <mergeCell ref="F53:F54"/>
    <mergeCell ref="G53:G54"/>
    <mergeCell ref="H53:H54"/>
    <mergeCell ref="I53:I54"/>
    <mergeCell ref="J53:J54"/>
    <mergeCell ref="K53:K54"/>
    <mergeCell ref="AG53:AG54"/>
    <mergeCell ref="AH53:AH54"/>
    <mergeCell ref="AI53:AI54"/>
    <mergeCell ref="AJ53:AJ54"/>
    <mergeCell ref="A57:A58"/>
    <mergeCell ref="B57:B58"/>
    <mergeCell ref="C57:C58"/>
    <mergeCell ref="D57:D58"/>
    <mergeCell ref="E57:E58"/>
    <mergeCell ref="F57:F58"/>
    <mergeCell ref="X53:X54"/>
    <mergeCell ref="Y53:Y54"/>
    <mergeCell ref="Z53:Z54"/>
    <mergeCell ref="AA53:AA54"/>
    <mergeCell ref="AB53:AB54"/>
    <mergeCell ref="AF53:AF54"/>
    <mergeCell ref="R53:R54"/>
    <mergeCell ref="S53:S54"/>
    <mergeCell ref="T53:T54"/>
    <mergeCell ref="U53:U54"/>
    <mergeCell ref="V53:V54"/>
    <mergeCell ref="W53:W54"/>
    <mergeCell ref="L53:L54"/>
    <mergeCell ref="M53:M54"/>
    <mergeCell ref="G57:AI57"/>
    <mergeCell ref="AJ57:AJ58"/>
    <mergeCell ref="A59:A60"/>
    <mergeCell ref="B59:B60"/>
    <mergeCell ref="C59:C60"/>
    <mergeCell ref="D59:D60"/>
    <mergeCell ref="E59:E60"/>
    <mergeCell ref="F59:F60"/>
    <mergeCell ref="G59:G60"/>
    <mergeCell ref="H59:H60"/>
    <mergeCell ref="AJ59:AJ60"/>
    <mergeCell ref="AD59:AD60"/>
    <mergeCell ref="AE59:AE60"/>
    <mergeCell ref="AF59:AF60"/>
    <mergeCell ref="A61:A62"/>
    <mergeCell ref="B61:B62"/>
    <mergeCell ref="C61:C62"/>
    <mergeCell ref="D61:D62"/>
    <mergeCell ref="E61:E62"/>
    <mergeCell ref="F61:F62"/>
    <mergeCell ref="AA59:AA60"/>
    <mergeCell ref="AB59:AB60"/>
    <mergeCell ref="AC59:AC60"/>
    <mergeCell ref="U59:U60"/>
    <mergeCell ref="V59:V60"/>
    <mergeCell ref="W59:W60"/>
    <mergeCell ref="X59:X60"/>
    <mergeCell ref="Y59:Y60"/>
    <mergeCell ref="Z59:Z60"/>
    <mergeCell ref="O59:O60"/>
    <mergeCell ref="P59:P60"/>
    <mergeCell ref="Q59:Q60"/>
    <mergeCell ref="R59:R60"/>
    <mergeCell ref="S59:S60"/>
    <mergeCell ref="G61:G62"/>
    <mergeCell ref="H61:H62"/>
    <mergeCell ref="I61:I62"/>
    <mergeCell ref="J61:J62"/>
    <mergeCell ref="K61:K62"/>
    <mergeCell ref="L61:L62"/>
    <mergeCell ref="AG59:AG60"/>
    <mergeCell ref="AH59:AH60"/>
    <mergeCell ref="AI59:AI60"/>
    <mergeCell ref="T59:T60"/>
    <mergeCell ref="I59:I60"/>
    <mergeCell ref="J59:J60"/>
    <mergeCell ref="K59:K60"/>
    <mergeCell ref="L59:L60"/>
    <mergeCell ref="M59:M60"/>
    <mergeCell ref="N59:N60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AE61:AE62"/>
    <mergeCell ref="AF61:AF62"/>
    <mergeCell ref="AG61:AG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G69:G70"/>
    <mergeCell ref="H69:H70"/>
    <mergeCell ref="I69:I70"/>
    <mergeCell ref="J69:J70"/>
    <mergeCell ref="K69:K70"/>
    <mergeCell ref="L69:L70"/>
    <mergeCell ref="A69:A70"/>
    <mergeCell ref="B69:B70"/>
    <mergeCell ref="C69:C70"/>
    <mergeCell ref="D69:D70"/>
    <mergeCell ref="E69:E70"/>
    <mergeCell ref="F69:F70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P69:P70"/>
    <mergeCell ref="Q69:Q70"/>
    <mergeCell ref="R69:R70"/>
    <mergeCell ref="AE69:AE70"/>
    <mergeCell ref="AF69:AF70"/>
    <mergeCell ref="AG69:AG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D75:AD76"/>
  </mergeCells>
  <conditionalFormatting sqref="E5:F53">
    <cfRule type="cellIs" dxfId="202" priority="23" operator="lessThan">
      <formula>0</formula>
    </cfRule>
  </conditionalFormatting>
  <conditionalFormatting sqref="F5:F53">
    <cfRule type="cellIs" dxfId="201" priority="22" operator="equal">
      <formula>0</formula>
    </cfRule>
  </conditionalFormatting>
  <conditionalFormatting sqref="F59:F76">
    <cfRule type="cellIs" dxfId="200" priority="20" operator="equal">
      <formula>0</formula>
    </cfRule>
    <cfRule type="cellIs" dxfId="199" priority="21" operator="lessThan">
      <formula>0</formula>
    </cfRule>
  </conditionalFormatting>
  <conditionalFormatting sqref="G5:AI54 G59:AI76">
    <cfRule type="cellIs" dxfId="198" priority="19" operator="greaterThan">
      <formula>0</formula>
    </cfRule>
  </conditionalFormatting>
  <conditionalFormatting sqref="AJ5:AJ53">
    <cfRule type="containsText" dxfId="197" priority="2" operator="containsText" text="Done">
      <formula>NOT(ISERROR(SEARCH("Done",AJ5)))</formula>
    </cfRule>
  </conditionalFormatting>
  <conditionalFormatting sqref="AJ5:AJ54">
    <cfRule type="containsText" dxfId="196" priority="1" operator="containsText" text="Done">
      <formula>NOT(ISERROR(SEARCH("Done",AJ5)))</formula>
    </cfRule>
  </conditionalFormatting>
  <conditionalFormatting sqref="AJ59 AJ61 AJ63 AJ65 AJ67 AJ69 AJ71 AJ73 AJ75">
    <cfRule type="containsText" dxfId="195" priority="24" operator="containsText" text="Done">
      <formula>NOT(ISERROR(SEARCH("Done",AJ59)))</formula>
    </cfRule>
  </conditionalFormatting>
  <conditionalFormatting sqref="AJ59:AJ76">
    <cfRule type="containsText" dxfId="194" priority="17" operator="containsText" text="Done">
      <formula>NOT(ISERROR(SEARCH("Done",AJ59)))</formula>
    </cfRule>
  </conditionalFormatting>
  <dataValidations count="1">
    <dataValidation allowBlank="1" showInputMessage="1" showErrorMessage="1" sqref="AL5" xr:uid="{9671024C-0DD4-4D5D-89D5-D77C957BB217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8A17-7DBB-4E38-BD7D-19F9591FE1E9}">
  <sheetPr>
    <tabColor rgb="FFFFFF00"/>
    <pageSetUpPr fitToPage="1"/>
  </sheetPr>
  <dimension ref="A1:CU76"/>
  <sheetViews>
    <sheetView showGridLines="0" zoomScale="60" zoomScaleNormal="60" workbookViewId="0">
      <pane xSplit="6" topLeftCell="BJ1" activePane="topRight" state="frozen"/>
      <selection activeCell="G51" sqref="G51:AH52"/>
      <selection pane="topRight" activeCell="D51" sqref="D51:D52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96" width="4.54296875" style="1" customWidth="1"/>
    <col min="97" max="97" width="51.81640625" style="2" customWidth="1"/>
    <col min="101" max="101" width="11.1796875" customWidth="1"/>
    <col min="102" max="102" width="29.453125" bestFit="1" customWidth="1"/>
    <col min="103" max="103" width="22.1796875" bestFit="1" customWidth="1"/>
    <col min="104" max="104" width="5.26953125" bestFit="1" customWidth="1"/>
    <col min="105" max="106" width="11.453125" bestFit="1" customWidth="1"/>
    <col min="107" max="109" width="2.26953125" bestFit="1" customWidth="1"/>
    <col min="110" max="112" width="3.26953125" bestFit="1" customWidth="1"/>
    <col min="113" max="113" width="11" bestFit="1" customWidth="1"/>
    <col min="114" max="114" width="9" bestFit="1" customWidth="1"/>
    <col min="115" max="120" width="2.26953125" bestFit="1" customWidth="1"/>
    <col min="121" max="121" width="3.26953125" bestFit="1" customWidth="1"/>
    <col min="122" max="122" width="12" bestFit="1" customWidth="1"/>
    <col min="123" max="123" width="7.1796875" bestFit="1" customWidth="1"/>
    <col min="124" max="130" width="2.26953125" bestFit="1" customWidth="1"/>
    <col min="131" max="133" width="3.26953125" bestFit="1" customWidth="1"/>
    <col min="134" max="134" width="10" bestFit="1" customWidth="1"/>
    <col min="135" max="135" width="11.453125" bestFit="1" customWidth="1"/>
  </cols>
  <sheetData>
    <row r="1" spans="1:97" ht="34.5" customHeight="1" x14ac:dyDescent="0.35">
      <c r="A1" s="27" t="s">
        <v>45</v>
      </c>
      <c r="D1" s="230" t="s">
        <v>138</v>
      </c>
      <c r="E1" s="231"/>
      <c r="F1" s="232"/>
    </row>
    <row r="2" spans="1:97" ht="25" customHeight="1" x14ac:dyDescent="0.35">
      <c r="A2" s="23" t="s">
        <v>46</v>
      </c>
      <c r="C2">
        <f>D2/6</f>
        <v>130</v>
      </c>
      <c r="D2" s="2">
        <f>SUBTOTAL(9,D5:D34)</f>
        <v>780</v>
      </c>
      <c r="E2" s="2">
        <f>SUBTOTAL(9,E5:E34)</f>
        <v>780</v>
      </c>
      <c r="F2" s="63">
        <f>SUBTOTAL(9,F5:F34)</f>
        <v>0</v>
      </c>
    </row>
    <row r="3" spans="1:97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151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305"/>
      <c r="AJ3" s="305"/>
      <c r="AK3" s="305"/>
      <c r="AL3" s="208" t="s">
        <v>187</v>
      </c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215" t="s">
        <v>219</v>
      </c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7"/>
      <c r="CS3" s="237" t="s">
        <v>52</v>
      </c>
    </row>
    <row r="4" spans="1:97" ht="18" customHeight="1" x14ac:dyDescent="0.35">
      <c r="A4" s="206"/>
      <c r="B4" s="206"/>
      <c r="C4" s="206"/>
      <c r="D4" s="207"/>
      <c r="E4" s="207"/>
      <c r="F4" s="207"/>
      <c r="G4" s="68">
        <v>1</v>
      </c>
      <c r="H4" s="68">
        <v>2</v>
      </c>
      <c r="I4" s="68">
        <v>3</v>
      </c>
      <c r="J4" s="68">
        <v>4</v>
      </c>
      <c r="K4" s="37">
        <v>5</v>
      </c>
      <c r="L4" s="37">
        <v>6</v>
      </c>
      <c r="M4" s="37">
        <v>7</v>
      </c>
      <c r="N4" s="37">
        <v>8</v>
      </c>
      <c r="O4" s="37">
        <v>9</v>
      </c>
      <c r="P4" s="68">
        <v>10</v>
      </c>
      <c r="Q4" s="68">
        <v>11</v>
      </c>
      <c r="R4" s="37">
        <v>12</v>
      </c>
      <c r="S4" s="37">
        <v>13</v>
      </c>
      <c r="T4" s="37">
        <v>14</v>
      </c>
      <c r="U4" s="37">
        <v>15</v>
      </c>
      <c r="V4" s="37">
        <v>16</v>
      </c>
      <c r="W4" s="115">
        <v>17</v>
      </c>
      <c r="X4" s="115">
        <v>18</v>
      </c>
      <c r="Y4" s="37">
        <v>19</v>
      </c>
      <c r="Z4" s="37">
        <v>20</v>
      </c>
      <c r="AA4" s="37">
        <v>21</v>
      </c>
      <c r="AB4" s="37">
        <v>22</v>
      </c>
      <c r="AC4" s="37">
        <v>23</v>
      </c>
      <c r="AD4" s="115">
        <v>24</v>
      </c>
      <c r="AE4" s="115">
        <v>25</v>
      </c>
      <c r="AF4" s="37">
        <v>26</v>
      </c>
      <c r="AG4" s="37">
        <v>27</v>
      </c>
      <c r="AH4" s="37">
        <v>28</v>
      </c>
      <c r="AI4" s="37">
        <v>29</v>
      </c>
      <c r="AJ4" s="37">
        <v>30</v>
      </c>
      <c r="AK4" s="115">
        <v>31</v>
      </c>
      <c r="AL4" s="115">
        <v>1</v>
      </c>
      <c r="AM4" s="37">
        <v>2</v>
      </c>
      <c r="AN4" s="37">
        <v>3</v>
      </c>
      <c r="AO4" s="37">
        <v>4</v>
      </c>
      <c r="AP4" s="37">
        <v>5</v>
      </c>
      <c r="AQ4" s="37">
        <v>6</v>
      </c>
      <c r="AR4" s="115">
        <v>7</v>
      </c>
      <c r="AS4" s="115">
        <v>8</v>
      </c>
      <c r="AT4" s="37">
        <v>9</v>
      </c>
      <c r="AU4" s="37">
        <v>10</v>
      </c>
      <c r="AV4" s="37">
        <v>11</v>
      </c>
      <c r="AW4" s="37">
        <v>12</v>
      </c>
      <c r="AX4" s="37">
        <v>13</v>
      </c>
      <c r="AY4" s="115">
        <v>14</v>
      </c>
      <c r="AZ4" s="115">
        <v>15</v>
      </c>
      <c r="BA4" s="37">
        <v>16</v>
      </c>
      <c r="BB4" s="37">
        <v>17</v>
      </c>
      <c r="BC4" s="37">
        <v>18</v>
      </c>
      <c r="BD4" s="37">
        <v>19</v>
      </c>
      <c r="BE4" s="37">
        <v>20</v>
      </c>
      <c r="BF4" s="115">
        <v>21</v>
      </c>
      <c r="BG4" s="115">
        <v>22</v>
      </c>
      <c r="BH4" s="37">
        <v>23</v>
      </c>
      <c r="BI4" s="37">
        <v>24</v>
      </c>
      <c r="BJ4" s="37">
        <v>25</v>
      </c>
      <c r="BK4" s="37">
        <v>26</v>
      </c>
      <c r="BL4" s="37">
        <v>27</v>
      </c>
      <c r="BM4" s="115">
        <v>28</v>
      </c>
      <c r="BN4" s="142">
        <v>1</v>
      </c>
      <c r="BO4" s="143">
        <v>2</v>
      </c>
      <c r="BP4" s="143">
        <v>3</v>
      </c>
      <c r="BQ4" s="143">
        <v>4</v>
      </c>
      <c r="BR4" s="143">
        <v>5</v>
      </c>
      <c r="BS4" s="143">
        <v>6</v>
      </c>
      <c r="BT4" s="160">
        <v>7</v>
      </c>
      <c r="BU4" s="160">
        <v>8</v>
      </c>
      <c r="BV4" s="143">
        <v>9</v>
      </c>
      <c r="BW4" s="143">
        <v>10</v>
      </c>
      <c r="BX4" s="143">
        <v>11</v>
      </c>
      <c r="BY4" s="143">
        <v>12</v>
      </c>
      <c r="BZ4" s="143">
        <v>13</v>
      </c>
      <c r="CA4" s="160">
        <v>14</v>
      </c>
      <c r="CB4" s="160">
        <v>15</v>
      </c>
      <c r="CC4" s="143">
        <v>16</v>
      </c>
      <c r="CD4" s="143">
        <v>17</v>
      </c>
      <c r="CE4" s="143">
        <v>18</v>
      </c>
      <c r="CF4" s="143">
        <v>19</v>
      </c>
      <c r="CG4" s="143">
        <v>20</v>
      </c>
      <c r="CH4" s="160">
        <v>21</v>
      </c>
      <c r="CI4" s="160">
        <v>22</v>
      </c>
      <c r="CJ4" s="143">
        <v>23</v>
      </c>
      <c r="CK4" s="143">
        <v>24</v>
      </c>
      <c r="CL4" s="143">
        <v>25</v>
      </c>
      <c r="CM4" s="143">
        <v>26</v>
      </c>
      <c r="CN4" s="143">
        <v>27</v>
      </c>
      <c r="CO4" s="160">
        <v>28</v>
      </c>
      <c r="CP4" s="160">
        <v>29</v>
      </c>
      <c r="CQ4" s="143">
        <v>30</v>
      </c>
      <c r="CR4" s="143">
        <v>31</v>
      </c>
      <c r="CS4" s="198"/>
    </row>
    <row r="5" spans="1:97" ht="18" customHeight="1" x14ac:dyDescent="0.35">
      <c r="A5" s="220" t="s">
        <v>220</v>
      </c>
      <c r="B5" s="223" t="s">
        <v>63</v>
      </c>
      <c r="C5" s="31" t="s">
        <v>1</v>
      </c>
      <c r="D5" s="14">
        <v>30</v>
      </c>
      <c r="E5" s="4">
        <f>SUM(G5:BM5)</f>
        <v>30</v>
      </c>
      <c r="F5" s="8">
        <f>E5-D5</f>
        <v>0</v>
      </c>
      <c r="G5" s="69"/>
      <c r="H5" s="69"/>
      <c r="I5" s="69"/>
      <c r="J5" s="69"/>
      <c r="K5" s="9"/>
      <c r="L5" s="9"/>
      <c r="M5" s="9"/>
      <c r="N5" s="9"/>
      <c r="O5" s="9"/>
      <c r="P5" s="69"/>
      <c r="Q5" s="69"/>
      <c r="R5" s="9"/>
      <c r="S5" s="9"/>
      <c r="T5" s="9"/>
      <c r="U5" s="9"/>
      <c r="V5" s="9"/>
      <c r="W5" s="116"/>
      <c r="X5" s="116"/>
      <c r="Y5" s="9"/>
      <c r="Z5" s="9"/>
      <c r="AA5" s="9"/>
      <c r="AB5" s="9"/>
      <c r="AC5" s="9"/>
      <c r="AD5" s="116"/>
      <c r="AE5" s="116"/>
      <c r="AF5" s="9"/>
      <c r="AG5" s="9"/>
      <c r="AH5" s="9"/>
      <c r="AI5" s="9"/>
      <c r="AJ5" s="9"/>
      <c r="AK5" s="116"/>
      <c r="AL5" s="116"/>
      <c r="AM5" s="9"/>
      <c r="AN5" s="9"/>
      <c r="AO5" s="9"/>
      <c r="AP5" s="9"/>
      <c r="AQ5" s="9">
        <v>30</v>
      </c>
      <c r="AR5" s="116"/>
      <c r="AS5" s="116"/>
      <c r="AT5" s="9"/>
      <c r="AU5" s="9"/>
      <c r="AV5" s="9"/>
      <c r="AW5" s="9"/>
      <c r="AX5" s="9"/>
      <c r="AY5" s="116"/>
      <c r="AZ5" s="116"/>
      <c r="BA5" s="9"/>
      <c r="BB5" s="9"/>
      <c r="BC5" s="9"/>
      <c r="BD5" s="9"/>
      <c r="BE5" s="9"/>
      <c r="BF5" s="116"/>
      <c r="BG5" s="116"/>
      <c r="BH5" s="9"/>
      <c r="BI5" s="9"/>
      <c r="BJ5" s="9"/>
      <c r="BK5" s="9"/>
      <c r="BL5" s="9"/>
      <c r="BM5" s="116"/>
      <c r="BN5" s="116"/>
      <c r="BO5" s="9"/>
      <c r="BP5" s="9"/>
      <c r="BQ5" s="9"/>
      <c r="BR5" s="9"/>
      <c r="BS5" s="9"/>
      <c r="BT5" s="69"/>
      <c r="BU5" s="69"/>
      <c r="BV5" s="9"/>
      <c r="BW5" s="9"/>
      <c r="BX5" s="9"/>
      <c r="BY5" s="9"/>
      <c r="BZ5" s="9"/>
      <c r="CA5" s="69"/>
      <c r="CB5" s="69"/>
      <c r="CC5" s="9"/>
      <c r="CD5" s="9"/>
      <c r="CE5" s="9"/>
      <c r="CF5" s="9"/>
      <c r="CG5" s="9"/>
      <c r="CH5" s="69"/>
      <c r="CI5" s="69"/>
      <c r="CJ5" s="9"/>
      <c r="CK5" s="9"/>
      <c r="CL5" s="9"/>
      <c r="CM5" s="9"/>
      <c r="CN5" s="9"/>
      <c r="CO5" s="69"/>
      <c r="CP5" s="69"/>
      <c r="CQ5" s="9"/>
      <c r="CR5" s="9"/>
      <c r="CS5" s="41"/>
    </row>
    <row r="6" spans="1:97" ht="18" customHeight="1" x14ac:dyDescent="0.35">
      <c r="A6" s="221"/>
      <c r="B6" s="224"/>
      <c r="C6" s="32" t="s">
        <v>2</v>
      </c>
      <c r="D6" s="124">
        <v>30</v>
      </c>
      <c r="E6" s="4">
        <f t="shared" ref="E6:E34" si="0">SUM(G6:BM6)</f>
        <v>30</v>
      </c>
      <c r="F6" s="8">
        <f t="shared" ref="F6:F35" si="1">E6-D6</f>
        <v>0</v>
      </c>
      <c r="G6" s="69"/>
      <c r="H6" s="69"/>
      <c r="I6" s="69"/>
      <c r="J6" s="69"/>
      <c r="K6" s="9"/>
      <c r="L6" s="9"/>
      <c r="M6" s="9"/>
      <c r="N6" s="9"/>
      <c r="O6" s="9"/>
      <c r="P6" s="69"/>
      <c r="Q6" s="69"/>
      <c r="R6" s="9"/>
      <c r="S6" s="9"/>
      <c r="T6" s="9"/>
      <c r="U6" s="9"/>
      <c r="V6" s="9"/>
      <c r="W6" s="116"/>
      <c r="X6" s="116"/>
      <c r="Y6" s="9"/>
      <c r="Z6" s="9"/>
      <c r="AA6" s="9"/>
      <c r="AB6" s="9"/>
      <c r="AC6" s="9"/>
      <c r="AD6" s="116"/>
      <c r="AE6" s="116"/>
      <c r="AF6" s="9"/>
      <c r="AG6" s="9"/>
      <c r="AH6" s="9"/>
      <c r="AI6" s="9"/>
      <c r="AJ6" s="9"/>
      <c r="AK6" s="116"/>
      <c r="AL6" s="116"/>
      <c r="AM6" s="9"/>
      <c r="AN6" s="9"/>
      <c r="AO6" s="9"/>
      <c r="AP6" s="9"/>
      <c r="AQ6" s="9">
        <v>30</v>
      </c>
      <c r="AR6" s="116"/>
      <c r="AS6" s="116"/>
      <c r="AT6" s="9"/>
      <c r="AU6" s="9"/>
      <c r="AV6" s="9"/>
      <c r="AW6" s="9"/>
      <c r="AX6" s="9"/>
      <c r="AY6" s="116"/>
      <c r="AZ6" s="116"/>
      <c r="BA6" s="9"/>
      <c r="BB6" s="9"/>
      <c r="BC6" s="9"/>
      <c r="BD6" s="9"/>
      <c r="BE6" s="9"/>
      <c r="BF6" s="116"/>
      <c r="BG6" s="116"/>
      <c r="BH6" s="9"/>
      <c r="BI6" s="9"/>
      <c r="BJ6" s="9"/>
      <c r="BK6" s="9"/>
      <c r="BL6" s="9"/>
      <c r="BM6" s="128"/>
      <c r="BN6" s="144"/>
      <c r="BO6" s="9"/>
      <c r="BP6" s="9"/>
      <c r="BQ6" s="9"/>
      <c r="BR6" s="9"/>
      <c r="BS6" s="9"/>
      <c r="BT6" s="69"/>
      <c r="BU6" s="69"/>
      <c r="BV6" s="9"/>
      <c r="BW6" s="9"/>
      <c r="BX6" s="9"/>
      <c r="BY6" s="9"/>
      <c r="BZ6" s="9"/>
      <c r="CA6" s="69"/>
      <c r="CB6" s="69"/>
      <c r="CC6" s="9"/>
      <c r="CD6" s="9"/>
      <c r="CE6" s="9"/>
      <c r="CF6" s="9"/>
      <c r="CG6" s="9"/>
      <c r="CH6" s="69"/>
      <c r="CI6" s="69"/>
      <c r="CJ6" s="9"/>
      <c r="CK6" s="9"/>
      <c r="CL6" s="9"/>
      <c r="CM6" s="9"/>
      <c r="CN6" s="9"/>
      <c r="CO6" s="69"/>
      <c r="CP6" s="69"/>
      <c r="CQ6" s="9"/>
      <c r="CR6" s="9"/>
      <c r="CS6" s="145"/>
    </row>
    <row r="7" spans="1:97" ht="18" customHeight="1" x14ac:dyDescent="0.35">
      <c r="A7" s="221"/>
      <c r="B7" s="224"/>
      <c r="C7" s="32" t="s">
        <v>3</v>
      </c>
      <c r="D7" s="124">
        <v>30</v>
      </c>
      <c r="E7" s="4">
        <f t="shared" si="0"/>
        <v>30</v>
      </c>
      <c r="F7" s="8">
        <f t="shared" si="1"/>
        <v>0</v>
      </c>
      <c r="G7" s="69"/>
      <c r="H7" s="69"/>
      <c r="I7" s="69"/>
      <c r="J7" s="69"/>
      <c r="K7" s="9"/>
      <c r="L7" s="9"/>
      <c r="M7" s="9"/>
      <c r="N7" s="9"/>
      <c r="O7" s="9"/>
      <c r="P7" s="69"/>
      <c r="Q7" s="69"/>
      <c r="R7" s="9"/>
      <c r="S7" s="9"/>
      <c r="T7" s="9"/>
      <c r="U7" s="9"/>
      <c r="V7" s="9"/>
      <c r="W7" s="116"/>
      <c r="X7" s="116"/>
      <c r="Y7" s="9"/>
      <c r="Z7" s="9"/>
      <c r="AA7" s="9"/>
      <c r="AB7" s="9"/>
      <c r="AC7" s="9"/>
      <c r="AD7" s="116"/>
      <c r="AE7" s="116"/>
      <c r="AF7" s="9"/>
      <c r="AG7" s="9"/>
      <c r="AH7" s="9"/>
      <c r="AI7" s="9"/>
      <c r="AJ7" s="9"/>
      <c r="AK7" s="116"/>
      <c r="AL7" s="116"/>
      <c r="AM7" s="9"/>
      <c r="AN7" s="9"/>
      <c r="AO7" s="9"/>
      <c r="AP7" s="9"/>
      <c r="AQ7" s="9"/>
      <c r="AR7" s="116"/>
      <c r="AS7" s="116"/>
      <c r="AT7" s="9"/>
      <c r="AU7" s="9"/>
      <c r="AV7" s="9">
        <v>12</v>
      </c>
      <c r="AW7" s="9"/>
      <c r="AX7" s="9"/>
      <c r="AY7" s="116"/>
      <c r="AZ7" s="116"/>
      <c r="BA7" s="9"/>
      <c r="BB7" s="9"/>
      <c r="BC7" s="9"/>
      <c r="BD7" s="9"/>
      <c r="BE7" s="9"/>
      <c r="BF7" s="116"/>
      <c r="BG7" s="116"/>
      <c r="BH7" s="9">
        <v>5</v>
      </c>
      <c r="BI7" s="9"/>
      <c r="BJ7" s="9">
        <v>13</v>
      </c>
      <c r="BK7" s="9"/>
      <c r="BL7" s="9"/>
      <c r="BM7" s="128"/>
      <c r="BN7" s="144"/>
      <c r="BO7" s="9"/>
      <c r="BP7" s="9"/>
      <c r="BQ7" s="9"/>
      <c r="BR7" s="9"/>
      <c r="BS7" s="9"/>
      <c r="BT7" s="69"/>
      <c r="BU7" s="69"/>
      <c r="BV7" s="9"/>
      <c r="BW7" s="9"/>
      <c r="BX7" s="9"/>
      <c r="BY7" s="9"/>
      <c r="BZ7" s="9"/>
      <c r="CA7" s="69"/>
      <c r="CB7" s="69"/>
      <c r="CC7" s="9"/>
      <c r="CD7" s="9"/>
      <c r="CE7" s="9"/>
      <c r="CF7" s="9"/>
      <c r="CG7" s="9"/>
      <c r="CH7" s="69"/>
      <c r="CI7" s="69"/>
      <c r="CJ7" s="9"/>
      <c r="CK7" s="9"/>
      <c r="CL7" s="9"/>
      <c r="CM7" s="9"/>
      <c r="CN7" s="9"/>
      <c r="CO7" s="69"/>
      <c r="CP7" s="69"/>
      <c r="CQ7" s="9"/>
      <c r="CR7" s="9"/>
      <c r="CS7" s="145"/>
    </row>
    <row r="8" spans="1:97" ht="18" customHeight="1" x14ac:dyDescent="0.35">
      <c r="A8" s="221"/>
      <c r="B8" s="224"/>
      <c r="C8" s="33" t="s">
        <v>4</v>
      </c>
      <c r="D8" s="124">
        <v>30</v>
      </c>
      <c r="E8" s="4">
        <f t="shared" si="0"/>
        <v>30</v>
      </c>
      <c r="F8" s="8">
        <f t="shared" si="1"/>
        <v>0</v>
      </c>
      <c r="G8" s="69"/>
      <c r="H8" s="69"/>
      <c r="I8" s="69"/>
      <c r="J8" s="69"/>
      <c r="K8" s="9"/>
      <c r="L8" s="9"/>
      <c r="M8" s="9"/>
      <c r="N8" s="9"/>
      <c r="O8" s="9"/>
      <c r="P8" s="69"/>
      <c r="Q8" s="69"/>
      <c r="R8" s="9"/>
      <c r="S8" s="9"/>
      <c r="T8" s="9"/>
      <c r="U8" s="9"/>
      <c r="V8" s="9"/>
      <c r="W8" s="116"/>
      <c r="X8" s="116"/>
      <c r="Y8" s="9"/>
      <c r="Z8" s="9"/>
      <c r="AA8" s="9"/>
      <c r="AB8" s="9"/>
      <c r="AC8" s="9"/>
      <c r="AD8" s="116"/>
      <c r="AE8" s="116"/>
      <c r="AF8" s="9"/>
      <c r="AG8" s="9"/>
      <c r="AH8" s="9"/>
      <c r="AI8" s="9"/>
      <c r="AJ8" s="9"/>
      <c r="AK8" s="116"/>
      <c r="AL8" s="116"/>
      <c r="AM8" s="9"/>
      <c r="AN8" s="9"/>
      <c r="AO8" s="9"/>
      <c r="AP8" s="9"/>
      <c r="AQ8" s="9"/>
      <c r="AR8" s="116"/>
      <c r="AS8" s="116"/>
      <c r="AT8" s="9">
        <v>15</v>
      </c>
      <c r="AU8" s="9">
        <v>13</v>
      </c>
      <c r="AV8" s="9">
        <v>2</v>
      </c>
      <c r="AW8" s="9"/>
      <c r="AX8" s="9"/>
      <c r="AY8" s="116"/>
      <c r="AZ8" s="116"/>
      <c r="BA8" s="9"/>
      <c r="BB8" s="9"/>
      <c r="BC8" s="9"/>
      <c r="BD8" s="9"/>
      <c r="BE8" s="9"/>
      <c r="BF8" s="116"/>
      <c r="BG8" s="116"/>
      <c r="BH8" s="9"/>
      <c r="BI8" s="9"/>
      <c r="BJ8" s="9"/>
      <c r="BK8" s="9"/>
      <c r="BL8" s="9"/>
      <c r="BM8" s="128"/>
      <c r="BN8" s="144"/>
      <c r="BO8" s="9"/>
      <c r="BP8" s="9"/>
      <c r="BQ8" s="9"/>
      <c r="BR8" s="9"/>
      <c r="BS8" s="9"/>
      <c r="BT8" s="69"/>
      <c r="BU8" s="69"/>
      <c r="BV8" s="9"/>
      <c r="BW8" s="9"/>
      <c r="BX8" s="9"/>
      <c r="BY8" s="9"/>
      <c r="BZ8" s="9"/>
      <c r="CA8" s="69"/>
      <c r="CB8" s="69"/>
      <c r="CC8" s="9"/>
      <c r="CD8" s="9"/>
      <c r="CE8" s="9"/>
      <c r="CF8" s="9"/>
      <c r="CG8" s="9"/>
      <c r="CH8" s="69"/>
      <c r="CI8" s="69"/>
      <c r="CJ8" s="9"/>
      <c r="CK8" s="9"/>
      <c r="CL8" s="9"/>
      <c r="CM8" s="9"/>
      <c r="CN8" s="9"/>
      <c r="CO8" s="69"/>
      <c r="CP8" s="69"/>
      <c r="CQ8" s="9"/>
      <c r="CR8" s="9"/>
      <c r="CS8" s="145"/>
    </row>
    <row r="9" spans="1:97" ht="18" customHeight="1" x14ac:dyDescent="0.35">
      <c r="A9" s="221"/>
      <c r="B9" s="224"/>
      <c r="C9" s="33" t="s">
        <v>5</v>
      </c>
      <c r="D9" s="124">
        <v>30</v>
      </c>
      <c r="E9" s="4">
        <f t="shared" si="0"/>
        <v>30</v>
      </c>
      <c r="F9" s="8">
        <f t="shared" si="1"/>
        <v>0</v>
      </c>
      <c r="G9" s="69"/>
      <c r="H9" s="69"/>
      <c r="I9" s="69"/>
      <c r="J9" s="69"/>
      <c r="K9" s="9"/>
      <c r="L9" s="9"/>
      <c r="M9" s="9"/>
      <c r="N9" s="9"/>
      <c r="O9" s="9"/>
      <c r="P9" s="69"/>
      <c r="Q9" s="69"/>
      <c r="R9" s="9"/>
      <c r="S9" s="9"/>
      <c r="T9" s="9"/>
      <c r="U9" s="9"/>
      <c r="V9" s="9"/>
      <c r="W9" s="116"/>
      <c r="X9" s="116"/>
      <c r="Y9" s="9"/>
      <c r="Z9" s="9"/>
      <c r="AA9" s="9"/>
      <c r="AB9" s="9"/>
      <c r="AC9" s="9"/>
      <c r="AD9" s="116"/>
      <c r="AE9" s="116"/>
      <c r="AF9" s="9"/>
      <c r="AG9" s="9"/>
      <c r="AH9" s="9"/>
      <c r="AI9" s="9"/>
      <c r="AJ9" s="9"/>
      <c r="AK9" s="116"/>
      <c r="AL9" s="116"/>
      <c r="AM9" s="9"/>
      <c r="AN9" s="9"/>
      <c r="AO9" s="9"/>
      <c r="AP9" s="9"/>
      <c r="AQ9" s="9"/>
      <c r="AR9" s="116"/>
      <c r="AS9" s="116"/>
      <c r="AT9" s="9">
        <v>15</v>
      </c>
      <c r="AU9" s="9">
        <v>11</v>
      </c>
      <c r="AV9" s="9">
        <v>2</v>
      </c>
      <c r="AW9" s="9"/>
      <c r="AX9" s="9">
        <v>2</v>
      </c>
      <c r="AY9" s="116"/>
      <c r="AZ9" s="116"/>
      <c r="BA9" s="9"/>
      <c r="BB9" s="9"/>
      <c r="BC9" s="9"/>
      <c r="BD9" s="9"/>
      <c r="BE9" s="9"/>
      <c r="BF9" s="116"/>
      <c r="BG9" s="116"/>
      <c r="BH9" s="9"/>
      <c r="BI9" s="9"/>
      <c r="BJ9" s="9"/>
      <c r="BK9" s="9"/>
      <c r="BL9" s="9"/>
      <c r="BM9" s="128"/>
      <c r="BN9" s="144"/>
      <c r="BO9" s="9"/>
      <c r="BP9" s="9"/>
      <c r="BQ9" s="9"/>
      <c r="BR9" s="9"/>
      <c r="BS9" s="9"/>
      <c r="BT9" s="69"/>
      <c r="BU9" s="69"/>
      <c r="BV9" s="9"/>
      <c r="BW9" s="9"/>
      <c r="BX9" s="9"/>
      <c r="BY9" s="9"/>
      <c r="BZ9" s="9"/>
      <c r="CA9" s="69"/>
      <c r="CB9" s="69"/>
      <c r="CC9" s="9"/>
      <c r="CD9" s="9"/>
      <c r="CE9" s="9"/>
      <c r="CF9" s="9"/>
      <c r="CG9" s="9"/>
      <c r="CH9" s="69"/>
      <c r="CI9" s="69"/>
      <c r="CJ9" s="9"/>
      <c r="CK9" s="9"/>
      <c r="CL9" s="9"/>
      <c r="CM9" s="9"/>
      <c r="CN9" s="9"/>
      <c r="CO9" s="69"/>
      <c r="CP9" s="69"/>
      <c r="CQ9" s="9"/>
      <c r="CR9" s="9"/>
      <c r="CS9" s="145"/>
    </row>
    <row r="10" spans="1:97" ht="18" customHeight="1" x14ac:dyDescent="0.35">
      <c r="A10" s="222"/>
      <c r="B10" s="225"/>
      <c r="C10" s="34" t="s">
        <v>6</v>
      </c>
      <c r="D10" s="16">
        <v>30</v>
      </c>
      <c r="E10" s="4">
        <f t="shared" si="0"/>
        <v>30</v>
      </c>
      <c r="F10" s="10">
        <f t="shared" si="1"/>
        <v>0</v>
      </c>
      <c r="G10" s="70"/>
      <c r="H10" s="70"/>
      <c r="I10" s="70"/>
      <c r="J10" s="70"/>
      <c r="K10" s="13"/>
      <c r="L10" s="13"/>
      <c r="M10" s="13"/>
      <c r="N10" s="13"/>
      <c r="O10" s="13"/>
      <c r="P10" s="70"/>
      <c r="Q10" s="70"/>
      <c r="R10" s="13"/>
      <c r="S10" s="13"/>
      <c r="T10" s="13"/>
      <c r="U10" s="13"/>
      <c r="V10" s="13"/>
      <c r="W10" s="117"/>
      <c r="X10" s="117"/>
      <c r="Y10" s="13"/>
      <c r="Z10" s="13"/>
      <c r="AA10" s="13"/>
      <c r="AB10" s="13"/>
      <c r="AC10" s="13"/>
      <c r="AD10" s="117"/>
      <c r="AE10" s="117"/>
      <c r="AF10" s="13"/>
      <c r="AG10" s="13"/>
      <c r="AH10" s="13"/>
      <c r="AI10" s="13"/>
      <c r="AJ10" s="13"/>
      <c r="AK10" s="117"/>
      <c r="AL10" s="117"/>
      <c r="AM10" s="13"/>
      <c r="AN10" s="13"/>
      <c r="AO10" s="13"/>
      <c r="AP10" s="13"/>
      <c r="AQ10" s="13"/>
      <c r="AR10" s="117"/>
      <c r="AS10" s="117"/>
      <c r="AT10" s="13">
        <v>16</v>
      </c>
      <c r="AU10" s="13">
        <f>10+4</f>
        <v>14</v>
      </c>
      <c r="AV10" s="13"/>
      <c r="AW10" s="13"/>
      <c r="AX10" s="13"/>
      <c r="AY10" s="117"/>
      <c r="AZ10" s="117"/>
      <c r="BA10" s="13"/>
      <c r="BB10" s="13"/>
      <c r="BC10" s="13"/>
      <c r="BD10" s="13"/>
      <c r="BE10" s="13"/>
      <c r="BF10" s="117"/>
      <c r="BG10" s="117"/>
      <c r="BH10" s="13"/>
      <c r="BI10" s="13"/>
      <c r="BJ10" s="13"/>
      <c r="BK10" s="13"/>
      <c r="BL10" s="13"/>
      <c r="BM10" s="119"/>
      <c r="BN10" s="146"/>
      <c r="BO10" s="13"/>
      <c r="BP10" s="13"/>
      <c r="BQ10" s="13"/>
      <c r="BR10" s="13"/>
      <c r="BS10" s="13"/>
      <c r="BT10" s="70"/>
      <c r="BU10" s="70"/>
      <c r="BV10" s="13"/>
      <c r="BW10" s="13"/>
      <c r="BX10" s="13"/>
      <c r="BY10" s="13"/>
      <c r="BZ10" s="13"/>
      <c r="CA10" s="70"/>
      <c r="CB10" s="70"/>
      <c r="CC10" s="13"/>
      <c r="CD10" s="13"/>
      <c r="CE10" s="13"/>
      <c r="CF10" s="13"/>
      <c r="CG10" s="13"/>
      <c r="CH10" s="70"/>
      <c r="CI10" s="70"/>
      <c r="CJ10" s="13"/>
      <c r="CK10" s="13"/>
      <c r="CL10" s="13"/>
      <c r="CM10" s="13"/>
      <c r="CN10" s="13"/>
      <c r="CO10" s="70"/>
      <c r="CP10" s="70"/>
      <c r="CQ10" s="13"/>
      <c r="CR10" s="13"/>
      <c r="CS10" s="147"/>
    </row>
    <row r="11" spans="1:97" ht="18" customHeight="1" x14ac:dyDescent="0.35">
      <c r="A11" s="220" t="s">
        <v>220</v>
      </c>
      <c r="B11" s="223" t="s">
        <v>190</v>
      </c>
      <c r="C11" s="31" t="s">
        <v>1</v>
      </c>
      <c r="D11" s="14">
        <v>30</v>
      </c>
      <c r="E11" s="4">
        <f t="shared" si="0"/>
        <v>30</v>
      </c>
      <c r="F11" s="4">
        <f t="shared" si="1"/>
        <v>0</v>
      </c>
      <c r="G11" s="71"/>
      <c r="H11" s="71"/>
      <c r="I11" s="71"/>
      <c r="J11" s="71"/>
      <c r="K11" s="5"/>
      <c r="L11" s="5"/>
      <c r="M11" s="5"/>
      <c r="N11" s="5"/>
      <c r="O11" s="5"/>
      <c r="P11" s="71"/>
      <c r="Q11" s="71"/>
      <c r="R11" s="5"/>
      <c r="S11" s="5"/>
      <c r="T11" s="5"/>
      <c r="U11" s="5"/>
      <c r="V11" s="5"/>
      <c r="W11" s="118"/>
      <c r="X11" s="118"/>
      <c r="Y11" s="5"/>
      <c r="Z11" s="5"/>
      <c r="AA11" s="5"/>
      <c r="AB11" s="5"/>
      <c r="AC11" s="5"/>
      <c r="AD11" s="118"/>
      <c r="AE11" s="118"/>
      <c r="AF11" s="5"/>
      <c r="AG11" s="5"/>
      <c r="AH11" s="5"/>
      <c r="AI11" s="5"/>
      <c r="AJ11" s="5"/>
      <c r="AK11" s="118"/>
      <c r="AL11" s="118"/>
      <c r="AM11" s="5"/>
      <c r="AN11" s="5"/>
      <c r="AO11" s="5"/>
      <c r="AP11" s="5"/>
      <c r="AQ11" s="5">
        <v>30</v>
      </c>
      <c r="AR11" s="118"/>
      <c r="AS11" s="118"/>
      <c r="AT11" s="5"/>
      <c r="AU11" s="5"/>
      <c r="AV11" s="5"/>
      <c r="AW11" s="5"/>
      <c r="AX11" s="5"/>
      <c r="AY11" s="118"/>
      <c r="AZ11" s="118"/>
      <c r="BA11" s="5"/>
      <c r="BB11" s="5"/>
      <c r="BC11" s="5"/>
      <c r="BD11" s="5"/>
      <c r="BE11" s="5"/>
      <c r="BF11" s="118"/>
      <c r="BG11" s="118"/>
      <c r="BH11" s="5"/>
      <c r="BI11" s="5"/>
      <c r="BJ11" s="5"/>
      <c r="BK11" s="5"/>
      <c r="BL11" s="5"/>
      <c r="BM11" s="116"/>
      <c r="BN11" s="116"/>
      <c r="BO11" s="9"/>
      <c r="BP11" s="9"/>
      <c r="BQ11" s="9"/>
      <c r="BR11" s="9"/>
      <c r="BS11" s="9"/>
      <c r="BT11" s="69"/>
      <c r="BU11" s="69"/>
      <c r="BV11" s="9"/>
      <c r="BW11" s="9"/>
      <c r="BX11" s="9"/>
      <c r="BY11" s="9"/>
      <c r="BZ11" s="9"/>
      <c r="CA11" s="69"/>
      <c r="CB11" s="69"/>
      <c r="CC11" s="9"/>
      <c r="CD11" s="9"/>
      <c r="CE11" s="9"/>
      <c r="CF11" s="9"/>
      <c r="CG11" s="9"/>
      <c r="CH11" s="69"/>
      <c r="CI11" s="69"/>
      <c r="CJ11" s="9"/>
      <c r="CK11" s="9"/>
      <c r="CL11" s="9"/>
      <c r="CM11" s="9"/>
      <c r="CN11" s="9"/>
      <c r="CO11" s="69"/>
      <c r="CP11" s="69"/>
      <c r="CQ11" s="9"/>
      <c r="CR11" s="9"/>
      <c r="CS11" s="41"/>
    </row>
    <row r="12" spans="1:97" ht="18" customHeight="1" x14ac:dyDescent="0.35">
      <c r="A12" s="221"/>
      <c r="B12" s="224"/>
      <c r="C12" s="32" t="s">
        <v>2</v>
      </c>
      <c r="D12" s="124">
        <v>30</v>
      </c>
      <c r="E12" s="4">
        <f t="shared" si="0"/>
        <v>30</v>
      </c>
      <c r="F12" s="8">
        <f t="shared" si="1"/>
        <v>0</v>
      </c>
      <c r="G12" s="69"/>
      <c r="H12" s="69"/>
      <c r="I12" s="69"/>
      <c r="J12" s="69"/>
      <c r="K12" s="9"/>
      <c r="L12" s="9"/>
      <c r="M12" s="9"/>
      <c r="N12" s="9"/>
      <c r="O12" s="9"/>
      <c r="P12" s="69"/>
      <c r="Q12" s="69"/>
      <c r="R12" s="9"/>
      <c r="S12" s="9"/>
      <c r="T12" s="9"/>
      <c r="U12" s="9"/>
      <c r="V12" s="9"/>
      <c r="W12" s="116"/>
      <c r="X12" s="116"/>
      <c r="Y12" s="9"/>
      <c r="Z12" s="9"/>
      <c r="AA12" s="9"/>
      <c r="AB12" s="9"/>
      <c r="AC12" s="9"/>
      <c r="AD12" s="116"/>
      <c r="AE12" s="116"/>
      <c r="AF12" s="9"/>
      <c r="AG12" s="9"/>
      <c r="AH12" s="9"/>
      <c r="AI12" s="9"/>
      <c r="AJ12" s="9"/>
      <c r="AK12" s="116"/>
      <c r="AL12" s="116"/>
      <c r="AM12" s="9"/>
      <c r="AN12" s="9"/>
      <c r="AO12" s="9"/>
      <c r="AP12" s="9"/>
      <c r="AQ12" s="9">
        <v>30</v>
      </c>
      <c r="AR12" s="116"/>
      <c r="AS12" s="116"/>
      <c r="AT12" s="9"/>
      <c r="AU12" s="9"/>
      <c r="AV12" s="9"/>
      <c r="AW12" s="9"/>
      <c r="AX12" s="9"/>
      <c r="AY12" s="116"/>
      <c r="AZ12" s="116"/>
      <c r="BA12" s="9"/>
      <c r="BB12" s="9"/>
      <c r="BC12" s="9"/>
      <c r="BD12" s="9"/>
      <c r="BE12" s="9"/>
      <c r="BF12" s="116"/>
      <c r="BG12" s="116"/>
      <c r="BH12" s="9"/>
      <c r="BI12" s="9"/>
      <c r="BJ12" s="9"/>
      <c r="BK12" s="9"/>
      <c r="BL12" s="9"/>
      <c r="BM12" s="128"/>
      <c r="BN12" s="128"/>
      <c r="BO12" s="9"/>
      <c r="BP12" s="9"/>
      <c r="BQ12" s="9"/>
      <c r="BR12" s="9"/>
      <c r="BS12" s="9"/>
      <c r="BT12" s="69"/>
      <c r="BU12" s="69"/>
      <c r="BV12" s="9"/>
      <c r="BW12" s="9"/>
      <c r="BX12" s="9"/>
      <c r="BY12" s="9"/>
      <c r="BZ12" s="9"/>
      <c r="CA12" s="69"/>
      <c r="CB12" s="69"/>
      <c r="CC12" s="9"/>
      <c r="CD12" s="9"/>
      <c r="CE12" s="9"/>
      <c r="CF12" s="9"/>
      <c r="CG12" s="9"/>
      <c r="CH12" s="69"/>
      <c r="CI12" s="69"/>
      <c r="CJ12" s="9"/>
      <c r="CK12" s="9"/>
      <c r="CL12" s="9"/>
      <c r="CM12" s="9"/>
      <c r="CN12" s="9"/>
      <c r="CO12" s="69"/>
      <c r="CP12" s="69"/>
      <c r="CQ12" s="9"/>
      <c r="CR12" s="9"/>
      <c r="CS12" s="42"/>
    </row>
    <row r="13" spans="1:97" ht="18" customHeight="1" x14ac:dyDescent="0.35">
      <c r="A13" s="221"/>
      <c r="B13" s="224"/>
      <c r="C13" s="32" t="s">
        <v>3</v>
      </c>
      <c r="D13" s="124">
        <v>30</v>
      </c>
      <c r="E13" s="4">
        <f t="shared" si="0"/>
        <v>30</v>
      </c>
      <c r="F13" s="8">
        <f t="shared" si="1"/>
        <v>0</v>
      </c>
      <c r="G13" s="69"/>
      <c r="H13" s="69"/>
      <c r="I13" s="69"/>
      <c r="J13" s="69"/>
      <c r="K13" s="9"/>
      <c r="L13" s="9"/>
      <c r="M13" s="9"/>
      <c r="N13" s="9"/>
      <c r="O13" s="9"/>
      <c r="P13" s="69"/>
      <c r="Q13" s="69"/>
      <c r="R13" s="9"/>
      <c r="S13" s="9"/>
      <c r="T13" s="9"/>
      <c r="U13" s="9"/>
      <c r="V13" s="9"/>
      <c r="W13" s="116"/>
      <c r="X13" s="116"/>
      <c r="Y13" s="9"/>
      <c r="Z13" s="9"/>
      <c r="AA13" s="9"/>
      <c r="AB13" s="9"/>
      <c r="AC13" s="9"/>
      <c r="AD13" s="116"/>
      <c r="AE13" s="116"/>
      <c r="AF13" s="9"/>
      <c r="AG13" s="9"/>
      <c r="AH13" s="9"/>
      <c r="AI13" s="9"/>
      <c r="AJ13" s="9"/>
      <c r="AK13" s="116"/>
      <c r="AL13" s="116"/>
      <c r="AM13" s="9"/>
      <c r="AN13" s="9"/>
      <c r="AO13" s="9"/>
      <c r="AP13" s="9"/>
      <c r="AQ13" s="9"/>
      <c r="AR13" s="116"/>
      <c r="AS13" s="116"/>
      <c r="AT13" s="9"/>
      <c r="AU13" s="9"/>
      <c r="AV13" s="9"/>
      <c r="AW13" s="9"/>
      <c r="AX13" s="9"/>
      <c r="AY13" s="116"/>
      <c r="AZ13" s="116"/>
      <c r="BA13" s="9"/>
      <c r="BB13" s="9"/>
      <c r="BC13" s="9"/>
      <c r="BD13" s="9"/>
      <c r="BE13" s="9"/>
      <c r="BF13" s="116"/>
      <c r="BG13" s="116"/>
      <c r="BH13" s="9">
        <f>5+24</f>
        <v>29</v>
      </c>
      <c r="BI13" s="9">
        <v>1</v>
      </c>
      <c r="BJ13" s="9"/>
      <c r="BK13" s="9"/>
      <c r="BL13" s="9"/>
      <c r="BM13" s="128"/>
      <c r="BN13" s="128"/>
      <c r="BO13" s="9"/>
      <c r="BP13" s="9"/>
      <c r="BQ13" s="9"/>
      <c r="BR13" s="9"/>
      <c r="BS13" s="9"/>
      <c r="BT13" s="69"/>
      <c r="BU13" s="69"/>
      <c r="BV13" s="9"/>
      <c r="BW13" s="9"/>
      <c r="BX13" s="9"/>
      <c r="BY13" s="9"/>
      <c r="BZ13" s="9"/>
      <c r="CA13" s="69"/>
      <c r="CB13" s="69"/>
      <c r="CC13" s="9"/>
      <c r="CD13" s="9"/>
      <c r="CE13" s="9"/>
      <c r="CF13" s="9"/>
      <c r="CG13" s="9"/>
      <c r="CH13" s="69"/>
      <c r="CI13" s="69"/>
      <c r="CJ13" s="9"/>
      <c r="CK13" s="9"/>
      <c r="CL13" s="9"/>
      <c r="CM13" s="9"/>
      <c r="CN13" s="9"/>
      <c r="CO13" s="69"/>
      <c r="CP13" s="69"/>
      <c r="CQ13" s="9"/>
      <c r="CR13" s="9"/>
      <c r="CS13" s="42"/>
    </row>
    <row r="14" spans="1:97" ht="18" customHeight="1" x14ac:dyDescent="0.35">
      <c r="A14" s="221"/>
      <c r="B14" s="224"/>
      <c r="C14" s="33" t="s">
        <v>4</v>
      </c>
      <c r="D14" s="124">
        <v>30</v>
      </c>
      <c r="E14" s="4">
        <f t="shared" si="0"/>
        <v>30</v>
      </c>
      <c r="F14" s="8">
        <f t="shared" si="1"/>
        <v>0</v>
      </c>
      <c r="G14" s="69"/>
      <c r="H14" s="69"/>
      <c r="I14" s="69"/>
      <c r="J14" s="69"/>
      <c r="K14" s="9"/>
      <c r="L14" s="9"/>
      <c r="M14" s="9"/>
      <c r="N14" s="9"/>
      <c r="O14" s="9"/>
      <c r="P14" s="69"/>
      <c r="Q14" s="69"/>
      <c r="R14" s="9"/>
      <c r="S14" s="9"/>
      <c r="T14" s="9"/>
      <c r="U14" s="9"/>
      <c r="V14" s="9"/>
      <c r="W14" s="116"/>
      <c r="X14" s="116"/>
      <c r="Y14" s="9"/>
      <c r="Z14" s="9"/>
      <c r="AA14" s="9"/>
      <c r="AB14" s="9"/>
      <c r="AC14" s="9"/>
      <c r="AD14" s="116"/>
      <c r="AE14" s="116"/>
      <c r="AF14" s="9"/>
      <c r="AG14" s="9"/>
      <c r="AH14" s="9"/>
      <c r="AI14" s="9"/>
      <c r="AJ14" s="9"/>
      <c r="AK14" s="116"/>
      <c r="AL14" s="116"/>
      <c r="AM14" s="9"/>
      <c r="AN14" s="9"/>
      <c r="AO14" s="9"/>
      <c r="AP14" s="9"/>
      <c r="AQ14" s="9"/>
      <c r="AR14" s="116"/>
      <c r="AS14" s="116"/>
      <c r="AT14" s="9">
        <v>10</v>
      </c>
      <c r="AU14" s="9">
        <v>10</v>
      </c>
      <c r="AV14" s="9">
        <v>9</v>
      </c>
      <c r="AW14" s="9">
        <v>1</v>
      </c>
      <c r="AX14" s="9"/>
      <c r="AY14" s="116"/>
      <c r="AZ14" s="116"/>
      <c r="BA14" s="9"/>
      <c r="BB14" s="9"/>
      <c r="BC14" s="9"/>
      <c r="BD14" s="9"/>
      <c r="BE14" s="9"/>
      <c r="BF14" s="116"/>
      <c r="BG14" s="116"/>
      <c r="BH14" s="9"/>
      <c r="BI14" s="9"/>
      <c r="BJ14" s="9"/>
      <c r="BK14" s="9"/>
      <c r="BL14" s="9"/>
      <c r="BM14" s="128"/>
      <c r="BN14" s="128"/>
      <c r="BO14" s="9"/>
      <c r="BP14" s="9"/>
      <c r="BQ14" s="9"/>
      <c r="BR14" s="9"/>
      <c r="BS14" s="9"/>
      <c r="BT14" s="69"/>
      <c r="BU14" s="69"/>
      <c r="BV14" s="9"/>
      <c r="BW14" s="9"/>
      <c r="BX14" s="9"/>
      <c r="BY14" s="9"/>
      <c r="BZ14" s="9"/>
      <c r="CA14" s="69"/>
      <c r="CB14" s="69"/>
      <c r="CC14" s="9"/>
      <c r="CD14" s="9"/>
      <c r="CE14" s="9"/>
      <c r="CF14" s="9"/>
      <c r="CG14" s="9"/>
      <c r="CH14" s="69"/>
      <c r="CI14" s="69"/>
      <c r="CJ14" s="9"/>
      <c r="CK14" s="9"/>
      <c r="CL14" s="9"/>
      <c r="CM14" s="9"/>
      <c r="CN14" s="9"/>
      <c r="CO14" s="69"/>
      <c r="CP14" s="69"/>
      <c r="CQ14" s="9"/>
      <c r="CR14" s="9"/>
      <c r="CS14" s="42"/>
    </row>
    <row r="15" spans="1:97" ht="18" customHeight="1" x14ac:dyDescent="0.35">
      <c r="A15" s="221"/>
      <c r="B15" s="224"/>
      <c r="C15" s="33" t="s">
        <v>5</v>
      </c>
      <c r="D15" s="124">
        <v>30</v>
      </c>
      <c r="E15" s="4">
        <f t="shared" si="0"/>
        <v>30</v>
      </c>
      <c r="F15" s="8">
        <f t="shared" si="1"/>
        <v>0</v>
      </c>
      <c r="G15" s="69"/>
      <c r="H15" s="69"/>
      <c r="I15" s="69"/>
      <c r="J15" s="69"/>
      <c r="K15" s="9"/>
      <c r="L15" s="9"/>
      <c r="M15" s="9"/>
      <c r="N15" s="9"/>
      <c r="O15" s="9"/>
      <c r="P15" s="69"/>
      <c r="Q15" s="69"/>
      <c r="R15" s="9"/>
      <c r="S15" s="9"/>
      <c r="T15" s="9"/>
      <c r="U15" s="9"/>
      <c r="V15" s="9"/>
      <c r="W15" s="116"/>
      <c r="X15" s="116"/>
      <c r="Y15" s="9"/>
      <c r="Z15" s="9"/>
      <c r="AA15" s="9"/>
      <c r="AB15" s="9"/>
      <c r="AC15" s="9"/>
      <c r="AD15" s="116"/>
      <c r="AE15" s="116"/>
      <c r="AF15" s="9"/>
      <c r="AG15" s="9"/>
      <c r="AH15" s="9"/>
      <c r="AI15" s="9"/>
      <c r="AJ15" s="9"/>
      <c r="AK15" s="116"/>
      <c r="AL15" s="116"/>
      <c r="AM15" s="9"/>
      <c r="AN15" s="9"/>
      <c r="AO15" s="9"/>
      <c r="AP15" s="9"/>
      <c r="AQ15" s="9"/>
      <c r="AR15" s="116"/>
      <c r="AS15" s="116"/>
      <c r="AT15" s="9">
        <v>10</v>
      </c>
      <c r="AU15" s="9">
        <v>10</v>
      </c>
      <c r="AV15" s="9">
        <v>9</v>
      </c>
      <c r="AW15" s="9"/>
      <c r="AX15" s="9">
        <v>1</v>
      </c>
      <c r="AY15" s="116"/>
      <c r="AZ15" s="116"/>
      <c r="BA15" s="9"/>
      <c r="BB15" s="9"/>
      <c r="BC15" s="9"/>
      <c r="BD15" s="9"/>
      <c r="BE15" s="9"/>
      <c r="BF15" s="116"/>
      <c r="BG15" s="116"/>
      <c r="BH15" s="9"/>
      <c r="BI15" s="9"/>
      <c r="BJ15" s="9"/>
      <c r="BK15" s="9"/>
      <c r="BL15" s="9"/>
      <c r="BM15" s="128"/>
      <c r="BN15" s="128"/>
      <c r="BO15" s="9"/>
      <c r="BP15" s="9"/>
      <c r="BQ15" s="9"/>
      <c r="BR15" s="9"/>
      <c r="BS15" s="9"/>
      <c r="BT15" s="69"/>
      <c r="BU15" s="69"/>
      <c r="BV15" s="9"/>
      <c r="BW15" s="9"/>
      <c r="BX15" s="9"/>
      <c r="BY15" s="9"/>
      <c r="BZ15" s="9"/>
      <c r="CA15" s="69"/>
      <c r="CB15" s="69"/>
      <c r="CC15" s="9"/>
      <c r="CD15" s="9"/>
      <c r="CE15" s="9"/>
      <c r="CF15" s="9"/>
      <c r="CG15" s="9"/>
      <c r="CH15" s="69"/>
      <c r="CI15" s="69"/>
      <c r="CJ15" s="9"/>
      <c r="CK15" s="9"/>
      <c r="CL15" s="9"/>
      <c r="CM15" s="9"/>
      <c r="CN15" s="9"/>
      <c r="CO15" s="69"/>
      <c r="CP15" s="69"/>
      <c r="CQ15" s="9"/>
      <c r="CR15" s="9"/>
      <c r="CS15" s="42"/>
    </row>
    <row r="16" spans="1:97" ht="18" customHeight="1" x14ac:dyDescent="0.35">
      <c r="A16" s="222"/>
      <c r="B16" s="225"/>
      <c r="C16" s="34" t="s">
        <v>6</v>
      </c>
      <c r="D16" s="16">
        <v>30</v>
      </c>
      <c r="E16" s="4">
        <f t="shared" si="0"/>
        <v>30</v>
      </c>
      <c r="F16" s="10">
        <f t="shared" si="1"/>
        <v>0</v>
      </c>
      <c r="G16" s="70"/>
      <c r="H16" s="70"/>
      <c r="I16" s="70"/>
      <c r="J16" s="70"/>
      <c r="K16" s="13"/>
      <c r="L16" s="13"/>
      <c r="M16" s="13"/>
      <c r="N16" s="13"/>
      <c r="O16" s="13"/>
      <c r="P16" s="70"/>
      <c r="Q16" s="70"/>
      <c r="R16" s="13"/>
      <c r="S16" s="13"/>
      <c r="T16" s="13"/>
      <c r="U16" s="13"/>
      <c r="V16" s="13"/>
      <c r="W16" s="117"/>
      <c r="X16" s="117"/>
      <c r="Y16" s="13"/>
      <c r="Z16" s="13"/>
      <c r="AA16" s="13"/>
      <c r="AB16" s="13"/>
      <c r="AC16" s="13"/>
      <c r="AD16" s="117"/>
      <c r="AE16" s="117"/>
      <c r="AF16" s="13"/>
      <c r="AG16" s="13"/>
      <c r="AH16" s="13"/>
      <c r="AI16" s="13"/>
      <c r="AJ16" s="13"/>
      <c r="AK16" s="117"/>
      <c r="AL16" s="117"/>
      <c r="AM16" s="13"/>
      <c r="AN16" s="13"/>
      <c r="AO16" s="13"/>
      <c r="AP16" s="13"/>
      <c r="AQ16" s="13"/>
      <c r="AR16" s="117"/>
      <c r="AS16" s="117"/>
      <c r="AT16" s="13"/>
      <c r="AU16" s="13">
        <f>17+10</f>
        <v>27</v>
      </c>
      <c r="AV16" s="13">
        <v>1</v>
      </c>
      <c r="AW16" s="13"/>
      <c r="AX16" s="13">
        <v>2</v>
      </c>
      <c r="AY16" s="117"/>
      <c r="AZ16" s="117"/>
      <c r="BA16" s="13"/>
      <c r="BB16" s="13"/>
      <c r="BC16" s="13"/>
      <c r="BD16" s="13"/>
      <c r="BE16" s="13"/>
      <c r="BF16" s="117"/>
      <c r="BG16" s="117"/>
      <c r="BH16" s="13"/>
      <c r="BI16" s="13"/>
      <c r="BJ16" s="13"/>
      <c r="BK16" s="13"/>
      <c r="BL16" s="13"/>
      <c r="BM16" s="119"/>
      <c r="BN16" s="119"/>
      <c r="BO16" s="13"/>
      <c r="BP16" s="13"/>
      <c r="BQ16" s="13"/>
      <c r="BR16" s="13"/>
      <c r="BS16" s="13"/>
      <c r="BT16" s="70"/>
      <c r="BU16" s="70"/>
      <c r="BV16" s="13"/>
      <c r="BW16" s="13"/>
      <c r="BX16" s="13"/>
      <c r="BY16" s="13"/>
      <c r="BZ16" s="13"/>
      <c r="CA16" s="70"/>
      <c r="CB16" s="70"/>
      <c r="CC16" s="13"/>
      <c r="CD16" s="13"/>
      <c r="CE16" s="13"/>
      <c r="CF16" s="13"/>
      <c r="CG16" s="13"/>
      <c r="CH16" s="70"/>
      <c r="CI16" s="70"/>
      <c r="CJ16" s="13"/>
      <c r="CK16" s="13"/>
      <c r="CL16" s="13"/>
      <c r="CM16" s="13"/>
      <c r="CN16" s="13"/>
      <c r="CO16" s="70"/>
      <c r="CP16" s="70"/>
      <c r="CQ16" s="13"/>
      <c r="CR16" s="13"/>
      <c r="CS16" s="43"/>
    </row>
    <row r="17" spans="1:97" ht="18" customHeight="1" x14ac:dyDescent="0.35">
      <c r="A17" s="220" t="s">
        <v>220</v>
      </c>
      <c r="B17" s="223" t="s">
        <v>191</v>
      </c>
      <c r="C17" s="31" t="s">
        <v>1</v>
      </c>
      <c r="D17" s="14">
        <v>30</v>
      </c>
      <c r="E17" s="4">
        <f t="shared" si="0"/>
        <v>30</v>
      </c>
      <c r="F17" s="4">
        <f t="shared" si="1"/>
        <v>0</v>
      </c>
      <c r="G17" s="71"/>
      <c r="H17" s="71"/>
      <c r="I17" s="71"/>
      <c r="J17" s="71"/>
      <c r="K17" s="5"/>
      <c r="L17" s="5"/>
      <c r="M17" s="5"/>
      <c r="N17" s="5"/>
      <c r="O17" s="5"/>
      <c r="P17" s="71"/>
      <c r="Q17" s="71"/>
      <c r="R17" s="5"/>
      <c r="S17" s="5"/>
      <c r="T17" s="5"/>
      <c r="U17" s="5"/>
      <c r="V17" s="5"/>
      <c r="W17" s="118"/>
      <c r="X17" s="118"/>
      <c r="Y17" s="5"/>
      <c r="Z17" s="5"/>
      <c r="AA17" s="5"/>
      <c r="AB17" s="5"/>
      <c r="AC17" s="5"/>
      <c r="AD17" s="118"/>
      <c r="AE17" s="118"/>
      <c r="AF17" s="5"/>
      <c r="AG17" s="5"/>
      <c r="AH17" s="5"/>
      <c r="AI17" s="5"/>
      <c r="AJ17" s="5"/>
      <c r="AK17" s="118"/>
      <c r="AL17" s="118"/>
      <c r="AM17" s="5"/>
      <c r="AN17" s="5"/>
      <c r="AO17" s="5"/>
      <c r="AP17" s="5"/>
      <c r="AQ17" s="5">
        <v>30</v>
      </c>
      <c r="AR17" s="118"/>
      <c r="AS17" s="118"/>
      <c r="AT17" s="5"/>
      <c r="AU17" s="5"/>
      <c r="AV17" s="5"/>
      <c r="AW17" s="5"/>
      <c r="AX17" s="5"/>
      <c r="AY17" s="118"/>
      <c r="AZ17" s="118"/>
      <c r="BA17" s="5"/>
      <c r="BB17" s="5"/>
      <c r="BC17" s="5"/>
      <c r="BD17" s="5"/>
      <c r="BE17" s="5"/>
      <c r="BF17" s="118"/>
      <c r="BG17" s="118"/>
      <c r="BH17" s="5"/>
      <c r="BI17" s="5"/>
      <c r="BJ17" s="5"/>
      <c r="BK17" s="5"/>
      <c r="BL17" s="5"/>
      <c r="BM17" s="116"/>
      <c r="BN17" s="116"/>
      <c r="BO17" s="9"/>
      <c r="BP17" s="9"/>
      <c r="BQ17" s="9"/>
      <c r="BR17" s="9"/>
      <c r="BS17" s="9"/>
      <c r="BT17" s="69"/>
      <c r="BU17" s="69"/>
      <c r="BV17" s="9"/>
      <c r="BW17" s="9"/>
      <c r="BX17" s="9"/>
      <c r="BY17" s="9"/>
      <c r="BZ17" s="9"/>
      <c r="CA17" s="69"/>
      <c r="CB17" s="69"/>
      <c r="CC17" s="9"/>
      <c r="CD17" s="9"/>
      <c r="CE17" s="9"/>
      <c r="CF17" s="9"/>
      <c r="CG17" s="9"/>
      <c r="CH17" s="69"/>
      <c r="CI17" s="69"/>
      <c r="CJ17" s="9"/>
      <c r="CK17" s="9"/>
      <c r="CL17" s="9"/>
      <c r="CM17" s="9"/>
      <c r="CN17" s="9"/>
      <c r="CO17" s="69"/>
      <c r="CP17" s="69"/>
      <c r="CQ17" s="9"/>
      <c r="CR17" s="9"/>
      <c r="CS17" s="41"/>
    </row>
    <row r="18" spans="1:97" ht="18" customHeight="1" x14ac:dyDescent="0.35">
      <c r="A18" s="221"/>
      <c r="B18" s="224"/>
      <c r="C18" s="32" t="s">
        <v>2</v>
      </c>
      <c r="D18" s="124">
        <v>30</v>
      </c>
      <c r="E18" s="4">
        <f t="shared" si="0"/>
        <v>30</v>
      </c>
      <c r="F18" s="8">
        <f t="shared" si="1"/>
        <v>0</v>
      </c>
      <c r="G18" s="69"/>
      <c r="H18" s="69"/>
      <c r="I18" s="69"/>
      <c r="J18" s="69"/>
      <c r="K18" s="9"/>
      <c r="L18" s="9"/>
      <c r="M18" s="9"/>
      <c r="N18" s="9"/>
      <c r="O18" s="9"/>
      <c r="P18" s="69"/>
      <c r="Q18" s="69"/>
      <c r="R18" s="9"/>
      <c r="S18" s="9"/>
      <c r="T18" s="9"/>
      <c r="U18" s="9"/>
      <c r="V18" s="9"/>
      <c r="W18" s="116"/>
      <c r="X18" s="116"/>
      <c r="Y18" s="9"/>
      <c r="Z18" s="9"/>
      <c r="AA18" s="9"/>
      <c r="AB18" s="9"/>
      <c r="AC18" s="9"/>
      <c r="AD18" s="116"/>
      <c r="AE18" s="116"/>
      <c r="AF18" s="9"/>
      <c r="AG18" s="9"/>
      <c r="AH18" s="9"/>
      <c r="AI18" s="9"/>
      <c r="AJ18" s="9"/>
      <c r="AK18" s="116"/>
      <c r="AL18" s="116"/>
      <c r="AM18" s="9"/>
      <c r="AN18" s="9"/>
      <c r="AO18" s="9"/>
      <c r="AP18" s="9"/>
      <c r="AQ18" s="9">
        <v>30</v>
      </c>
      <c r="AR18" s="116"/>
      <c r="AS18" s="116"/>
      <c r="AT18" s="9"/>
      <c r="AU18" s="9"/>
      <c r="AV18" s="9"/>
      <c r="AW18" s="9"/>
      <c r="AX18" s="9"/>
      <c r="AY18" s="116"/>
      <c r="AZ18" s="116"/>
      <c r="BA18" s="9"/>
      <c r="BB18" s="9"/>
      <c r="BC18" s="9"/>
      <c r="BD18" s="9"/>
      <c r="BE18" s="9"/>
      <c r="BF18" s="116"/>
      <c r="BG18" s="116"/>
      <c r="BH18" s="9"/>
      <c r="BI18" s="9"/>
      <c r="BJ18" s="9"/>
      <c r="BK18" s="9"/>
      <c r="BL18" s="9"/>
      <c r="BM18" s="128"/>
      <c r="BN18" s="128"/>
      <c r="BO18" s="9"/>
      <c r="BP18" s="9"/>
      <c r="BQ18" s="9"/>
      <c r="BR18" s="9"/>
      <c r="BS18" s="9"/>
      <c r="BT18" s="69"/>
      <c r="BU18" s="69"/>
      <c r="BV18" s="9"/>
      <c r="BW18" s="9"/>
      <c r="BX18" s="9"/>
      <c r="BY18" s="9"/>
      <c r="BZ18" s="9"/>
      <c r="CA18" s="69"/>
      <c r="CB18" s="69"/>
      <c r="CC18" s="9"/>
      <c r="CD18" s="9"/>
      <c r="CE18" s="9"/>
      <c r="CF18" s="9"/>
      <c r="CG18" s="9"/>
      <c r="CH18" s="69"/>
      <c r="CI18" s="69"/>
      <c r="CJ18" s="9"/>
      <c r="CK18" s="9"/>
      <c r="CL18" s="9"/>
      <c r="CM18" s="9"/>
      <c r="CN18" s="9"/>
      <c r="CO18" s="69"/>
      <c r="CP18" s="69"/>
      <c r="CQ18" s="9"/>
      <c r="CR18" s="9"/>
      <c r="CS18" s="42"/>
    </row>
    <row r="19" spans="1:97" ht="18" customHeight="1" x14ac:dyDescent="0.35">
      <c r="A19" s="221"/>
      <c r="B19" s="224"/>
      <c r="C19" s="32" t="s">
        <v>3</v>
      </c>
      <c r="D19" s="124">
        <v>30</v>
      </c>
      <c r="E19" s="4">
        <f t="shared" si="0"/>
        <v>30</v>
      </c>
      <c r="F19" s="8">
        <f t="shared" si="1"/>
        <v>0</v>
      </c>
      <c r="G19" s="69"/>
      <c r="H19" s="69"/>
      <c r="I19" s="69"/>
      <c r="J19" s="69"/>
      <c r="K19" s="9"/>
      <c r="L19" s="9"/>
      <c r="M19" s="9"/>
      <c r="N19" s="9"/>
      <c r="O19" s="9"/>
      <c r="P19" s="69"/>
      <c r="Q19" s="69"/>
      <c r="R19" s="9"/>
      <c r="S19" s="9"/>
      <c r="T19" s="9"/>
      <c r="U19" s="9"/>
      <c r="V19" s="9"/>
      <c r="W19" s="116"/>
      <c r="X19" s="116"/>
      <c r="Y19" s="9"/>
      <c r="Z19" s="9"/>
      <c r="AA19" s="9"/>
      <c r="AB19" s="9"/>
      <c r="AC19" s="9"/>
      <c r="AD19" s="116"/>
      <c r="AE19" s="116"/>
      <c r="AF19" s="9"/>
      <c r="AG19" s="9"/>
      <c r="AH19" s="9"/>
      <c r="AI19" s="9"/>
      <c r="AJ19" s="9"/>
      <c r="AK19" s="116"/>
      <c r="AL19" s="116"/>
      <c r="AM19" s="9"/>
      <c r="AN19" s="9"/>
      <c r="AO19" s="9"/>
      <c r="AP19" s="9"/>
      <c r="AQ19" s="9"/>
      <c r="AR19" s="116"/>
      <c r="AS19" s="116"/>
      <c r="AT19" s="9"/>
      <c r="AU19" s="9"/>
      <c r="AV19" s="9"/>
      <c r="AW19" s="9"/>
      <c r="AX19" s="9"/>
      <c r="AY19" s="116"/>
      <c r="AZ19" s="116"/>
      <c r="BA19" s="9"/>
      <c r="BB19" s="9"/>
      <c r="BC19" s="9"/>
      <c r="BD19" s="9"/>
      <c r="BE19" s="9"/>
      <c r="BF19" s="116"/>
      <c r="BG19" s="116"/>
      <c r="BH19" s="9">
        <f>16+14</f>
        <v>30</v>
      </c>
      <c r="BI19" s="9"/>
      <c r="BJ19" s="9"/>
      <c r="BK19" s="9"/>
      <c r="BL19" s="9"/>
      <c r="BM19" s="128"/>
      <c r="BN19" s="128"/>
      <c r="BO19" s="9"/>
      <c r="BP19" s="9"/>
      <c r="BQ19" s="9"/>
      <c r="BR19" s="9"/>
      <c r="BS19" s="9"/>
      <c r="BT19" s="69"/>
      <c r="BU19" s="69"/>
      <c r="BV19" s="9"/>
      <c r="BW19" s="9"/>
      <c r="BX19" s="9"/>
      <c r="BY19" s="9"/>
      <c r="BZ19" s="9"/>
      <c r="CA19" s="69"/>
      <c r="CB19" s="69"/>
      <c r="CC19" s="9"/>
      <c r="CD19" s="9"/>
      <c r="CE19" s="9"/>
      <c r="CF19" s="9"/>
      <c r="CG19" s="9"/>
      <c r="CH19" s="69"/>
      <c r="CI19" s="69"/>
      <c r="CJ19" s="9"/>
      <c r="CK19" s="9"/>
      <c r="CL19" s="9"/>
      <c r="CM19" s="9"/>
      <c r="CN19" s="9"/>
      <c r="CO19" s="69"/>
      <c r="CP19" s="69"/>
      <c r="CQ19" s="9"/>
      <c r="CR19" s="9"/>
      <c r="CS19" s="42"/>
    </row>
    <row r="20" spans="1:97" ht="18" customHeight="1" x14ac:dyDescent="0.35">
      <c r="A20" s="221"/>
      <c r="B20" s="224"/>
      <c r="C20" s="33" t="s">
        <v>4</v>
      </c>
      <c r="D20" s="124">
        <v>30</v>
      </c>
      <c r="E20" s="4">
        <f t="shared" si="0"/>
        <v>30</v>
      </c>
      <c r="F20" s="8">
        <f t="shared" si="1"/>
        <v>0</v>
      </c>
      <c r="G20" s="69"/>
      <c r="H20" s="69"/>
      <c r="I20" s="69"/>
      <c r="J20" s="69"/>
      <c r="K20" s="9"/>
      <c r="L20" s="9"/>
      <c r="M20" s="9"/>
      <c r="N20" s="9"/>
      <c r="O20" s="9"/>
      <c r="P20" s="69"/>
      <c r="Q20" s="69"/>
      <c r="R20" s="9"/>
      <c r="S20" s="9"/>
      <c r="T20" s="9"/>
      <c r="U20" s="9"/>
      <c r="V20" s="9"/>
      <c r="W20" s="116"/>
      <c r="X20" s="116"/>
      <c r="Y20" s="9"/>
      <c r="Z20" s="9"/>
      <c r="AA20" s="9"/>
      <c r="AB20" s="9"/>
      <c r="AC20" s="9"/>
      <c r="AD20" s="116"/>
      <c r="AE20" s="116"/>
      <c r="AF20" s="9"/>
      <c r="AG20" s="9"/>
      <c r="AH20" s="9"/>
      <c r="AI20" s="9"/>
      <c r="AJ20" s="9"/>
      <c r="AK20" s="116"/>
      <c r="AL20" s="116"/>
      <c r="AM20" s="9"/>
      <c r="AN20" s="9"/>
      <c r="AO20" s="9"/>
      <c r="AP20" s="9"/>
      <c r="AQ20" s="9"/>
      <c r="AR20" s="116"/>
      <c r="AS20" s="116"/>
      <c r="AT20" s="9"/>
      <c r="AU20" s="9"/>
      <c r="AV20" s="9">
        <v>28</v>
      </c>
      <c r="AW20" s="9">
        <v>2</v>
      </c>
      <c r="AX20" s="9"/>
      <c r="AY20" s="116"/>
      <c r="AZ20" s="116"/>
      <c r="BA20" s="9"/>
      <c r="BB20" s="9"/>
      <c r="BC20" s="9"/>
      <c r="BD20" s="9"/>
      <c r="BE20" s="9"/>
      <c r="BF20" s="116"/>
      <c r="BG20" s="116"/>
      <c r="BH20" s="9"/>
      <c r="BI20" s="9"/>
      <c r="BJ20" s="9"/>
      <c r="BK20" s="9"/>
      <c r="BL20" s="9"/>
      <c r="BM20" s="128"/>
      <c r="BN20" s="128"/>
      <c r="BO20" s="9"/>
      <c r="BP20" s="9"/>
      <c r="BQ20" s="9"/>
      <c r="BR20" s="9"/>
      <c r="BS20" s="9"/>
      <c r="BT20" s="69"/>
      <c r="BU20" s="69"/>
      <c r="BV20" s="9"/>
      <c r="BW20" s="9"/>
      <c r="BX20" s="9"/>
      <c r="BY20" s="9"/>
      <c r="BZ20" s="9"/>
      <c r="CA20" s="69"/>
      <c r="CB20" s="69"/>
      <c r="CC20" s="9"/>
      <c r="CD20" s="9"/>
      <c r="CE20" s="9"/>
      <c r="CF20" s="9"/>
      <c r="CG20" s="9"/>
      <c r="CH20" s="69"/>
      <c r="CI20" s="69"/>
      <c r="CJ20" s="9"/>
      <c r="CK20" s="9"/>
      <c r="CL20" s="9"/>
      <c r="CM20" s="9"/>
      <c r="CN20" s="9"/>
      <c r="CO20" s="69"/>
      <c r="CP20" s="69"/>
      <c r="CQ20" s="9"/>
      <c r="CR20" s="9"/>
      <c r="CS20" s="42"/>
    </row>
    <row r="21" spans="1:97" ht="18" customHeight="1" x14ac:dyDescent="0.35">
      <c r="A21" s="221"/>
      <c r="B21" s="224"/>
      <c r="C21" s="33" t="s">
        <v>5</v>
      </c>
      <c r="D21" s="124">
        <v>30</v>
      </c>
      <c r="E21" s="4">
        <f t="shared" si="0"/>
        <v>30</v>
      </c>
      <c r="F21" s="8">
        <f t="shared" si="1"/>
        <v>0</v>
      </c>
      <c r="G21" s="69"/>
      <c r="H21" s="69"/>
      <c r="I21" s="69"/>
      <c r="J21" s="69"/>
      <c r="K21" s="9"/>
      <c r="L21" s="9"/>
      <c r="M21" s="9"/>
      <c r="N21" s="9"/>
      <c r="O21" s="9"/>
      <c r="P21" s="69"/>
      <c r="Q21" s="69"/>
      <c r="R21" s="9"/>
      <c r="S21" s="9"/>
      <c r="T21" s="9"/>
      <c r="U21" s="9"/>
      <c r="V21" s="9"/>
      <c r="W21" s="116"/>
      <c r="X21" s="116"/>
      <c r="Y21" s="9"/>
      <c r="Z21" s="9"/>
      <c r="AA21" s="9"/>
      <c r="AB21" s="9"/>
      <c r="AC21" s="9"/>
      <c r="AD21" s="116"/>
      <c r="AE21" s="116"/>
      <c r="AF21" s="9"/>
      <c r="AG21" s="9"/>
      <c r="AH21" s="9"/>
      <c r="AI21" s="9"/>
      <c r="AJ21" s="9"/>
      <c r="AK21" s="116"/>
      <c r="AL21" s="116"/>
      <c r="AM21" s="9"/>
      <c r="AN21" s="9"/>
      <c r="AO21" s="9"/>
      <c r="AP21" s="9"/>
      <c r="AQ21" s="9"/>
      <c r="AR21" s="116"/>
      <c r="AS21" s="116"/>
      <c r="AT21" s="9"/>
      <c r="AU21" s="9"/>
      <c r="AV21" s="9">
        <v>29</v>
      </c>
      <c r="AW21" s="9"/>
      <c r="AX21" s="9">
        <v>1</v>
      </c>
      <c r="AY21" s="116"/>
      <c r="AZ21" s="116"/>
      <c r="BA21" s="9"/>
      <c r="BB21" s="9"/>
      <c r="BC21" s="9"/>
      <c r="BD21" s="9"/>
      <c r="BE21" s="9"/>
      <c r="BF21" s="116"/>
      <c r="BG21" s="116"/>
      <c r="BH21" s="9"/>
      <c r="BI21" s="9"/>
      <c r="BJ21" s="9"/>
      <c r="BK21" s="9"/>
      <c r="BL21" s="9"/>
      <c r="BM21" s="128"/>
      <c r="BN21" s="128"/>
      <c r="BO21" s="9"/>
      <c r="BP21" s="9"/>
      <c r="BQ21" s="9"/>
      <c r="BR21" s="9"/>
      <c r="BS21" s="9"/>
      <c r="BT21" s="69"/>
      <c r="BU21" s="69"/>
      <c r="BV21" s="9"/>
      <c r="BW21" s="9"/>
      <c r="BX21" s="9"/>
      <c r="BY21" s="9"/>
      <c r="BZ21" s="9"/>
      <c r="CA21" s="69"/>
      <c r="CB21" s="69"/>
      <c r="CC21" s="9"/>
      <c r="CD21" s="9"/>
      <c r="CE21" s="9"/>
      <c r="CF21" s="9"/>
      <c r="CG21" s="9"/>
      <c r="CH21" s="69"/>
      <c r="CI21" s="69"/>
      <c r="CJ21" s="9"/>
      <c r="CK21" s="9"/>
      <c r="CL21" s="9"/>
      <c r="CM21" s="9"/>
      <c r="CN21" s="9"/>
      <c r="CO21" s="69"/>
      <c r="CP21" s="69"/>
      <c r="CQ21" s="9"/>
      <c r="CR21" s="9"/>
      <c r="CS21" s="42"/>
    </row>
    <row r="22" spans="1:97" ht="18" customHeight="1" x14ac:dyDescent="0.35">
      <c r="A22" s="222"/>
      <c r="B22" s="225"/>
      <c r="C22" s="35" t="s">
        <v>6</v>
      </c>
      <c r="D22" s="16">
        <v>30</v>
      </c>
      <c r="E22" s="4">
        <f t="shared" si="0"/>
        <v>30</v>
      </c>
      <c r="F22" s="10">
        <f t="shared" si="1"/>
        <v>0</v>
      </c>
      <c r="G22" s="70"/>
      <c r="H22" s="70"/>
      <c r="I22" s="70"/>
      <c r="J22" s="70"/>
      <c r="K22" s="13"/>
      <c r="L22" s="13"/>
      <c r="M22" s="13"/>
      <c r="N22" s="13"/>
      <c r="O22" s="13"/>
      <c r="P22" s="70"/>
      <c r="Q22" s="70"/>
      <c r="R22" s="13"/>
      <c r="S22" s="13"/>
      <c r="T22" s="13"/>
      <c r="U22" s="13"/>
      <c r="V22" s="13"/>
      <c r="W22" s="117"/>
      <c r="X22" s="117"/>
      <c r="Y22" s="13"/>
      <c r="Z22" s="13"/>
      <c r="AA22" s="13"/>
      <c r="AB22" s="13"/>
      <c r="AC22" s="13"/>
      <c r="AD22" s="117"/>
      <c r="AE22" s="117"/>
      <c r="AF22" s="13"/>
      <c r="AG22" s="13"/>
      <c r="AH22" s="13"/>
      <c r="AI22" s="13"/>
      <c r="AJ22" s="13"/>
      <c r="AK22" s="117"/>
      <c r="AL22" s="117"/>
      <c r="AM22" s="13"/>
      <c r="AN22" s="13"/>
      <c r="AO22" s="13"/>
      <c r="AP22" s="13"/>
      <c r="AQ22" s="13"/>
      <c r="AR22" s="117"/>
      <c r="AS22" s="117"/>
      <c r="AT22" s="13"/>
      <c r="AU22" s="13">
        <v>14</v>
      </c>
      <c r="AV22" s="13">
        <v>9</v>
      </c>
      <c r="AW22" s="13">
        <v>1</v>
      </c>
      <c r="AX22" s="13">
        <v>6</v>
      </c>
      <c r="AY22" s="117"/>
      <c r="AZ22" s="117"/>
      <c r="BA22" s="13"/>
      <c r="BB22" s="13"/>
      <c r="BC22" s="13"/>
      <c r="BD22" s="13"/>
      <c r="BE22" s="13"/>
      <c r="BF22" s="117"/>
      <c r="BG22" s="117"/>
      <c r="BH22" s="13"/>
      <c r="BI22" s="13"/>
      <c r="BJ22" s="13"/>
      <c r="BK22" s="13"/>
      <c r="BL22" s="13"/>
      <c r="BM22" s="119"/>
      <c r="BN22" s="119"/>
      <c r="BO22" s="13"/>
      <c r="BP22" s="13"/>
      <c r="BQ22" s="13"/>
      <c r="BR22" s="13"/>
      <c r="BS22" s="13"/>
      <c r="BT22" s="70"/>
      <c r="BU22" s="70"/>
      <c r="BV22" s="13"/>
      <c r="BW22" s="13"/>
      <c r="BX22" s="13"/>
      <c r="BY22" s="13"/>
      <c r="BZ22" s="13"/>
      <c r="CA22" s="70"/>
      <c r="CB22" s="70"/>
      <c r="CC22" s="13"/>
      <c r="CD22" s="13"/>
      <c r="CE22" s="13"/>
      <c r="CF22" s="13"/>
      <c r="CG22" s="13"/>
      <c r="CH22" s="70"/>
      <c r="CI22" s="70"/>
      <c r="CJ22" s="13"/>
      <c r="CK22" s="13"/>
      <c r="CL22" s="13"/>
      <c r="CM22" s="13"/>
      <c r="CN22" s="13"/>
      <c r="CO22" s="70"/>
      <c r="CP22" s="70"/>
      <c r="CQ22" s="13"/>
      <c r="CR22" s="13"/>
      <c r="CS22" s="43"/>
    </row>
    <row r="23" spans="1:97" ht="18" customHeight="1" x14ac:dyDescent="0.35">
      <c r="A23" s="220" t="s">
        <v>220</v>
      </c>
      <c r="B23" s="223" t="s">
        <v>204</v>
      </c>
      <c r="C23" s="31" t="s">
        <v>1</v>
      </c>
      <c r="D23" s="14">
        <v>20</v>
      </c>
      <c r="E23" s="4">
        <f t="shared" si="0"/>
        <v>20</v>
      </c>
      <c r="F23" s="4">
        <f t="shared" si="1"/>
        <v>0</v>
      </c>
      <c r="G23" s="71"/>
      <c r="H23" s="71"/>
      <c r="I23" s="71"/>
      <c r="J23" s="71"/>
      <c r="K23" s="5"/>
      <c r="L23" s="5"/>
      <c r="M23" s="5"/>
      <c r="N23" s="5"/>
      <c r="O23" s="5"/>
      <c r="P23" s="71"/>
      <c r="Q23" s="71"/>
      <c r="R23" s="5"/>
      <c r="S23" s="5"/>
      <c r="T23" s="5"/>
      <c r="U23" s="5"/>
      <c r="V23" s="5"/>
      <c r="W23" s="118"/>
      <c r="X23" s="118"/>
      <c r="Y23" s="5"/>
      <c r="Z23" s="5"/>
      <c r="AA23" s="5"/>
      <c r="AB23" s="5"/>
      <c r="AC23" s="5"/>
      <c r="AD23" s="118"/>
      <c r="AE23" s="118"/>
      <c r="AF23" s="5"/>
      <c r="AG23" s="5"/>
      <c r="AH23" s="5"/>
      <c r="AI23" s="5"/>
      <c r="AJ23" s="5"/>
      <c r="AK23" s="118"/>
      <c r="AL23" s="118"/>
      <c r="AM23" s="5"/>
      <c r="AN23" s="5"/>
      <c r="AO23" s="5"/>
      <c r="AP23" s="5"/>
      <c r="AQ23" s="5">
        <v>20</v>
      </c>
      <c r="AR23" s="118"/>
      <c r="AS23" s="118"/>
      <c r="AT23" s="5"/>
      <c r="AU23" s="5"/>
      <c r="AV23" s="5"/>
      <c r="AW23" s="5"/>
      <c r="AX23" s="5"/>
      <c r="AY23" s="118"/>
      <c r="AZ23" s="118"/>
      <c r="BA23" s="5"/>
      <c r="BB23" s="5"/>
      <c r="BC23" s="5"/>
      <c r="BD23" s="5"/>
      <c r="BE23" s="5"/>
      <c r="BF23" s="118"/>
      <c r="BG23" s="118"/>
      <c r="BH23" s="5"/>
      <c r="BI23" s="5"/>
      <c r="BJ23" s="5"/>
      <c r="BK23" s="5"/>
      <c r="BL23" s="5"/>
      <c r="BM23" s="116"/>
      <c r="BN23" s="116"/>
      <c r="BO23" s="9"/>
      <c r="BP23" s="9"/>
      <c r="BQ23" s="9"/>
      <c r="BR23" s="9"/>
      <c r="BS23" s="9"/>
      <c r="BT23" s="69"/>
      <c r="BU23" s="69"/>
      <c r="BV23" s="9"/>
      <c r="BW23" s="9"/>
      <c r="BX23" s="9"/>
      <c r="BY23" s="9"/>
      <c r="BZ23" s="9"/>
      <c r="CA23" s="69"/>
      <c r="CB23" s="69"/>
      <c r="CC23" s="9"/>
      <c r="CD23" s="9"/>
      <c r="CE23" s="9"/>
      <c r="CF23" s="9"/>
      <c r="CG23" s="9"/>
      <c r="CH23" s="69"/>
      <c r="CI23" s="69"/>
      <c r="CJ23" s="9"/>
      <c r="CK23" s="9"/>
      <c r="CL23" s="9"/>
      <c r="CM23" s="9"/>
      <c r="CN23" s="9"/>
      <c r="CO23" s="69"/>
      <c r="CP23" s="69"/>
      <c r="CQ23" s="9"/>
      <c r="CR23" s="9"/>
      <c r="CS23" s="41"/>
    </row>
    <row r="24" spans="1:97" ht="18" customHeight="1" x14ac:dyDescent="0.35">
      <c r="A24" s="221"/>
      <c r="B24" s="224"/>
      <c r="C24" s="32" t="s">
        <v>2</v>
      </c>
      <c r="D24" s="124">
        <v>20</v>
      </c>
      <c r="E24" s="4">
        <f t="shared" si="0"/>
        <v>20</v>
      </c>
      <c r="F24" s="8">
        <f t="shared" si="1"/>
        <v>0</v>
      </c>
      <c r="G24" s="69"/>
      <c r="H24" s="69"/>
      <c r="I24" s="69"/>
      <c r="J24" s="69"/>
      <c r="K24" s="9"/>
      <c r="L24" s="9"/>
      <c r="M24" s="9"/>
      <c r="N24" s="9"/>
      <c r="O24" s="9"/>
      <c r="P24" s="69"/>
      <c r="Q24" s="69"/>
      <c r="R24" s="9"/>
      <c r="S24" s="9"/>
      <c r="T24" s="9"/>
      <c r="U24" s="9"/>
      <c r="V24" s="9"/>
      <c r="W24" s="116"/>
      <c r="X24" s="116"/>
      <c r="Y24" s="9"/>
      <c r="Z24" s="9"/>
      <c r="AA24" s="9"/>
      <c r="AB24" s="9"/>
      <c r="AC24" s="9"/>
      <c r="AD24" s="116"/>
      <c r="AE24" s="116"/>
      <c r="AF24" s="9"/>
      <c r="AG24" s="9"/>
      <c r="AH24" s="9"/>
      <c r="AI24" s="9"/>
      <c r="AJ24" s="9"/>
      <c r="AK24" s="116"/>
      <c r="AL24" s="116"/>
      <c r="AM24" s="9"/>
      <c r="AN24" s="9"/>
      <c r="AO24" s="9"/>
      <c r="AP24" s="9"/>
      <c r="AQ24" s="9">
        <v>20</v>
      </c>
      <c r="AR24" s="116"/>
      <c r="AS24" s="116"/>
      <c r="AT24" s="9"/>
      <c r="AU24" s="9"/>
      <c r="AV24" s="9"/>
      <c r="AW24" s="9"/>
      <c r="AX24" s="9"/>
      <c r="AY24" s="116"/>
      <c r="AZ24" s="116"/>
      <c r="BA24" s="9"/>
      <c r="BB24" s="9"/>
      <c r="BC24" s="9"/>
      <c r="BD24" s="9"/>
      <c r="BE24" s="9"/>
      <c r="BF24" s="116"/>
      <c r="BG24" s="116"/>
      <c r="BH24" s="9"/>
      <c r="BI24" s="9"/>
      <c r="BJ24" s="9"/>
      <c r="BK24" s="9"/>
      <c r="BL24" s="9"/>
      <c r="BM24" s="128"/>
      <c r="BN24" s="128"/>
      <c r="BO24" s="9"/>
      <c r="BP24" s="9"/>
      <c r="BQ24" s="9"/>
      <c r="BR24" s="9"/>
      <c r="BS24" s="9"/>
      <c r="BT24" s="69"/>
      <c r="BU24" s="69"/>
      <c r="BV24" s="9"/>
      <c r="BW24" s="9"/>
      <c r="BX24" s="9"/>
      <c r="BY24" s="9"/>
      <c r="BZ24" s="9"/>
      <c r="CA24" s="69"/>
      <c r="CB24" s="69"/>
      <c r="CC24" s="9"/>
      <c r="CD24" s="9"/>
      <c r="CE24" s="9"/>
      <c r="CF24" s="9"/>
      <c r="CG24" s="9"/>
      <c r="CH24" s="69"/>
      <c r="CI24" s="69"/>
      <c r="CJ24" s="9"/>
      <c r="CK24" s="9"/>
      <c r="CL24" s="9"/>
      <c r="CM24" s="9"/>
      <c r="CN24" s="9"/>
      <c r="CO24" s="69"/>
      <c r="CP24" s="69"/>
      <c r="CQ24" s="9"/>
      <c r="CR24" s="9"/>
      <c r="CS24" s="42"/>
    </row>
    <row r="25" spans="1:97" ht="18" customHeight="1" x14ac:dyDescent="0.35">
      <c r="A25" s="221"/>
      <c r="B25" s="224"/>
      <c r="C25" s="32" t="s">
        <v>3</v>
      </c>
      <c r="D25" s="124">
        <v>20</v>
      </c>
      <c r="E25" s="4">
        <f t="shared" si="0"/>
        <v>20</v>
      </c>
      <c r="F25" s="8">
        <f t="shared" si="1"/>
        <v>0</v>
      </c>
      <c r="G25" s="69"/>
      <c r="H25" s="69"/>
      <c r="I25" s="69"/>
      <c r="J25" s="69"/>
      <c r="K25" s="9"/>
      <c r="L25" s="9"/>
      <c r="M25" s="9"/>
      <c r="N25" s="9"/>
      <c r="O25" s="9"/>
      <c r="P25" s="69"/>
      <c r="Q25" s="69"/>
      <c r="R25" s="9"/>
      <c r="S25" s="9"/>
      <c r="T25" s="9"/>
      <c r="U25" s="9"/>
      <c r="V25" s="9"/>
      <c r="W25" s="116"/>
      <c r="X25" s="116"/>
      <c r="Y25" s="9"/>
      <c r="Z25" s="9"/>
      <c r="AA25" s="9"/>
      <c r="AB25" s="9"/>
      <c r="AC25" s="9"/>
      <c r="AD25" s="116"/>
      <c r="AE25" s="116"/>
      <c r="AF25" s="9"/>
      <c r="AG25" s="9"/>
      <c r="AH25" s="9"/>
      <c r="AI25" s="9"/>
      <c r="AJ25" s="9"/>
      <c r="AK25" s="116"/>
      <c r="AL25" s="116"/>
      <c r="AM25" s="9"/>
      <c r="AN25" s="9"/>
      <c r="AO25" s="9"/>
      <c r="AP25" s="9"/>
      <c r="AQ25" s="9"/>
      <c r="AR25" s="116"/>
      <c r="AS25" s="116"/>
      <c r="AT25" s="9"/>
      <c r="AU25" s="9"/>
      <c r="AV25" s="9"/>
      <c r="AW25" s="9"/>
      <c r="AX25" s="9"/>
      <c r="AY25" s="116"/>
      <c r="AZ25" s="116"/>
      <c r="BA25" s="9"/>
      <c r="BB25" s="9"/>
      <c r="BC25" s="9"/>
      <c r="BD25" s="9"/>
      <c r="BE25" s="9"/>
      <c r="BF25" s="116"/>
      <c r="BG25" s="116"/>
      <c r="BH25" s="9">
        <v>7</v>
      </c>
      <c r="BI25" s="9"/>
      <c r="BJ25" s="9"/>
      <c r="BK25" s="9">
        <v>13</v>
      </c>
      <c r="BL25" s="9"/>
      <c r="BM25" s="128"/>
      <c r="BN25" s="128"/>
      <c r="BO25" s="9"/>
      <c r="BP25" s="9"/>
      <c r="BQ25" s="9"/>
      <c r="BR25" s="9"/>
      <c r="BS25" s="9"/>
      <c r="BT25" s="69"/>
      <c r="BU25" s="69"/>
      <c r="BV25" s="9"/>
      <c r="BW25" s="9"/>
      <c r="BX25" s="9"/>
      <c r="BY25" s="9"/>
      <c r="BZ25" s="9"/>
      <c r="CA25" s="69"/>
      <c r="CB25" s="69"/>
      <c r="CC25" s="9"/>
      <c r="CD25" s="9"/>
      <c r="CE25" s="9"/>
      <c r="CF25" s="9"/>
      <c r="CG25" s="9"/>
      <c r="CH25" s="69"/>
      <c r="CI25" s="69"/>
      <c r="CJ25" s="9"/>
      <c r="CK25" s="9"/>
      <c r="CL25" s="9"/>
      <c r="CM25" s="9"/>
      <c r="CN25" s="9"/>
      <c r="CO25" s="69"/>
      <c r="CP25" s="69"/>
      <c r="CQ25" s="9"/>
      <c r="CR25" s="9"/>
      <c r="CS25" s="42"/>
    </row>
    <row r="26" spans="1:97" ht="18" customHeight="1" x14ac:dyDescent="0.35">
      <c r="A26" s="221"/>
      <c r="B26" s="224"/>
      <c r="C26" s="33" t="s">
        <v>4</v>
      </c>
      <c r="D26" s="124">
        <v>20</v>
      </c>
      <c r="E26" s="4">
        <f t="shared" si="0"/>
        <v>20</v>
      </c>
      <c r="F26" s="8">
        <f t="shared" si="1"/>
        <v>0</v>
      </c>
      <c r="G26" s="69"/>
      <c r="H26" s="69"/>
      <c r="I26" s="69"/>
      <c r="J26" s="69"/>
      <c r="K26" s="9"/>
      <c r="L26" s="9"/>
      <c r="M26" s="9"/>
      <c r="N26" s="9"/>
      <c r="O26" s="9"/>
      <c r="P26" s="69"/>
      <c r="Q26" s="69"/>
      <c r="R26" s="9"/>
      <c r="S26" s="9"/>
      <c r="T26" s="9"/>
      <c r="U26" s="9"/>
      <c r="V26" s="9"/>
      <c r="W26" s="116"/>
      <c r="X26" s="116"/>
      <c r="Y26" s="9"/>
      <c r="Z26" s="9"/>
      <c r="AA26" s="9"/>
      <c r="AB26" s="9"/>
      <c r="AC26" s="9"/>
      <c r="AD26" s="116"/>
      <c r="AE26" s="116"/>
      <c r="AF26" s="9"/>
      <c r="AG26" s="9"/>
      <c r="AH26" s="9"/>
      <c r="AI26" s="9"/>
      <c r="AJ26" s="9"/>
      <c r="AK26" s="116"/>
      <c r="AL26" s="116"/>
      <c r="AM26" s="9"/>
      <c r="AN26" s="9"/>
      <c r="AO26" s="9"/>
      <c r="AP26" s="9"/>
      <c r="AQ26" s="9"/>
      <c r="AR26" s="116"/>
      <c r="AS26" s="116"/>
      <c r="AT26" s="9"/>
      <c r="AU26" s="9">
        <v>20</v>
      </c>
      <c r="AV26" s="9"/>
      <c r="AW26" s="9"/>
      <c r="AX26" s="9"/>
      <c r="AY26" s="116"/>
      <c r="AZ26" s="116"/>
      <c r="BA26" s="9"/>
      <c r="BB26" s="9"/>
      <c r="BC26" s="9"/>
      <c r="BD26" s="9"/>
      <c r="BE26" s="9"/>
      <c r="BF26" s="116"/>
      <c r="BG26" s="116"/>
      <c r="BH26" s="9"/>
      <c r="BI26" s="9"/>
      <c r="BJ26" s="9"/>
      <c r="BK26" s="9"/>
      <c r="BL26" s="9"/>
      <c r="BM26" s="128"/>
      <c r="BN26" s="128"/>
      <c r="BO26" s="9"/>
      <c r="BP26" s="9"/>
      <c r="BQ26" s="9"/>
      <c r="BR26" s="9"/>
      <c r="BS26" s="9"/>
      <c r="BT26" s="69"/>
      <c r="BU26" s="69"/>
      <c r="BV26" s="9"/>
      <c r="BW26" s="9"/>
      <c r="BX26" s="9"/>
      <c r="BY26" s="9"/>
      <c r="BZ26" s="9"/>
      <c r="CA26" s="69"/>
      <c r="CB26" s="69"/>
      <c r="CC26" s="9"/>
      <c r="CD26" s="9"/>
      <c r="CE26" s="9"/>
      <c r="CF26" s="9"/>
      <c r="CG26" s="9"/>
      <c r="CH26" s="69"/>
      <c r="CI26" s="69"/>
      <c r="CJ26" s="9"/>
      <c r="CK26" s="9"/>
      <c r="CL26" s="9"/>
      <c r="CM26" s="9"/>
      <c r="CN26" s="9"/>
      <c r="CO26" s="69"/>
      <c r="CP26" s="69"/>
      <c r="CQ26" s="9"/>
      <c r="CR26" s="9"/>
      <c r="CS26" s="42"/>
    </row>
    <row r="27" spans="1:97" ht="18" customHeight="1" x14ac:dyDescent="0.35">
      <c r="A27" s="221"/>
      <c r="B27" s="224"/>
      <c r="C27" s="33" t="s">
        <v>5</v>
      </c>
      <c r="D27" s="124">
        <v>20</v>
      </c>
      <c r="E27" s="4">
        <f t="shared" si="0"/>
        <v>20</v>
      </c>
      <c r="F27" s="8">
        <f t="shared" si="1"/>
        <v>0</v>
      </c>
      <c r="G27" s="69"/>
      <c r="H27" s="69"/>
      <c r="I27" s="69"/>
      <c r="J27" s="69"/>
      <c r="K27" s="9"/>
      <c r="L27" s="9"/>
      <c r="M27" s="9"/>
      <c r="N27" s="9"/>
      <c r="O27" s="9"/>
      <c r="P27" s="69"/>
      <c r="Q27" s="69"/>
      <c r="R27" s="9"/>
      <c r="S27" s="9"/>
      <c r="T27" s="9"/>
      <c r="U27" s="9"/>
      <c r="V27" s="9"/>
      <c r="W27" s="116"/>
      <c r="X27" s="116"/>
      <c r="Y27" s="9"/>
      <c r="Z27" s="9"/>
      <c r="AA27" s="9"/>
      <c r="AB27" s="9"/>
      <c r="AC27" s="9"/>
      <c r="AD27" s="116"/>
      <c r="AE27" s="116"/>
      <c r="AF27" s="9"/>
      <c r="AG27" s="9"/>
      <c r="AH27" s="9"/>
      <c r="AI27" s="9"/>
      <c r="AJ27" s="9"/>
      <c r="AK27" s="116"/>
      <c r="AL27" s="116"/>
      <c r="AM27" s="9"/>
      <c r="AN27" s="9"/>
      <c r="AO27" s="9"/>
      <c r="AP27" s="9"/>
      <c r="AQ27" s="9"/>
      <c r="AR27" s="116"/>
      <c r="AS27" s="116"/>
      <c r="AT27" s="9"/>
      <c r="AU27" s="9">
        <v>20</v>
      </c>
      <c r="AV27" s="9"/>
      <c r="AW27" s="9"/>
      <c r="AX27" s="9"/>
      <c r="AY27" s="116"/>
      <c r="AZ27" s="116"/>
      <c r="BA27" s="9"/>
      <c r="BB27" s="9"/>
      <c r="BC27" s="9"/>
      <c r="BD27" s="9"/>
      <c r="BE27" s="9"/>
      <c r="BF27" s="116"/>
      <c r="BG27" s="116"/>
      <c r="BH27" s="9"/>
      <c r="BI27" s="9"/>
      <c r="BJ27" s="9"/>
      <c r="BK27" s="9"/>
      <c r="BL27" s="9"/>
      <c r="BM27" s="128"/>
      <c r="BN27" s="128"/>
      <c r="BO27" s="9"/>
      <c r="BP27" s="9"/>
      <c r="BQ27" s="9"/>
      <c r="BR27" s="9"/>
      <c r="BS27" s="9"/>
      <c r="BT27" s="69"/>
      <c r="BU27" s="69"/>
      <c r="BV27" s="9"/>
      <c r="BW27" s="9"/>
      <c r="BX27" s="9"/>
      <c r="BY27" s="9"/>
      <c r="BZ27" s="9"/>
      <c r="CA27" s="69"/>
      <c r="CB27" s="69"/>
      <c r="CC27" s="9"/>
      <c r="CD27" s="9"/>
      <c r="CE27" s="9"/>
      <c r="CF27" s="9"/>
      <c r="CG27" s="9"/>
      <c r="CH27" s="69"/>
      <c r="CI27" s="69"/>
      <c r="CJ27" s="9"/>
      <c r="CK27" s="9"/>
      <c r="CL27" s="9"/>
      <c r="CM27" s="9"/>
      <c r="CN27" s="9"/>
      <c r="CO27" s="69"/>
      <c r="CP27" s="69"/>
      <c r="CQ27" s="9"/>
      <c r="CR27" s="9"/>
      <c r="CS27" s="42"/>
    </row>
    <row r="28" spans="1:97" ht="18" customHeight="1" x14ac:dyDescent="0.35">
      <c r="A28" s="222"/>
      <c r="B28" s="225"/>
      <c r="C28" s="35" t="s">
        <v>6</v>
      </c>
      <c r="D28" s="124">
        <v>20</v>
      </c>
      <c r="E28" s="4">
        <f t="shared" si="0"/>
        <v>20</v>
      </c>
      <c r="F28" s="10">
        <f t="shared" si="1"/>
        <v>0</v>
      </c>
      <c r="G28" s="70"/>
      <c r="H28" s="70"/>
      <c r="I28" s="70"/>
      <c r="J28" s="70"/>
      <c r="K28" s="13"/>
      <c r="L28" s="13"/>
      <c r="M28" s="13"/>
      <c r="N28" s="13"/>
      <c r="O28" s="13"/>
      <c r="P28" s="70"/>
      <c r="Q28" s="70"/>
      <c r="R28" s="13"/>
      <c r="S28" s="13"/>
      <c r="T28" s="13"/>
      <c r="U28" s="13"/>
      <c r="V28" s="13"/>
      <c r="W28" s="117"/>
      <c r="X28" s="117"/>
      <c r="Y28" s="13"/>
      <c r="Z28" s="13"/>
      <c r="AA28" s="13"/>
      <c r="AB28" s="13"/>
      <c r="AC28" s="13"/>
      <c r="AD28" s="117"/>
      <c r="AE28" s="117"/>
      <c r="AF28" s="13"/>
      <c r="AG28" s="13"/>
      <c r="AH28" s="13"/>
      <c r="AI28" s="13"/>
      <c r="AJ28" s="13"/>
      <c r="AK28" s="117"/>
      <c r="AL28" s="117"/>
      <c r="AM28" s="13"/>
      <c r="AN28" s="13"/>
      <c r="AO28" s="13"/>
      <c r="AP28" s="13"/>
      <c r="AQ28" s="13"/>
      <c r="AR28" s="117"/>
      <c r="AS28" s="117"/>
      <c r="AT28" s="13"/>
      <c r="AU28" s="13">
        <v>10</v>
      </c>
      <c r="AV28" s="13">
        <v>10</v>
      </c>
      <c r="AW28" s="13"/>
      <c r="AX28" s="13"/>
      <c r="AY28" s="117"/>
      <c r="AZ28" s="117"/>
      <c r="BA28" s="13"/>
      <c r="BB28" s="13"/>
      <c r="BC28" s="13"/>
      <c r="BD28" s="13"/>
      <c r="BE28" s="13"/>
      <c r="BF28" s="117"/>
      <c r="BG28" s="117"/>
      <c r="BH28" s="13"/>
      <c r="BI28" s="13"/>
      <c r="BJ28" s="13"/>
      <c r="BK28" s="13"/>
      <c r="BL28" s="13"/>
      <c r="BM28" s="119"/>
      <c r="BN28" s="119"/>
      <c r="BO28" s="13"/>
      <c r="BP28" s="13"/>
      <c r="BQ28" s="13"/>
      <c r="BR28" s="13"/>
      <c r="BS28" s="13"/>
      <c r="BT28" s="70"/>
      <c r="BU28" s="70"/>
      <c r="BV28" s="13"/>
      <c r="BW28" s="13"/>
      <c r="BX28" s="13"/>
      <c r="BY28" s="13"/>
      <c r="BZ28" s="13"/>
      <c r="CA28" s="70"/>
      <c r="CB28" s="70"/>
      <c r="CC28" s="13"/>
      <c r="CD28" s="13"/>
      <c r="CE28" s="13"/>
      <c r="CF28" s="13"/>
      <c r="CG28" s="13"/>
      <c r="CH28" s="70"/>
      <c r="CI28" s="70"/>
      <c r="CJ28" s="13"/>
      <c r="CK28" s="13"/>
      <c r="CL28" s="13"/>
      <c r="CM28" s="13"/>
      <c r="CN28" s="13"/>
      <c r="CO28" s="70"/>
      <c r="CP28" s="70"/>
      <c r="CQ28" s="13"/>
      <c r="CR28" s="13"/>
      <c r="CS28" s="43"/>
    </row>
    <row r="29" spans="1:97" ht="18" customHeight="1" x14ac:dyDescent="0.35">
      <c r="A29" s="220" t="s">
        <v>220</v>
      </c>
      <c r="B29" s="223" t="s">
        <v>205</v>
      </c>
      <c r="C29" s="31" t="s">
        <v>1</v>
      </c>
      <c r="D29" s="14">
        <v>20</v>
      </c>
      <c r="E29" s="4">
        <f t="shared" si="0"/>
        <v>20</v>
      </c>
      <c r="F29" s="4">
        <f t="shared" si="1"/>
        <v>0</v>
      </c>
      <c r="G29" s="71"/>
      <c r="H29" s="71"/>
      <c r="I29" s="71"/>
      <c r="J29" s="71"/>
      <c r="K29" s="5"/>
      <c r="L29" s="5"/>
      <c r="M29" s="5"/>
      <c r="N29" s="5"/>
      <c r="O29" s="5"/>
      <c r="P29" s="71"/>
      <c r="Q29" s="71"/>
      <c r="R29" s="5"/>
      <c r="S29" s="5"/>
      <c r="T29" s="5"/>
      <c r="U29" s="5"/>
      <c r="V29" s="5"/>
      <c r="W29" s="118"/>
      <c r="X29" s="118"/>
      <c r="Y29" s="5"/>
      <c r="Z29" s="5"/>
      <c r="AA29" s="5"/>
      <c r="AB29" s="5"/>
      <c r="AC29" s="5"/>
      <c r="AD29" s="118"/>
      <c r="AE29" s="118"/>
      <c r="AF29" s="5"/>
      <c r="AG29" s="5"/>
      <c r="AH29" s="5"/>
      <c r="AI29" s="5"/>
      <c r="AJ29" s="5"/>
      <c r="AK29" s="118"/>
      <c r="AL29" s="118"/>
      <c r="AM29" s="5"/>
      <c r="AN29" s="5"/>
      <c r="AO29" s="5"/>
      <c r="AP29" s="5"/>
      <c r="AQ29" s="5"/>
      <c r="AR29" s="118">
        <v>20</v>
      </c>
      <c r="AS29" s="118"/>
      <c r="AT29" s="5"/>
      <c r="AU29" s="5"/>
      <c r="AV29" s="5"/>
      <c r="AW29" s="5"/>
      <c r="AX29" s="5"/>
      <c r="AY29" s="118"/>
      <c r="AZ29" s="118"/>
      <c r="BA29" s="5"/>
      <c r="BB29" s="5"/>
      <c r="BC29" s="5"/>
      <c r="BD29" s="5"/>
      <c r="BE29" s="5"/>
      <c r="BF29" s="118"/>
      <c r="BG29" s="118"/>
      <c r="BH29" s="5"/>
      <c r="BI29" s="5"/>
      <c r="BJ29" s="5"/>
      <c r="BK29" s="5"/>
      <c r="BL29" s="5"/>
      <c r="BM29" s="116"/>
      <c r="BN29" s="116"/>
      <c r="BO29" s="9"/>
      <c r="BP29" s="9"/>
      <c r="BQ29" s="9"/>
      <c r="BR29" s="9"/>
      <c r="BS29" s="9"/>
      <c r="BT29" s="69"/>
      <c r="BU29" s="69"/>
      <c r="BV29" s="9"/>
      <c r="BW29" s="9"/>
      <c r="BX29" s="9"/>
      <c r="BY29" s="9"/>
      <c r="BZ29" s="9"/>
      <c r="CA29" s="69"/>
      <c r="CB29" s="69"/>
      <c r="CC29" s="9"/>
      <c r="CD29" s="9"/>
      <c r="CE29" s="9"/>
      <c r="CF29" s="9"/>
      <c r="CG29" s="9"/>
      <c r="CH29" s="69"/>
      <c r="CI29" s="69"/>
      <c r="CJ29" s="9"/>
      <c r="CK29" s="9"/>
      <c r="CL29" s="9"/>
      <c r="CM29" s="9"/>
      <c r="CN29" s="9"/>
      <c r="CO29" s="69"/>
      <c r="CP29" s="69"/>
      <c r="CQ29" s="9"/>
      <c r="CR29" s="9"/>
      <c r="CS29" s="41"/>
    </row>
    <row r="30" spans="1:97" ht="18" customHeight="1" x14ac:dyDescent="0.35">
      <c r="A30" s="221"/>
      <c r="B30" s="224"/>
      <c r="C30" s="32" t="s">
        <v>2</v>
      </c>
      <c r="D30" s="124">
        <v>20</v>
      </c>
      <c r="E30" s="4">
        <f t="shared" si="0"/>
        <v>20</v>
      </c>
      <c r="F30" s="8">
        <f t="shared" si="1"/>
        <v>0</v>
      </c>
      <c r="G30" s="69"/>
      <c r="H30" s="69"/>
      <c r="I30" s="69"/>
      <c r="J30" s="69"/>
      <c r="K30" s="9"/>
      <c r="L30" s="9"/>
      <c r="M30" s="9"/>
      <c r="N30" s="9"/>
      <c r="O30" s="9"/>
      <c r="P30" s="69"/>
      <c r="Q30" s="69"/>
      <c r="R30" s="9"/>
      <c r="S30" s="9"/>
      <c r="T30" s="9"/>
      <c r="U30" s="9"/>
      <c r="V30" s="9"/>
      <c r="W30" s="116"/>
      <c r="X30" s="116"/>
      <c r="Y30" s="9"/>
      <c r="Z30" s="9"/>
      <c r="AA30" s="9"/>
      <c r="AB30" s="9"/>
      <c r="AC30" s="9"/>
      <c r="AD30" s="116"/>
      <c r="AE30" s="116"/>
      <c r="AF30" s="9"/>
      <c r="AG30" s="9"/>
      <c r="AH30" s="9"/>
      <c r="AI30" s="9"/>
      <c r="AJ30" s="9"/>
      <c r="AK30" s="116"/>
      <c r="AL30" s="116"/>
      <c r="AM30" s="9"/>
      <c r="AN30" s="9"/>
      <c r="AO30" s="9"/>
      <c r="AP30" s="9"/>
      <c r="AQ30" s="9"/>
      <c r="AR30" s="116">
        <v>20</v>
      </c>
      <c r="AS30" s="116"/>
      <c r="AT30" s="9"/>
      <c r="AU30" s="9"/>
      <c r="AV30" s="9"/>
      <c r="AW30" s="9"/>
      <c r="AX30" s="9"/>
      <c r="AY30" s="116"/>
      <c r="AZ30" s="116"/>
      <c r="BA30" s="9"/>
      <c r="BB30" s="9"/>
      <c r="BC30" s="9"/>
      <c r="BD30" s="9"/>
      <c r="BE30" s="9"/>
      <c r="BF30" s="116"/>
      <c r="BG30" s="116"/>
      <c r="BH30" s="9"/>
      <c r="BI30" s="9"/>
      <c r="BJ30" s="9"/>
      <c r="BK30" s="9"/>
      <c r="BL30" s="9"/>
      <c r="BM30" s="128"/>
      <c r="BN30" s="128"/>
      <c r="BO30" s="9"/>
      <c r="BP30" s="9"/>
      <c r="BQ30" s="9"/>
      <c r="BR30" s="9"/>
      <c r="BS30" s="9"/>
      <c r="BT30" s="69"/>
      <c r="BU30" s="69"/>
      <c r="BV30" s="9"/>
      <c r="BW30" s="9"/>
      <c r="BX30" s="9"/>
      <c r="BY30" s="9"/>
      <c r="BZ30" s="9"/>
      <c r="CA30" s="69"/>
      <c r="CB30" s="69"/>
      <c r="CC30" s="9"/>
      <c r="CD30" s="9"/>
      <c r="CE30" s="9"/>
      <c r="CF30" s="9"/>
      <c r="CG30" s="9"/>
      <c r="CH30" s="69"/>
      <c r="CI30" s="69"/>
      <c r="CJ30" s="9"/>
      <c r="CK30" s="9"/>
      <c r="CL30" s="9"/>
      <c r="CM30" s="9"/>
      <c r="CN30" s="9"/>
      <c r="CO30" s="69"/>
      <c r="CP30" s="69"/>
      <c r="CQ30" s="9"/>
      <c r="CR30" s="9"/>
      <c r="CS30" s="42"/>
    </row>
    <row r="31" spans="1:97" ht="18" customHeight="1" x14ac:dyDescent="0.35">
      <c r="A31" s="221"/>
      <c r="B31" s="224"/>
      <c r="C31" s="32" t="s">
        <v>3</v>
      </c>
      <c r="D31" s="124">
        <v>20</v>
      </c>
      <c r="E31" s="4">
        <f t="shared" si="0"/>
        <v>20</v>
      </c>
      <c r="F31" s="8">
        <f t="shared" si="1"/>
        <v>0</v>
      </c>
      <c r="G31" s="69"/>
      <c r="H31" s="69"/>
      <c r="I31" s="69"/>
      <c r="J31" s="69"/>
      <c r="K31" s="9"/>
      <c r="L31" s="9"/>
      <c r="M31" s="9"/>
      <c r="N31" s="9"/>
      <c r="O31" s="9"/>
      <c r="P31" s="69"/>
      <c r="Q31" s="69"/>
      <c r="R31" s="9"/>
      <c r="S31" s="9"/>
      <c r="T31" s="9"/>
      <c r="U31" s="9"/>
      <c r="V31" s="9"/>
      <c r="W31" s="116"/>
      <c r="X31" s="116"/>
      <c r="Y31" s="9"/>
      <c r="Z31" s="9"/>
      <c r="AA31" s="9"/>
      <c r="AB31" s="9"/>
      <c r="AC31" s="9"/>
      <c r="AD31" s="116"/>
      <c r="AE31" s="116"/>
      <c r="AF31" s="9"/>
      <c r="AG31" s="9"/>
      <c r="AH31" s="9"/>
      <c r="AI31" s="9"/>
      <c r="AJ31" s="9"/>
      <c r="AK31" s="116"/>
      <c r="AL31" s="116"/>
      <c r="AM31" s="9"/>
      <c r="AN31" s="9"/>
      <c r="AO31" s="9"/>
      <c r="AP31" s="9"/>
      <c r="AQ31" s="9"/>
      <c r="AR31" s="116"/>
      <c r="AS31" s="116"/>
      <c r="AT31" s="9"/>
      <c r="AU31" s="9"/>
      <c r="AV31" s="9"/>
      <c r="AW31" s="9"/>
      <c r="AX31" s="9"/>
      <c r="AY31" s="116"/>
      <c r="AZ31" s="116"/>
      <c r="BA31" s="9"/>
      <c r="BB31" s="9"/>
      <c r="BC31" s="9"/>
      <c r="BD31" s="9"/>
      <c r="BE31" s="9"/>
      <c r="BF31" s="116"/>
      <c r="BG31" s="116"/>
      <c r="BH31" s="9"/>
      <c r="BI31" s="9">
        <v>9</v>
      </c>
      <c r="BJ31" s="9"/>
      <c r="BK31" s="9">
        <v>11</v>
      </c>
      <c r="BL31" s="9"/>
      <c r="BM31" s="128"/>
      <c r="BN31" s="128"/>
      <c r="BO31" s="9"/>
      <c r="BP31" s="9"/>
      <c r="BQ31" s="9"/>
      <c r="BR31" s="9"/>
      <c r="BS31" s="9"/>
      <c r="BT31" s="69"/>
      <c r="BU31" s="69"/>
      <c r="BV31" s="9"/>
      <c r="BW31" s="9"/>
      <c r="BX31" s="9"/>
      <c r="BY31" s="9"/>
      <c r="BZ31" s="9"/>
      <c r="CA31" s="69"/>
      <c r="CB31" s="69"/>
      <c r="CC31" s="9"/>
      <c r="CD31" s="9"/>
      <c r="CE31" s="9"/>
      <c r="CF31" s="9"/>
      <c r="CG31" s="9"/>
      <c r="CH31" s="69"/>
      <c r="CI31" s="69"/>
      <c r="CJ31" s="9"/>
      <c r="CK31" s="9"/>
      <c r="CL31" s="9"/>
      <c r="CM31" s="9"/>
      <c r="CN31" s="9"/>
      <c r="CO31" s="69"/>
      <c r="CP31" s="69"/>
      <c r="CQ31" s="9"/>
      <c r="CR31" s="9"/>
      <c r="CS31" s="42"/>
    </row>
    <row r="32" spans="1:97" ht="18" customHeight="1" x14ac:dyDescent="0.35">
      <c r="A32" s="221"/>
      <c r="B32" s="224"/>
      <c r="C32" s="33" t="s">
        <v>4</v>
      </c>
      <c r="D32" s="124">
        <v>20</v>
      </c>
      <c r="E32" s="4">
        <f t="shared" si="0"/>
        <v>20</v>
      </c>
      <c r="F32" s="8">
        <f t="shared" si="1"/>
        <v>0</v>
      </c>
      <c r="G32" s="69"/>
      <c r="H32" s="69"/>
      <c r="I32" s="69"/>
      <c r="J32" s="69"/>
      <c r="K32" s="9"/>
      <c r="L32" s="9"/>
      <c r="M32" s="9"/>
      <c r="N32" s="9"/>
      <c r="O32" s="9"/>
      <c r="P32" s="69"/>
      <c r="Q32" s="69"/>
      <c r="R32" s="9"/>
      <c r="S32" s="9"/>
      <c r="T32" s="9"/>
      <c r="U32" s="9"/>
      <c r="V32" s="9"/>
      <c r="W32" s="116"/>
      <c r="X32" s="116"/>
      <c r="Y32" s="9"/>
      <c r="Z32" s="9"/>
      <c r="AA32" s="9"/>
      <c r="AB32" s="9"/>
      <c r="AC32" s="9"/>
      <c r="AD32" s="116"/>
      <c r="AE32" s="116"/>
      <c r="AF32" s="9"/>
      <c r="AG32" s="9"/>
      <c r="AH32" s="9"/>
      <c r="AI32" s="9"/>
      <c r="AJ32" s="9"/>
      <c r="AK32" s="116"/>
      <c r="AL32" s="116"/>
      <c r="AM32" s="9"/>
      <c r="AN32" s="9"/>
      <c r="AO32" s="9"/>
      <c r="AP32" s="9"/>
      <c r="AQ32" s="9"/>
      <c r="AR32" s="116"/>
      <c r="AS32" s="116"/>
      <c r="AT32" s="9">
        <v>20</v>
      </c>
      <c r="AU32" s="9"/>
      <c r="AV32" s="9"/>
      <c r="AW32" s="9"/>
      <c r="AX32" s="9"/>
      <c r="AY32" s="116"/>
      <c r="AZ32" s="116"/>
      <c r="BA32" s="9"/>
      <c r="BB32" s="9"/>
      <c r="BC32" s="9"/>
      <c r="BD32" s="9"/>
      <c r="BE32" s="9"/>
      <c r="BF32" s="116"/>
      <c r="BG32" s="116"/>
      <c r="BH32" s="9"/>
      <c r="BI32" s="9"/>
      <c r="BJ32" s="9"/>
      <c r="BK32" s="9"/>
      <c r="BL32" s="9"/>
      <c r="BM32" s="128"/>
      <c r="BN32" s="128"/>
      <c r="BO32" s="9"/>
      <c r="BP32" s="9"/>
      <c r="BQ32" s="9"/>
      <c r="BR32" s="9"/>
      <c r="BS32" s="9"/>
      <c r="BT32" s="69"/>
      <c r="BU32" s="69"/>
      <c r="BV32" s="9"/>
      <c r="BW32" s="9"/>
      <c r="BX32" s="9"/>
      <c r="BY32" s="9"/>
      <c r="BZ32" s="9"/>
      <c r="CA32" s="69"/>
      <c r="CB32" s="69"/>
      <c r="CC32" s="9"/>
      <c r="CD32" s="9"/>
      <c r="CE32" s="9"/>
      <c r="CF32" s="9"/>
      <c r="CG32" s="9"/>
      <c r="CH32" s="69"/>
      <c r="CI32" s="69"/>
      <c r="CJ32" s="9"/>
      <c r="CK32" s="9"/>
      <c r="CL32" s="9"/>
      <c r="CM32" s="9"/>
      <c r="CN32" s="9"/>
      <c r="CO32" s="69"/>
      <c r="CP32" s="69"/>
      <c r="CQ32" s="9"/>
      <c r="CR32" s="9"/>
      <c r="CS32" s="42"/>
    </row>
    <row r="33" spans="1:99" ht="18" customHeight="1" x14ac:dyDescent="0.35">
      <c r="A33" s="221"/>
      <c r="B33" s="224"/>
      <c r="C33" s="33" t="s">
        <v>5</v>
      </c>
      <c r="D33" s="124">
        <v>20</v>
      </c>
      <c r="E33" s="4">
        <f t="shared" si="0"/>
        <v>20</v>
      </c>
      <c r="F33" s="8">
        <f t="shared" si="1"/>
        <v>0</v>
      </c>
      <c r="G33" s="69"/>
      <c r="H33" s="69"/>
      <c r="I33" s="69"/>
      <c r="J33" s="69"/>
      <c r="K33" s="9"/>
      <c r="L33" s="9"/>
      <c r="M33" s="9"/>
      <c r="N33" s="9"/>
      <c r="O33" s="9"/>
      <c r="P33" s="69"/>
      <c r="Q33" s="69"/>
      <c r="R33" s="9"/>
      <c r="S33" s="9"/>
      <c r="T33" s="9"/>
      <c r="U33" s="9"/>
      <c r="V33" s="9"/>
      <c r="W33" s="116"/>
      <c r="X33" s="116"/>
      <c r="Y33" s="9"/>
      <c r="Z33" s="9"/>
      <c r="AA33" s="9"/>
      <c r="AB33" s="9"/>
      <c r="AC33" s="9"/>
      <c r="AD33" s="116"/>
      <c r="AE33" s="116"/>
      <c r="AF33" s="9"/>
      <c r="AG33" s="9"/>
      <c r="AH33" s="9"/>
      <c r="AI33" s="9"/>
      <c r="AJ33" s="9"/>
      <c r="AK33" s="116"/>
      <c r="AL33" s="116"/>
      <c r="AM33" s="9"/>
      <c r="AN33" s="9"/>
      <c r="AO33" s="9"/>
      <c r="AP33" s="9"/>
      <c r="AQ33" s="9"/>
      <c r="AR33" s="116"/>
      <c r="AS33" s="116"/>
      <c r="AT33" s="9">
        <v>20</v>
      </c>
      <c r="AU33" s="9"/>
      <c r="AV33" s="9"/>
      <c r="AW33" s="9"/>
      <c r="AX33" s="9"/>
      <c r="AY33" s="116"/>
      <c r="AZ33" s="116"/>
      <c r="BA33" s="9"/>
      <c r="BB33" s="9"/>
      <c r="BC33" s="9"/>
      <c r="BD33" s="9"/>
      <c r="BE33" s="9"/>
      <c r="BF33" s="116"/>
      <c r="BG33" s="116"/>
      <c r="BH33" s="9"/>
      <c r="BI33" s="9"/>
      <c r="BJ33" s="9"/>
      <c r="BK33" s="9"/>
      <c r="BL33" s="9"/>
      <c r="BM33" s="128"/>
      <c r="BN33" s="128"/>
      <c r="BO33" s="9"/>
      <c r="BP33" s="9"/>
      <c r="BQ33" s="9"/>
      <c r="BR33" s="9"/>
      <c r="BS33" s="9"/>
      <c r="BT33" s="69"/>
      <c r="BU33" s="69"/>
      <c r="BV33" s="9"/>
      <c r="BW33" s="9"/>
      <c r="BX33" s="9"/>
      <c r="BY33" s="9"/>
      <c r="BZ33" s="9"/>
      <c r="CA33" s="69"/>
      <c r="CB33" s="69"/>
      <c r="CC33" s="9"/>
      <c r="CD33" s="9"/>
      <c r="CE33" s="9"/>
      <c r="CF33" s="9"/>
      <c r="CG33" s="9"/>
      <c r="CH33" s="69"/>
      <c r="CI33" s="69"/>
      <c r="CJ33" s="9"/>
      <c r="CK33" s="9"/>
      <c r="CL33" s="9"/>
      <c r="CM33" s="9"/>
      <c r="CN33" s="9"/>
      <c r="CO33" s="69"/>
      <c r="CP33" s="69"/>
      <c r="CQ33" s="9"/>
      <c r="CR33" s="9"/>
      <c r="CS33" s="42"/>
    </row>
    <row r="34" spans="1:99" ht="18" customHeight="1" x14ac:dyDescent="0.35">
      <c r="A34" s="222"/>
      <c r="B34" s="225"/>
      <c r="C34" s="35" t="s">
        <v>6</v>
      </c>
      <c r="D34" s="124">
        <v>20</v>
      </c>
      <c r="E34" s="4">
        <f t="shared" si="0"/>
        <v>20</v>
      </c>
      <c r="F34" s="10">
        <f t="shared" si="1"/>
        <v>0</v>
      </c>
      <c r="G34" s="70"/>
      <c r="H34" s="70"/>
      <c r="I34" s="70"/>
      <c r="J34" s="70"/>
      <c r="K34" s="13"/>
      <c r="L34" s="13"/>
      <c r="M34" s="13"/>
      <c r="N34" s="13"/>
      <c r="O34" s="13"/>
      <c r="P34" s="70"/>
      <c r="Q34" s="70"/>
      <c r="R34" s="13"/>
      <c r="S34" s="13"/>
      <c r="T34" s="13"/>
      <c r="U34" s="13"/>
      <c r="V34" s="13"/>
      <c r="W34" s="117"/>
      <c r="X34" s="117"/>
      <c r="Y34" s="13"/>
      <c r="Z34" s="13"/>
      <c r="AA34" s="13"/>
      <c r="AB34" s="13"/>
      <c r="AC34" s="13"/>
      <c r="AD34" s="117"/>
      <c r="AE34" s="117"/>
      <c r="AF34" s="13"/>
      <c r="AG34" s="13"/>
      <c r="AH34" s="13"/>
      <c r="AI34" s="13"/>
      <c r="AJ34" s="13"/>
      <c r="AK34" s="117"/>
      <c r="AL34" s="117"/>
      <c r="AM34" s="13"/>
      <c r="AN34" s="13"/>
      <c r="AO34" s="13"/>
      <c r="AP34" s="13"/>
      <c r="AQ34" s="13"/>
      <c r="AR34" s="117"/>
      <c r="AS34" s="117"/>
      <c r="AT34" s="13"/>
      <c r="AU34" s="13">
        <v>20</v>
      </c>
      <c r="AV34" s="13"/>
      <c r="AW34" s="13"/>
      <c r="AX34" s="13"/>
      <c r="AY34" s="117"/>
      <c r="AZ34" s="117"/>
      <c r="BA34" s="13"/>
      <c r="BB34" s="13"/>
      <c r="BC34" s="13"/>
      <c r="BD34" s="13"/>
      <c r="BE34" s="13"/>
      <c r="BF34" s="117"/>
      <c r="BG34" s="117"/>
      <c r="BH34" s="13"/>
      <c r="BI34" s="13"/>
      <c r="BJ34" s="13"/>
      <c r="BK34" s="13"/>
      <c r="BL34" s="13"/>
      <c r="BM34" s="119"/>
      <c r="BN34" s="119"/>
      <c r="BO34" s="13"/>
      <c r="BP34" s="13"/>
      <c r="BQ34" s="13"/>
      <c r="BR34" s="13"/>
      <c r="BS34" s="13"/>
      <c r="BT34" s="70"/>
      <c r="BU34" s="70"/>
      <c r="BV34" s="13"/>
      <c r="BW34" s="13"/>
      <c r="BX34" s="13"/>
      <c r="BY34" s="13"/>
      <c r="BZ34" s="13"/>
      <c r="CA34" s="70"/>
      <c r="CB34" s="70"/>
      <c r="CC34" s="13"/>
      <c r="CD34" s="13"/>
      <c r="CE34" s="13"/>
      <c r="CF34" s="13"/>
      <c r="CG34" s="13"/>
      <c r="CH34" s="70"/>
      <c r="CI34" s="70"/>
      <c r="CJ34" s="13"/>
      <c r="CK34" s="13"/>
      <c r="CL34" s="13"/>
      <c r="CM34" s="13"/>
      <c r="CN34" s="13"/>
      <c r="CO34" s="70"/>
      <c r="CP34" s="70"/>
      <c r="CQ34" s="13"/>
      <c r="CR34" s="13"/>
      <c r="CS34" s="43"/>
    </row>
    <row r="35" spans="1:99" ht="18" customHeight="1" x14ac:dyDescent="0.35">
      <c r="A35" s="332" t="s">
        <v>221</v>
      </c>
      <c r="B35" s="226" t="s">
        <v>89</v>
      </c>
      <c r="C35" s="227"/>
      <c r="D35" s="218">
        <v>130</v>
      </c>
      <c r="E35" s="218">
        <f>SUM(G35:AX36)</f>
        <v>130</v>
      </c>
      <c r="F35" s="218">
        <f t="shared" si="1"/>
        <v>0</v>
      </c>
      <c r="G35" s="306"/>
      <c r="H35" s="306"/>
      <c r="I35" s="306"/>
      <c r="J35" s="306"/>
      <c r="K35" s="259"/>
      <c r="L35" s="259"/>
      <c r="M35" s="259"/>
      <c r="N35" s="259"/>
      <c r="O35" s="259"/>
      <c r="P35" s="306"/>
      <c r="Q35" s="306"/>
      <c r="R35" s="259"/>
      <c r="S35" s="259"/>
      <c r="T35" s="259"/>
      <c r="U35" s="259"/>
      <c r="V35" s="259"/>
      <c r="W35" s="330"/>
      <c r="X35" s="330"/>
      <c r="Y35" s="259"/>
      <c r="Z35" s="259"/>
      <c r="AA35" s="259"/>
      <c r="AB35" s="259"/>
      <c r="AC35" s="39"/>
      <c r="AD35" s="330"/>
      <c r="AE35" s="330"/>
      <c r="AF35" s="259"/>
      <c r="AG35" s="259"/>
      <c r="AH35" s="259"/>
      <c r="AI35" s="259"/>
      <c r="AJ35" s="259"/>
      <c r="AK35" s="330"/>
      <c r="AL35" s="330"/>
      <c r="AM35" s="259"/>
      <c r="AN35" s="259"/>
      <c r="AO35" s="259"/>
      <c r="AP35" s="259">
        <v>29</v>
      </c>
      <c r="AQ35" s="39"/>
      <c r="AR35" s="330">
        <v>20</v>
      </c>
      <c r="AS35" s="330"/>
      <c r="AT35" s="259">
        <v>30</v>
      </c>
      <c r="AU35" s="259">
        <v>28</v>
      </c>
      <c r="AV35" s="259"/>
      <c r="AW35" s="259">
        <v>23</v>
      </c>
      <c r="AX35" s="39"/>
      <c r="AY35" s="330"/>
      <c r="AZ35" s="330"/>
      <c r="BA35" s="259"/>
      <c r="BB35" s="259"/>
      <c r="BC35" s="259"/>
      <c r="BD35" s="259"/>
      <c r="BE35" s="39"/>
      <c r="BF35" s="330"/>
      <c r="BG35" s="330"/>
      <c r="BH35" s="259"/>
      <c r="BI35" s="259"/>
      <c r="BJ35" s="259"/>
      <c r="BK35" s="259"/>
      <c r="BL35" s="39"/>
      <c r="BM35" s="120"/>
      <c r="BN35" s="120"/>
      <c r="BO35" s="39"/>
      <c r="BP35" s="39"/>
      <c r="BQ35" s="39"/>
      <c r="BR35" s="39"/>
      <c r="BS35" s="39"/>
      <c r="BT35" s="104"/>
      <c r="BU35" s="104"/>
      <c r="BV35" s="39"/>
      <c r="BW35" s="39"/>
      <c r="BX35" s="39"/>
      <c r="BY35" s="39"/>
      <c r="BZ35" s="39"/>
      <c r="CA35" s="104"/>
      <c r="CB35" s="104"/>
      <c r="CC35" s="39"/>
      <c r="CD35" s="39"/>
      <c r="CE35" s="39"/>
      <c r="CF35" s="39"/>
      <c r="CG35" s="39"/>
      <c r="CH35" s="104"/>
      <c r="CI35" s="104"/>
      <c r="CJ35" s="39"/>
      <c r="CK35" s="39"/>
      <c r="CL35" s="39"/>
      <c r="CM35" s="39"/>
      <c r="CN35" s="39"/>
      <c r="CO35" s="104"/>
      <c r="CP35" s="104"/>
      <c r="CQ35" s="39"/>
      <c r="CR35" s="39"/>
      <c r="CS35" s="204"/>
    </row>
    <row r="36" spans="1:99" ht="18" customHeight="1" x14ac:dyDescent="0.35">
      <c r="A36" s="199"/>
      <c r="B36" s="228"/>
      <c r="C36" s="229"/>
      <c r="D36" s="219"/>
      <c r="E36" s="219"/>
      <c r="F36" s="219"/>
      <c r="G36" s="307"/>
      <c r="H36" s="307"/>
      <c r="I36" s="307"/>
      <c r="J36" s="307"/>
      <c r="K36" s="213"/>
      <c r="L36" s="213"/>
      <c r="M36" s="213"/>
      <c r="N36" s="213"/>
      <c r="O36" s="213"/>
      <c r="P36" s="307"/>
      <c r="Q36" s="307"/>
      <c r="R36" s="213"/>
      <c r="S36" s="213"/>
      <c r="T36" s="213"/>
      <c r="U36" s="213"/>
      <c r="V36" s="213"/>
      <c r="W36" s="214"/>
      <c r="X36" s="214"/>
      <c r="Y36" s="213"/>
      <c r="Z36" s="213"/>
      <c r="AA36" s="213"/>
      <c r="AB36" s="213"/>
      <c r="AC36" s="40"/>
      <c r="AD36" s="214"/>
      <c r="AE36" s="214"/>
      <c r="AF36" s="213"/>
      <c r="AG36" s="213"/>
      <c r="AH36" s="213"/>
      <c r="AI36" s="213"/>
      <c r="AJ36" s="213"/>
      <c r="AK36" s="214"/>
      <c r="AL36" s="214"/>
      <c r="AM36" s="213"/>
      <c r="AN36" s="213"/>
      <c r="AO36" s="213"/>
      <c r="AP36" s="213"/>
      <c r="AQ36" s="40"/>
      <c r="AR36" s="214"/>
      <c r="AS36" s="214"/>
      <c r="AT36" s="213"/>
      <c r="AU36" s="213"/>
      <c r="AV36" s="213"/>
      <c r="AW36" s="213"/>
      <c r="AX36" s="40"/>
      <c r="AY36" s="214"/>
      <c r="AZ36" s="214"/>
      <c r="BA36" s="213"/>
      <c r="BB36" s="213"/>
      <c r="BC36" s="213"/>
      <c r="BD36" s="213"/>
      <c r="BE36" s="40"/>
      <c r="BF36" s="214"/>
      <c r="BG36" s="214"/>
      <c r="BH36" s="213"/>
      <c r="BI36" s="213"/>
      <c r="BJ36" s="213"/>
      <c r="BK36" s="213"/>
      <c r="BL36" s="40"/>
      <c r="BM36" s="121"/>
      <c r="BN36" s="121"/>
      <c r="BO36" s="40"/>
      <c r="BP36" s="40"/>
      <c r="BQ36" s="40"/>
      <c r="BR36" s="40"/>
      <c r="BS36" s="40"/>
      <c r="BT36" s="105"/>
      <c r="BU36" s="105"/>
      <c r="BV36" s="40"/>
      <c r="BW36" s="40"/>
      <c r="BX36" s="40"/>
      <c r="BY36" s="40"/>
      <c r="BZ36" s="40"/>
      <c r="CA36" s="105"/>
      <c r="CB36" s="105"/>
      <c r="CC36" s="40"/>
      <c r="CD36" s="40"/>
      <c r="CE36" s="40"/>
      <c r="CF36" s="40"/>
      <c r="CG36" s="40"/>
      <c r="CH36" s="105"/>
      <c r="CI36" s="105"/>
      <c r="CJ36" s="40"/>
      <c r="CK36" s="40"/>
      <c r="CL36" s="40"/>
      <c r="CM36" s="40"/>
      <c r="CN36" s="40"/>
      <c r="CO36" s="105"/>
      <c r="CP36" s="105"/>
      <c r="CQ36" s="40"/>
      <c r="CR36" s="40"/>
      <c r="CS36" s="205"/>
    </row>
    <row r="37" spans="1:99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</row>
    <row r="38" spans="1:99" ht="18" customHeight="1" x14ac:dyDescent="0.35">
      <c r="A38" s="23" t="s">
        <v>54</v>
      </c>
      <c r="D38" s="2">
        <f>SUBTOTAL(9,D41:D58)</f>
        <v>130</v>
      </c>
      <c r="E38" s="2">
        <f>SUBTOTAL(9,E41:E50)</f>
        <v>131</v>
      </c>
      <c r="F38" s="63">
        <f>SUBTOTAL(9,F41:F50)</f>
        <v>1</v>
      </c>
    </row>
    <row r="39" spans="1:99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304" t="s">
        <v>151</v>
      </c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208" t="s">
        <v>187</v>
      </c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309"/>
      <c r="BM39" s="310"/>
      <c r="BN39" s="215" t="s">
        <v>219</v>
      </c>
      <c r="BO39" s="216"/>
      <c r="BP39" s="216"/>
      <c r="BQ39" s="216"/>
      <c r="BR39" s="216"/>
      <c r="BS39" s="216"/>
      <c r="BT39" s="216"/>
      <c r="BU39" s="216"/>
      <c r="BV39" s="216"/>
      <c r="BW39" s="216"/>
      <c r="BX39" s="216"/>
      <c r="BY39" s="216"/>
      <c r="BZ39" s="216"/>
      <c r="CA39" s="216"/>
      <c r="CB39" s="216"/>
      <c r="CC39" s="216"/>
      <c r="CD39" s="216"/>
      <c r="CE39" s="216"/>
      <c r="CF39" s="216"/>
      <c r="CG39" s="216"/>
      <c r="CH39" s="216"/>
      <c r="CI39" s="216"/>
      <c r="CJ39" s="216"/>
      <c r="CK39" s="216"/>
      <c r="CL39" s="216"/>
      <c r="CM39" s="216"/>
      <c r="CN39" s="216"/>
      <c r="CO39" s="216"/>
      <c r="CP39" s="216"/>
      <c r="CQ39" s="216"/>
      <c r="CR39" s="217"/>
      <c r="CS39" s="263" t="s">
        <v>52</v>
      </c>
    </row>
    <row r="40" spans="1:99" ht="18" customHeight="1" x14ac:dyDescent="0.35">
      <c r="A40" s="206"/>
      <c r="B40" s="206"/>
      <c r="C40" s="206"/>
      <c r="D40" s="207"/>
      <c r="E40" s="207"/>
      <c r="F40" s="207"/>
      <c r="G40" s="115">
        <v>1</v>
      </c>
      <c r="H40" s="115">
        <v>2</v>
      </c>
      <c r="I40" s="115">
        <v>3</v>
      </c>
      <c r="J40" s="115">
        <v>4</v>
      </c>
      <c r="K40" s="37">
        <v>5</v>
      </c>
      <c r="L40" s="37">
        <v>6</v>
      </c>
      <c r="M40" s="37">
        <v>7</v>
      </c>
      <c r="N40" s="37">
        <v>8</v>
      </c>
      <c r="O40" s="37">
        <v>9</v>
      </c>
      <c r="P40" s="115">
        <v>10</v>
      </c>
      <c r="Q40" s="115">
        <v>11</v>
      </c>
      <c r="R40" s="37">
        <v>12</v>
      </c>
      <c r="S40" s="37">
        <v>13</v>
      </c>
      <c r="T40" s="37">
        <v>14</v>
      </c>
      <c r="U40" s="37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37">
        <v>21</v>
      </c>
      <c r="AB40" s="37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37">
        <v>28</v>
      </c>
      <c r="AI40" s="37">
        <v>29</v>
      </c>
      <c r="AJ40" s="37">
        <v>30</v>
      </c>
      <c r="AK40" s="115">
        <v>31</v>
      </c>
      <c r="AL40" s="115">
        <v>1</v>
      </c>
      <c r="AM40" s="37">
        <v>2</v>
      </c>
      <c r="AN40" s="37">
        <v>3</v>
      </c>
      <c r="AO40" s="37">
        <v>4</v>
      </c>
      <c r="AP40" s="37">
        <v>5</v>
      </c>
      <c r="AQ40" s="37">
        <v>6</v>
      </c>
      <c r="AR40" s="115">
        <v>7</v>
      </c>
      <c r="AS40" s="115">
        <v>8</v>
      </c>
      <c r="AT40" s="37">
        <v>9</v>
      </c>
      <c r="AU40" s="37">
        <v>10</v>
      </c>
      <c r="AV40" s="37">
        <v>11</v>
      </c>
      <c r="AW40" s="37">
        <v>12</v>
      </c>
      <c r="AX40" s="37">
        <v>13</v>
      </c>
      <c r="AY40" s="115">
        <v>14</v>
      </c>
      <c r="AZ40" s="115">
        <v>15</v>
      </c>
      <c r="BA40" s="37">
        <v>16</v>
      </c>
      <c r="BB40" s="37">
        <v>17</v>
      </c>
      <c r="BC40" s="37">
        <v>18</v>
      </c>
      <c r="BD40" s="37">
        <v>19</v>
      </c>
      <c r="BE40" s="37">
        <v>20</v>
      </c>
      <c r="BF40" s="115">
        <v>21</v>
      </c>
      <c r="BG40" s="115">
        <v>22</v>
      </c>
      <c r="BH40" s="37">
        <v>23</v>
      </c>
      <c r="BI40" s="37">
        <v>24</v>
      </c>
      <c r="BJ40" s="37">
        <v>25</v>
      </c>
      <c r="BK40" s="37">
        <v>26</v>
      </c>
      <c r="BL40" s="37">
        <v>27</v>
      </c>
      <c r="BM40" s="115">
        <v>28</v>
      </c>
      <c r="BN40" s="142">
        <v>1</v>
      </c>
      <c r="BO40" s="143">
        <v>2</v>
      </c>
      <c r="BP40" s="160">
        <v>3</v>
      </c>
      <c r="BQ40" s="143">
        <v>4</v>
      </c>
      <c r="BR40" s="143">
        <v>5</v>
      </c>
      <c r="BS40" s="143">
        <v>6</v>
      </c>
      <c r="BT40" s="160">
        <v>7</v>
      </c>
      <c r="BU40" s="160">
        <v>8</v>
      </c>
      <c r="BV40" s="143">
        <v>9</v>
      </c>
      <c r="BW40" s="143">
        <v>10</v>
      </c>
      <c r="BX40" s="143">
        <v>11</v>
      </c>
      <c r="BY40" s="143">
        <v>12</v>
      </c>
      <c r="BZ40" s="143">
        <v>13</v>
      </c>
      <c r="CA40" s="160">
        <v>14</v>
      </c>
      <c r="CB40" s="160">
        <v>15</v>
      </c>
      <c r="CC40" s="143">
        <v>16</v>
      </c>
      <c r="CD40" s="143">
        <v>17</v>
      </c>
      <c r="CE40" s="143">
        <v>18</v>
      </c>
      <c r="CF40" s="143">
        <v>19</v>
      </c>
      <c r="CG40" s="143">
        <v>20</v>
      </c>
      <c r="CH40" s="160">
        <v>21</v>
      </c>
      <c r="CI40" s="160">
        <v>22</v>
      </c>
      <c r="CJ40" s="143">
        <v>23</v>
      </c>
      <c r="CK40" s="143">
        <v>24</v>
      </c>
      <c r="CL40" s="143">
        <v>25</v>
      </c>
      <c r="CM40" s="143">
        <v>26</v>
      </c>
      <c r="CN40" s="143">
        <v>27</v>
      </c>
      <c r="CO40" s="160">
        <v>28</v>
      </c>
      <c r="CP40" s="160">
        <v>29</v>
      </c>
      <c r="CQ40" s="143">
        <v>30</v>
      </c>
      <c r="CR40" s="143">
        <v>31</v>
      </c>
      <c r="CS40" s="263"/>
    </row>
    <row r="41" spans="1:99" ht="18" customHeight="1" x14ac:dyDescent="0.35">
      <c r="A41" s="264" t="s">
        <v>221</v>
      </c>
      <c r="B41" s="200" t="s">
        <v>93</v>
      </c>
      <c r="C41" s="201" t="s">
        <v>54</v>
      </c>
      <c r="D41" s="201">
        <v>30</v>
      </c>
      <c r="E41" s="201">
        <f>SUM(G41:BU42)</f>
        <v>30</v>
      </c>
      <c r="F41" s="201">
        <f>E41-D41</f>
        <v>0</v>
      </c>
      <c r="G41" s="331"/>
      <c r="H41" s="331"/>
      <c r="I41" s="331"/>
      <c r="J41" s="331"/>
      <c r="K41" s="265"/>
      <c r="L41" s="265"/>
      <c r="M41" s="265"/>
      <c r="N41" s="265"/>
      <c r="O41" s="265"/>
      <c r="P41" s="331"/>
      <c r="Q41" s="331"/>
      <c r="R41" s="265"/>
      <c r="S41" s="265"/>
      <c r="T41" s="265"/>
      <c r="U41" s="265"/>
      <c r="V41" s="265"/>
      <c r="W41" s="331"/>
      <c r="X41" s="331"/>
      <c r="Y41" s="265"/>
      <c r="Z41" s="265"/>
      <c r="AA41" s="265"/>
      <c r="AB41" s="265"/>
      <c r="AC41" s="265"/>
      <c r="AD41" s="331"/>
      <c r="AE41" s="331"/>
      <c r="AF41" s="265"/>
      <c r="AG41" s="265"/>
      <c r="AH41" s="265"/>
      <c r="AI41" s="265"/>
      <c r="AJ41" s="265"/>
      <c r="AK41" s="331"/>
      <c r="AL41" s="331"/>
      <c r="AM41" s="265"/>
      <c r="AN41" s="265"/>
      <c r="AO41" s="265"/>
      <c r="AP41" s="265"/>
      <c r="AQ41" s="265"/>
      <c r="AR41" s="331"/>
      <c r="AS41" s="331"/>
      <c r="AT41" s="265"/>
      <c r="AU41" s="265"/>
      <c r="AV41" s="265"/>
      <c r="AW41" s="265"/>
      <c r="AX41" s="265"/>
      <c r="AY41" s="331"/>
      <c r="AZ41" s="331"/>
      <c r="BA41" s="265"/>
      <c r="BB41" s="265"/>
      <c r="BC41" s="265"/>
      <c r="BD41" s="265"/>
      <c r="BE41" s="265"/>
      <c r="BF41" s="331"/>
      <c r="BG41" s="331"/>
      <c r="BH41" s="265"/>
      <c r="BI41" s="265">
        <v>11</v>
      </c>
      <c r="BJ41" s="265"/>
      <c r="BK41" s="265"/>
      <c r="BL41" s="265"/>
      <c r="BM41" s="331"/>
      <c r="BN41" s="331">
        <v>4</v>
      </c>
      <c r="BO41" s="265">
        <v>15</v>
      </c>
      <c r="BP41" s="302"/>
      <c r="BQ41" s="265"/>
      <c r="BR41" s="265"/>
      <c r="BS41" s="265"/>
      <c r="BT41" s="331"/>
      <c r="BU41" s="331"/>
      <c r="BV41" s="265"/>
      <c r="BW41" s="265"/>
      <c r="BX41" s="265"/>
      <c r="BY41" s="265"/>
      <c r="BZ41" s="265"/>
      <c r="CA41" s="331"/>
      <c r="CB41" s="331"/>
      <c r="CC41" s="265"/>
      <c r="CD41" s="265"/>
      <c r="CE41" s="265"/>
      <c r="CF41" s="265"/>
      <c r="CG41" s="265"/>
      <c r="CH41" s="331"/>
      <c r="CI41" s="331"/>
      <c r="CJ41" s="265"/>
      <c r="CK41" s="265"/>
      <c r="CL41" s="265"/>
      <c r="CM41" s="265"/>
      <c r="CN41" s="265"/>
      <c r="CO41" s="331"/>
      <c r="CP41" s="331"/>
      <c r="CQ41" s="265"/>
      <c r="CR41" s="265"/>
      <c r="CS41" s="276"/>
    </row>
    <row r="42" spans="1:99" ht="18" customHeight="1" x14ac:dyDescent="0.35">
      <c r="A42" s="303"/>
      <c r="B42" s="200"/>
      <c r="C42" s="201"/>
      <c r="D42" s="201"/>
      <c r="E42" s="201"/>
      <c r="F42" s="201"/>
      <c r="G42" s="331"/>
      <c r="H42" s="331"/>
      <c r="I42" s="331"/>
      <c r="J42" s="331"/>
      <c r="K42" s="265"/>
      <c r="L42" s="265"/>
      <c r="M42" s="265"/>
      <c r="N42" s="265"/>
      <c r="O42" s="265"/>
      <c r="P42" s="331"/>
      <c r="Q42" s="331"/>
      <c r="R42" s="265"/>
      <c r="S42" s="265"/>
      <c r="T42" s="265"/>
      <c r="U42" s="265"/>
      <c r="V42" s="265"/>
      <c r="W42" s="331"/>
      <c r="X42" s="331"/>
      <c r="Y42" s="265"/>
      <c r="Z42" s="265"/>
      <c r="AA42" s="265"/>
      <c r="AB42" s="265"/>
      <c r="AC42" s="265"/>
      <c r="AD42" s="331"/>
      <c r="AE42" s="331"/>
      <c r="AF42" s="265"/>
      <c r="AG42" s="265"/>
      <c r="AH42" s="265"/>
      <c r="AI42" s="265"/>
      <c r="AJ42" s="265"/>
      <c r="AK42" s="331"/>
      <c r="AL42" s="331"/>
      <c r="AM42" s="265"/>
      <c r="AN42" s="265"/>
      <c r="AO42" s="265"/>
      <c r="AP42" s="265"/>
      <c r="AQ42" s="265"/>
      <c r="AR42" s="331"/>
      <c r="AS42" s="331"/>
      <c r="AT42" s="265"/>
      <c r="AU42" s="265"/>
      <c r="AV42" s="265"/>
      <c r="AW42" s="265"/>
      <c r="AX42" s="265"/>
      <c r="AY42" s="331"/>
      <c r="AZ42" s="331"/>
      <c r="BA42" s="265"/>
      <c r="BB42" s="265"/>
      <c r="BC42" s="265"/>
      <c r="BD42" s="265"/>
      <c r="BE42" s="265"/>
      <c r="BF42" s="331"/>
      <c r="BG42" s="331"/>
      <c r="BH42" s="265"/>
      <c r="BI42" s="265"/>
      <c r="BJ42" s="265"/>
      <c r="BK42" s="265"/>
      <c r="BL42" s="265"/>
      <c r="BM42" s="331"/>
      <c r="BN42" s="331"/>
      <c r="BO42" s="265"/>
      <c r="BP42" s="302"/>
      <c r="BQ42" s="265"/>
      <c r="BR42" s="265"/>
      <c r="BS42" s="265"/>
      <c r="BT42" s="331"/>
      <c r="BU42" s="331"/>
      <c r="BV42" s="265"/>
      <c r="BW42" s="265"/>
      <c r="BX42" s="265"/>
      <c r="BY42" s="265"/>
      <c r="BZ42" s="265"/>
      <c r="CA42" s="331"/>
      <c r="CB42" s="331"/>
      <c r="CC42" s="265"/>
      <c r="CD42" s="265"/>
      <c r="CE42" s="265"/>
      <c r="CF42" s="265"/>
      <c r="CG42" s="265"/>
      <c r="CH42" s="331"/>
      <c r="CI42" s="331"/>
      <c r="CJ42" s="265"/>
      <c r="CK42" s="265"/>
      <c r="CL42" s="265"/>
      <c r="CM42" s="265"/>
      <c r="CN42" s="265"/>
      <c r="CO42" s="331"/>
      <c r="CP42" s="331"/>
      <c r="CQ42" s="265"/>
      <c r="CR42" s="265"/>
      <c r="CS42" s="276"/>
    </row>
    <row r="43" spans="1:99" ht="18" customHeight="1" x14ac:dyDescent="0.35">
      <c r="A43" s="264" t="s">
        <v>221</v>
      </c>
      <c r="B43" s="202" t="s">
        <v>91</v>
      </c>
      <c r="C43" s="201" t="s">
        <v>54</v>
      </c>
      <c r="D43" s="201">
        <v>30</v>
      </c>
      <c r="E43" s="201">
        <f t="shared" ref="E43" si="2">SUM(G43:BU44)</f>
        <v>30</v>
      </c>
      <c r="F43" s="201">
        <f>E43-D43</f>
        <v>0</v>
      </c>
      <c r="G43" s="331"/>
      <c r="H43" s="331"/>
      <c r="I43" s="331"/>
      <c r="J43" s="331"/>
      <c r="K43" s="265"/>
      <c r="L43" s="265"/>
      <c r="M43" s="265"/>
      <c r="N43" s="265"/>
      <c r="O43" s="265"/>
      <c r="P43" s="331"/>
      <c r="Q43" s="331"/>
      <c r="R43" s="265"/>
      <c r="S43" s="265"/>
      <c r="T43" s="265"/>
      <c r="U43" s="265"/>
      <c r="V43" s="265"/>
      <c r="W43" s="331"/>
      <c r="X43" s="331"/>
      <c r="Y43" s="265"/>
      <c r="Z43" s="265"/>
      <c r="AA43" s="265"/>
      <c r="AB43" s="265"/>
      <c r="AC43" s="265"/>
      <c r="AD43" s="331"/>
      <c r="AE43" s="331"/>
      <c r="AF43" s="265"/>
      <c r="AG43" s="265"/>
      <c r="AH43" s="265"/>
      <c r="AI43" s="265"/>
      <c r="AJ43" s="265"/>
      <c r="AK43" s="331"/>
      <c r="AL43" s="331"/>
      <c r="AM43" s="265"/>
      <c r="AN43" s="265"/>
      <c r="AO43" s="265"/>
      <c r="AP43" s="265"/>
      <c r="AQ43" s="265"/>
      <c r="AR43" s="331"/>
      <c r="AS43" s="331"/>
      <c r="AT43" s="265"/>
      <c r="AU43" s="265"/>
      <c r="AV43" s="265"/>
      <c r="AW43" s="265"/>
      <c r="AX43" s="265"/>
      <c r="AY43" s="331"/>
      <c r="AZ43" s="331"/>
      <c r="BA43" s="265"/>
      <c r="BB43" s="265"/>
      <c r="BC43" s="265"/>
      <c r="BD43" s="265"/>
      <c r="BE43" s="265"/>
      <c r="BF43" s="331"/>
      <c r="BG43" s="331"/>
      <c r="BH43" s="265"/>
      <c r="BI43" s="265"/>
      <c r="BJ43" s="265"/>
      <c r="BK43" s="265"/>
      <c r="BL43" s="265">
        <v>7</v>
      </c>
      <c r="BM43" s="331">
        <v>3</v>
      </c>
      <c r="BN43" s="331">
        <v>11</v>
      </c>
      <c r="BO43" s="265">
        <v>3</v>
      </c>
      <c r="BP43" s="302"/>
      <c r="BQ43" s="265"/>
      <c r="BR43" s="265">
        <v>6</v>
      </c>
      <c r="BS43" s="265"/>
      <c r="BT43" s="331"/>
      <c r="BU43" s="331"/>
      <c r="BV43" s="265"/>
      <c r="BW43" s="265"/>
      <c r="BX43" s="265"/>
      <c r="BY43" s="265"/>
      <c r="BZ43" s="265"/>
      <c r="CA43" s="331"/>
      <c r="CB43" s="331"/>
      <c r="CC43" s="265"/>
      <c r="CD43" s="265"/>
      <c r="CE43" s="265"/>
      <c r="CF43" s="265"/>
      <c r="CG43" s="265"/>
      <c r="CH43" s="331"/>
      <c r="CI43" s="331"/>
      <c r="CJ43" s="265"/>
      <c r="CK43" s="265"/>
      <c r="CL43" s="265"/>
      <c r="CM43" s="265"/>
      <c r="CN43" s="265"/>
      <c r="CO43" s="331"/>
      <c r="CP43" s="331"/>
      <c r="CQ43" s="265"/>
      <c r="CR43" s="265"/>
      <c r="CS43" s="276"/>
    </row>
    <row r="44" spans="1:99" ht="18" customHeight="1" x14ac:dyDescent="0.35">
      <c r="A44" s="303"/>
      <c r="B44" s="203"/>
      <c r="C44" s="201"/>
      <c r="D44" s="201"/>
      <c r="E44" s="201"/>
      <c r="F44" s="201"/>
      <c r="G44" s="331"/>
      <c r="H44" s="331"/>
      <c r="I44" s="331"/>
      <c r="J44" s="331"/>
      <c r="K44" s="265"/>
      <c r="L44" s="265"/>
      <c r="M44" s="265"/>
      <c r="N44" s="265"/>
      <c r="O44" s="265"/>
      <c r="P44" s="331"/>
      <c r="Q44" s="331"/>
      <c r="R44" s="265"/>
      <c r="S44" s="265"/>
      <c r="T44" s="265"/>
      <c r="U44" s="265"/>
      <c r="V44" s="265"/>
      <c r="W44" s="331"/>
      <c r="X44" s="331"/>
      <c r="Y44" s="265"/>
      <c r="Z44" s="265"/>
      <c r="AA44" s="265"/>
      <c r="AB44" s="265"/>
      <c r="AC44" s="265"/>
      <c r="AD44" s="331"/>
      <c r="AE44" s="331"/>
      <c r="AF44" s="265"/>
      <c r="AG44" s="265"/>
      <c r="AH44" s="265"/>
      <c r="AI44" s="265"/>
      <c r="AJ44" s="265"/>
      <c r="AK44" s="331"/>
      <c r="AL44" s="331"/>
      <c r="AM44" s="265"/>
      <c r="AN44" s="265"/>
      <c r="AO44" s="265"/>
      <c r="AP44" s="265"/>
      <c r="AQ44" s="265"/>
      <c r="AR44" s="331"/>
      <c r="AS44" s="331"/>
      <c r="AT44" s="265"/>
      <c r="AU44" s="265"/>
      <c r="AV44" s="265"/>
      <c r="AW44" s="265"/>
      <c r="AX44" s="265"/>
      <c r="AY44" s="331"/>
      <c r="AZ44" s="331"/>
      <c r="BA44" s="265"/>
      <c r="BB44" s="265"/>
      <c r="BC44" s="265"/>
      <c r="BD44" s="265"/>
      <c r="BE44" s="265"/>
      <c r="BF44" s="331"/>
      <c r="BG44" s="331"/>
      <c r="BH44" s="265"/>
      <c r="BI44" s="265"/>
      <c r="BJ44" s="265"/>
      <c r="BK44" s="265"/>
      <c r="BL44" s="265"/>
      <c r="BM44" s="331"/>
      <c r="BN44" s="331"/>
      <c r="BO44" s="265"/>
      <c r="BP44" s="302"/>
      <c r="BQ44" s="265"/>
      <c r="BR44" s="265"/>
      <c r="BS44" s="265"/>
      <c r="BT44" s="331"/>
      <c r="BU44" s="331"/>
      <c r="BV44" s="265"/>
      <c r="BW44" s="265"/>
      <c r="BX44" s="265"/>
      <c r="BY44" s="265"/>
      <c r="BZ44" s="265"/>
      <c r="CA44" s="331"/>
      <c r="CB44" s="331"/>
      <c r="CC44" s="265"/>
      <c r="CD44" s="265"/>
      <c r="CE44" s="265"/>
      <c r="CF44" s="265"/>
      <c r="CG44" s="265"/>
      <c r="CH44" s="331"/>
      <c r="CI44" s="331"/>
      <c r="CJ44" s="265"/>
      <c r="CK44" s="265"/>
      <c r="CL44" s="265"/>
      <c r="CM44" s="265"/>
      <c r="CN44" s="265"/>
      <c r="CO44" s="331"/>
      <c r="CP44" s="331"/>
      <c r="CQ44" s="265"/>
      <c r="CR44" s="265"/>
      <c r="CS44" s="276"/>
    </row>
    <row r="45" spans="1:99" ht="18" customHeight="1" x14ac:dyDescent="0.35">
      <c r="A45" s="264" t="s">
        <v>221</v>
      </c>
      <c r="B45" s="202" t="s">
        <v>92</v>
      </c>
      <c r="C45" s="201" t="s">
        <v>54</v>
      </c>
      <c r="D45" s="201">
        <v>30</v>
      </c>
      <c r="E45" s="201">
        <f t="shared" ref="E45" si="3">SUM(G45:BU46)</f>
        <v>30</v>
      </c>
      <c r="F45" s="201">
        <f>E45-D45</f>
        <v>0</v>
      </c>
      <c r="G45" s="331"/>
      <c r="H45" s="331"/>
      <c r="I45" s="331"/>
      <c r="J45" s="331"/>
      <c r="K45" s="265"/>
      <c r="L45" s="265"/>
      <c r="M45" s="265"/>
      <c r="N45" s="265"/>
      <c r="O45" s="265"/>
      <c r="P45" s="331"/>
      <c r="Q45" s="331"/>
      <c r="R45" s="265"/>
      <c r="S45" s="265"/>
      <c r="T45" s="265"/>
      <c r="U45" s="265"/>
      <c r="V45" s="265"/>
      <c r="W45" s="331"/>
      <c r="X45" s="331"/>
      <c r="Y45" s="265"/>
      <c r="Z45" s="265"/>
      <c r="AA45" s="265"/>
      <c r="AB45" s="265"/>
      <c r="AC45" s="265"/>
      <c r="AD45" s="331"/>
      <c r="AE45" s="331"/>
      <c r="AF45" s="265"/>
      <c r="AG45" s="265"/>
      <c r="AH45" s="265"/>
      <c r="AI45" s="265"/>
      <c r="AJ45" s="265"/>
      <c r="AK45" s="331"/>
      <c r="AL45" s="331"/>
      <c r="AM45" s="265"/>
      <c r="AN45" s="265"/>
      <c r="AO45" s="265"/>
      <c r="AP45" s="265"/>
      <c r="AQ45" s="265"/>
      <c r="AR45" s="331"/>
      <c r="AS45" s="331"/>
      <c r="AT45" s="265"/>
      <c r="AU45" s="265"/>
      <c r="AV45" s="265"/>
      <c r="AW45" s="265"/>
      <c r="AX45" s="265"/>
      <c r="AY45" s="331"/>
      <c r="AZ45" s="331"/>
      <c r="BA45" s="265"/>
      <c r="BB45" s="265"/>
      <c r="BC45" s="265"/>
      <c r="BD45" s="265"/>
      <c r="BE45" s="265"/>
      <c r="BF45" s="331"/>
      <c r="BG45" s="331"/>
      <c r="BH45" s="265">
        <v>1</v>
      </c>
      <c r="BI45" s="265"/>
      <c r="BJ45" s="265"/>
      <c r="BK45" s="265"/>
      <c r="BL45" s="265"/>
      <c r="BM45" s="331">
        <v>2</v>
      </c>
      <c r="BN45" s="331">
        <v>9</v>
      </c>
      <c r="BO45" s="265"/>
      <c r="BP45" s="302"/>
      <c r="BQ45" s="265">
        <v>18</v>
      </c>
      <c r="BR45" s="265"/>
      <c r="BS45" s="265"/>
      <c r="BT45" s="331"/>
      <c r="BU45" s="331"/>
      <c r="BV45" s="265"/>
      <c r="BW45" s="265"/>
      <c r="BX45" s="265"/>
      <c r="BY45" s="265"/>
      <c r="BZ45" s="265"/>
      <c r="CA45" s="331"/>
      <c r="CB45" s="331"/>
      <c r="CC45" s="265"/>
      <c r="CD45" s="265"/>
      <c r="CE45" s="265"/>
      <c r="CF45" s="265"/>
      <c r="CG45" s="265"/>
      <c r="CH45" s="331"/>
      <c r="CI45" s="331"/>
      <c r="CJ45" s="265"/>
      <c r="CK45" s="265"/>
      <c r="CL45" s="265"/>
      <c r="CM45" s="265"/>
      <c r="CN45" s="265"/>
      <c r="CO45" s="331"/>
      <c r="CP45" s="331"/>
      <c r="CQ45" s="265"/>
      <c r="CR45" s="265"/>
      <c r="CS45" s="276"/>
    </row>
    <row r="46" spans="1:99" s="2" customFormat="1" ht="18" customHeight="1" x14ac:dyDescent="0.35">
      <c r="A46" s="303"/>
      <c r="B46" s="203"/>
      <c r="C46" s="201"/>
      <c r="D46" s="201"/>
      <c r="E46" s="201"/>
      <c r="F46" s="201"/>
      <c r="G46" s="331"/>
      <c r="H46" s="331"/>
      <c r="I46" s="331"/>
      <c r="J46" s="331"/>
      <c r="K46" s="265"/>
      <c r="L46" s="265"/>
      <c r="M46" s="265"/>
      <c r="N46" s="265"/>
      <c r="O46" s="265"/>
      <c r="P46" s="331"/>
      <c r="Q46" s="331"/>
      <c r="R46" s="265"/>
      <c r="S46" s="265"/>
      <c r="T46" s="265"/>
      <c r="U46" s="265"/>
      <c r="V46" s="265"/>
      <c r="W46" s="331"/>
      <c r="X46" s="331"/>
      <c r="Y46" s="265"/>
      <c r="Z46" s="265"/>
      <c r="AA46" s="265"/>
      <c r="AB46" s="265"/>
      <c r="AC46" s="265"/>
      <c r="AD46" s="331"/>
      <c r="AE46" s="331"/>
      <c r="AF46" s="265"/>
      <c r="AG46" s="265"/>
      <c r="AH46" s="265"/>
      <c r="AI46" s="265"/>
      <c r="AJ46" s="265"/>
      <c r="AK46" s="331"/>
      <c r="AL46" s="331"/>
      <c r="AM46" s="265"/>
      <c r="AN46" s="265"/>
      <c r="AO46" s="265"/>
      <c r="AP46" s="265"/>
      <c r="AQ46" s="265"/>
      <c r="AR46" s="331"/>
      <c r="AS46" s="331"/>
      <c r="AT46" s="265"/>
      <c r="AU46" s="265"/>
      <c r="AV46" s="265"/>
      <c r="AW46" s="265"/>
      <c r="AX46" s="265"/>
      <c r="AY46" s="331"/>
      <c r="AZ46" s="331"/>
      <c r="BA46" s="265"/>
      <c r="BB46" s="265"/>
      <c r="BC46" s="265"/>
      <c r="BD46" s="265"/>
      <c r="BE46" s="265"/>
      <c r="BF46" s="331"/>
      <c r="BG46" s="331"/>
      <c r="BH46" s="265"/>
      <c r="BI46" s="265"/>
      <c r="BJ46" s="265"/>
      <c r="BK46" s="265"/>
      <c r="BL46" s="265"/>
      <c r="BM46" s="331"/>
      <c r="BN46" s="331"/>
      <c r="BO46" s="265"/>
      <c r="BP46" s="302"/>
      <c r="BQ46" s="265"/>
      <c r="BR46" s="265"/>
      <c r="BS46" s="265"/>
      <c r="BT46" s="331"/>
      <c r="BU46" s="331"/>
      <c r="BV46" s="265"/>
      <c r="BW46" s="265"/>
      <c r="BX46" s="265"/>
      <c r="BY46" s="265"/>
      <c r="BZ46" s="265"/>
      <c r="CA46" s="331"/>
      <c r="CB46" s="331"/>
      <c r="CC46" s="265"/>
      <c r="CD46" s="265"/>
      <c r="CE46" s="265"/>
      <c r="CF46" s="265"/>
      <c r="CG46" s="265"/>
      <c r="CH46" s="331"/>
      <c r="CI46" s="331"/>
      <c r="CJ46" s="265"/>
      <c r="CK46" s="265"/>
      <c r="CL46" s="265"/>
      <c r="CM46" s="265"/>
      <c r="CN46" s="265"/>
      <c r="CO46" s="331"/>
      <c r="CP46" s="331"/>
      <c r="CQ46" s="265"/>
      <c r="CR46" s="265"/>
      <c r="CS46" s="276"/>
      <c r="CT46"/>
      <c r="CU46"/>
    </row>
    <row r="47" spans="1:99" s="2" customFormat="1" ht="18" customHeight="1" x14ac:dyDescent="0.35">
      <c r="A47" s="264" t="s">
        <v>221</v>
      </c>
      <c r="B47" s="202" t="s">
        <v>95</v>
      </c>
      <c r="C47" s="201" t="s">
        <v>54</v>
      </c>
      <c r="D47" s="201">
        <v>20</v>
      </c>
      <c r="E47" s="201">
        <f>SUM(G47:BW48)</f>
        <v>21</v>
      </c>
      <c r="F47" s="201">
        <f>E47-D47</f>
        <v>1</v>
      </c>
      <c r="G47" s="331"/>
      <c r="H47" s="331"/>
      <c r="I47" s="331"/>
      <c r="J47" s="331"/>
      <c r="K47" s="265"/>
      <c r="L47" s="265"/>
      <c r="M47" s="265"/>
      <c r="N47" s="265"/>
      <c r="O47" s="265"/>
      <c r="P47" s="331"/>
      <c r="Q47" s="331"/>
      <c r="R47" s="265"/>
      <c r="S47" s="265"/>
      <c r="T47" s="265"/>
      <c r="U47" s="265"/>
      <c r="V47" s="265"/>
      <c r="W47" s="331"/>
      <c r="X47" s="331"/>
      <c r="Y47" s="265"/>
      <c r="Z47" s="265"/>
      <c r="AA47" s="265"/>
      <c r="AB47" s="265"/>
      <c r="AC47" s="265"/>
      <c r="AD47" s="331"/>
      <c r="AE47" s="331"/>
      <c r="AF47" s="265"/>
      <c r="AG47" s="265"/>
      <c r="AH47" s="265"/>
      <c r="AI47" s="265"/>
      <c r="AJ47" s="265"/>
      <c r="AK47" s="331"/>
      <c r="AL47" s="331"/>
      <c r="AM47" s="265"/>
      <c r="AN47" s="265"/>
      <c r="AO47" s="265"/>
      <c r="AP47" s="265"/>
      <c r="AQ47" s="265"/>
      <c r="AR47" s="331"/>
      <c r="AS47" s="331"/>
      <c r="AT47" s="265"/>
      <c r="AU47" s="265"/>
      <c r="AV47" s="265"/>
      <c r="AW47" s="265"/>
      <c r="AX47" s="265"/>
      <c r="AY47" s="331"/>
      <c r="AZ47" s="331"/>
      <c r="BA47" s="265"/>
      <c r="BB47" s="265"/>
      <c r="BC47" s="265"/>
      <c r="BD47" s="265"/>
      <c r="BE47" s="265"/>
      <c r="BF47" s="331"/>
      <c r="BG47" s="331"/>
      <c r="BH47" s="265">
        <v>1</v>
      </c>
      <c r="BI47" s="265"/>
      <c r="BJ47" s="265"/>
      <c r="BK47" s="265"/>
      <c r="BL47" s="265"/>
      <c r="BM47" s="331"/>
      <c r="BN47" s="331"/>
      <c r="BO47" s="265">
        <v>10</v>
      </c>
      <c r="BP47" s="302"/>
      <c r="BQ47" s="265">
        <v>8</v>
      </c>
      <c r="BR47" s="265"/>
      <c r="BS47" s="265"/>
      <c r="BT47" s="331"/>
      <c r="BU47" s="331"/>
      <c r="BV47" s="265"/>
      <c r="BW47" s="265">
        <v>2</v>
      </c>
      <c r="BX47" s="265"/>
      <c r="BY47" s="265"/>
      <c r="BZ47" s="265"/>
      <c r="CA47" s="331"/>
      <c r="CB47" s="331"/>
      <c r="CC47" s="265"/>
      <c r="CD47" s="265"/>
      <c r="CE47" s="265"/>
      <c r="CF47" s="265"/>
      <c r="CG47" s="265"/>
      <c r="CH47" s="331"/>
      <c r="CI47" s="331"/>
      <c r="CJ47" s="265"/>
      <c r="CK47" s="265"/>
      <c r="CL47" s="265"/>
      <c r="CM47" s="265"/>
      <c r="CN47" s="265"/>
      <c r="CO47" s="331"/>
      <c r="CP47" s="331"/>
      <c r="CQ47" s="265"/>
      <c r="CR47" s="265"/>
      <c r="CS47" s="276"/>
      <c r="CT47"/>
      <c r="CU47"/>
    </row>
    <row r="48" spans="1:99" s="2" customFormat="1" ht="18" customHeight="1" x14ac:dyDescent="0.35">
      <c r="A48" s="303"/>
      <c r="B48" s="203"/>
      <c r="C48" s="201"/>
      <c r="D48" s="201"/>
      <c r="E48" s="201"/>
      <c r="F48" s="201"/>
      <c r="G48" s="331"/>
      <c r="H48" s="331"/>
      <c r="I48" s="331"/>
      <c r="J48" s="331"/>
      <c r="K48" s="265"/>
      <c r="L48" s="265"/>
      <c r="M48" s="265"/>
      <c r="N48" s="265"/>
      <c r="O48" s="265"/>
      <c r="P48" s="331"/>
      <c r="Q48" s="331"/>
      <c r="R48" s="265"/>
      <c r="S48" s="265"/>
      <c r="T48" s="265"/>
      <c r="U48" s="265"/>
      <c r="V48" s="265"/>
      <c r="W48" s="331"/>
      <c r="X48" s="331"/>
      <c r="Y48" s="265"/>
      <c r="Z48" s="265"/>
      <c r="AA48" s="265"/>
      <c r="AB48" s="265"/>
      <c r="AC48" s="265"/>
      <c r="AD48" s="331"/>
      <c r="AE48" s="331"/>
      <c r="AF48" s="265"/>
      <c r="AG48" s="265"/>
      <c r="AH48" s="265"/>
      <c r="AI48" s="265"/>
      <c r="AJ48" s="265"/>
      <c r="AK48" s="331"/>
      <c r="AL48" s="331"/>
      <c r="AM48" s="265"/>
      <c r="AN48" s="265"/>
      <c r="AO48" s="265"/>
      <c r="AP48" s="265"/>
      <c r="AQ48" s="265"/>
      <c r="AR48" s="331"/>
      <c r="AS48" s="331"/>
      <c r="AT48" s="265"/>
      <c r="AU48" s="265"/>
      <c r="AV48" s="265"/>
      <c r="AW48" s="265"/>
      <c r="AX48" s="265"/>
      <c r="AY48" s="331"/>
      <c r="AZ48" s="331"/>
      <c r="BA48" s="265"/>
      <c r="BB48" s="265"/>
      <c r="BC48" s="265"/>
      <c r="BD48" s="265"/>
      <c r="BE48" s="265"/>
      <c r="BF48" s="331"/>
      <c r="BG48" s="331"/>
      <c r="BH48" s="265"/>
      <c r="BI48" s="265"/>
      <c r="BJ48" s="265"/>
      <c r="BK48" s="265"/>
      <c r="BL48" s="265"/>
      <c r="BM48" s="331"/>
      <c r="BN48" s="331"/>
      <c r="BO48" s="265"/>
      <c r="BP48" s="302"/>
      <c r="BQ48" s="265"/>
      <c r="BR48" s="265"/>
      <c r="BS48" s="265"/>
      <c r="BT48" s="331"/>
      <c r="BU48" s="331"/>
      <c r="BV48" s="265"/>
      <c r="BW48" s="265"/>
      <c r="BX48" s="265"/>
      <c r="BY48" s="265"/>
      <c r="BZ48" s="265"/>
      <c r="CA48" s="331"/>
      <c r="CB48" s="331"/>
      <c r="CC48" s="265"/>
      <c r="CD48" s="265"/>
      <c r="CE48" s="265"/>
      <c r="CF48" s="265"/>
      <c r="CG48" s="265"/>
      <c r="CH48" s="331"/>
      <c r="CI48" s="331"/>
      <c r="CJ48" s="265"/>
      <c r="CK48" s="265"/>
      <c r="CL48" s="265"/>
      <c r="CM48" s="265"/>
      <c r="CN48" s="265"/>
      <c r="CO48" s="331"/>
      <c r="CP48" s="331"/>
      <c r="CQ48" s="265"/>
      <c r="CR48" s="265"/>
      <c r="CS48" s="276"/>
      <c r="CT48"/>
      <c r="CU48"/>
    </row>
    <row r="49" spans="1:99" s="2" customFormat="1" ht="18" customHeight="1" x14ac:dyDescent="0.35">
      <c r="A49" s="264" t="s">
        <v>221</v>
      </c>
      <c r="B49" s="202" t="s">
        <v>96</v>
      </c>
      <c r="C49" s="201" t="s">
        <v>54</v>
      </c>
      <c r="D49" s="201">
        <v>20</v>
      </c>
      <c r="E49" s="201">
        <f t="shared" ref="E49" si="4">SUM(G49:BU50)</f>
        <v>20</v>
      </c>
      <c r="F49" s="201">
        <f>E49-D49</f>
        <v>0</v>
      </c>
      <c r="G49" s="331"/>
      <c r="H49" s="331"/>
      <c r="I49" s="331"/>
      <c r="J49" s="331"/>
      <c r="K49" s="265"/>
      <c r="L49" s="265"/>
      <c r="M49" s="265"/>
      <c r="N49" s="265"/>
      <c r="O49" s="265"/>
      <c r="P49" s="331"/>
      <c r="Q49" s="331"/>
      <c r="R49" s="265"/>
      <c r="S49" s="265"/>
      <c r="T49" s="265"/>
      <c r="U49" s="265"/>
      <c r="V49" s="265"/>
      <c r="W49" s="331"/>
      <c r="X49" s="331"/>
      <c r="Y49" s="265"/>
      <c r="Z49" s="265"/>
      <c r="AA49" s="265"/>
      <c r="AB49" s="265"/>
      <c r="AC49" s="265"/>
      <c r="AD49" s="331"/>
      <c r="AE49" s="331"/>
      <c r="AF49" s="265"/>
      <c r="AG49" s="265"/>
      <c r="AH49" s="265"/>
      <c r="AI49" s="265"/>
      <c r="AJ49" s="265"/>
      <c r="AK49" s="331"/>
      <c r="AL49" s="331"/>
      <c r="AM49" s="265"/>
      <c r="AN49" s="265"/>
      <c r="AO49" s="265"/>
      <c r="AP49" s="265"/>
      <c r="AQ49" s="265"/>
      <c r="AR49" s="331"/>
      <c r="AS49" s="331"/>
      <c r="AT49" s="265"/>
      <c r="AU49" s="265"/>
      <c r="AV49" s="265"/>
      <c r="AW49" s="265"/>
      <c r="AX49" s="265"/>
      <c r="AY49" s="331"/>
      <c r="AZ49" s="331"/>
      <c r="BA49" s="265"/>
      <c r="BB49" s="265"/>
      <c r="BC49" s="265"/>
      <c r="BD49" s="265"/>
      <c r="BE49" s="265"/>
      <c r="BF49" s="331"/>
      <c r="BG49" s="331"/>
      <c r="BH49" s="265"/>
      <c r="BI49" s="265"/>
      <c r="BJ49" s="265"/>
      <c r="BK49" s="265"/>
      <c r="BL49" s="265"/>
      <c r="BM49" s="331"/>
      <c r="BN49" s="331"/>
      <c r="BO49" s="265"/>
      <c r="BP49" s="302"/>
      <c r="BQ49" s="265"/>
      <c r="BR49" s="265">
        <v>20</v>
      </c>
      <c r="BS49" s="265"/>
      <c r="BT49" s="331"/>
      <c r="BU49" s="331"/>
      <c r="BV49" s="265"/>
      <c r="BW49" s="265"/>
      <c r="BX49" s="265"/>
      <c r="BY49" s="265"/>
      <c r="BZ49" s="265"/>
      <c r="CA49" s="331"/>
      <c r="CB49" s="331"/>
      <c r="CC49" s="265"/>
      <c r="CD49" s="265"/>
      <c r="CE49" s="265"/>
      <c r="CF49" s="265"/>
      <c r="CG49" s="265"/>
      <c r="CH49" s="331"/>
      <c r="CI49" s="331"/>
      <c r="CJ49" s="265"/>
      <c r="CK49" s="265"/>
      <c r="CL49" s="265"/>
      <c r="CM49" s="265"/>
      <c r="CN49" s="265"/>
      <c r="CO49" s="331"/>
      <c r="CP49" s="331"/>
      <c r="CQ49" s="265"/>
      <c r="CR49" s="265"/>
      <c r="CS49" s="276"/>
      <c r="CT49"/>
      <c r="CU49"/>
    </row>
    <row r="50" spans="1:99" s="2" customFormat="1" ht="18" customHeight="1" x14ac:dyDescent="0.35">
      <c r="A50" s="303"/>
      <c r="B50" s="203"/>
      <c r="C50" s="201"/>
      <c r="D50" s="201"/>
      <c r="E50" s="201"/>
      <c r="F50" s="201"/>
      <c r="G50" s="331"/>
      <c r="H50" s="331"/>
      <c r="I50" s="331"/>
      <c r="J50" s="331"/>
      <c r="K50" s="265"/>
      <c r="L50" s="265"/>
      <c r="M50" s="265"/>
      <c r="N50" s="265"/>
      <c r="O50" s="265"/>
      <c r="P50" s="331"/>
      <c r="Q50" s="331"/>
      <c r="R50" s="265"/>
      <c r="S50" s="265"/>
      <c r="T50" s="265"/>
      <c r="U50" s="265"/>
      <c r="V50" s="265"/>
      <c r="W50" s="331"/>
      <c r="X50" s="331"/>
      <c r="Y50" s="265"/>
      <c r="Z50" s="265"/>
      <c r="AA50" s="265"/>
      <c r="AB50" s="265"/>
      <c r="AC50" s="265"/>
      <c r="AD50" s="331"/>
      <c r="AE50" s="331"/>
      <c r="AF50" s="265"/>
      <c r="AG50" s="265"/>
      <c r="AH50" s="265"/>
      <c r="AI50" s="265"/>
      <c r="AJ50" s="265"/>
      <c r="AK50" s="331"/>
      <c r="AL50" s="331"/>
      <c r="AM50" s="265"/>
      <c r="AN50" s="265"/>
      <c r="AO50" s="265"/>
      <c r="AP50" s="265"/>
      <c r="AQ50" s="265"/>
      <c r="AR50" s="331"/>
      <c r="AS50" s="331"/>
      <c r="AT50" s="265"/>
      <c r="AU50" s="265"/>
      <c r="AV50" s="265"/>
      <c r="AW50" s="265"/>
      <c r="AX50" s="265"/>
      <c r="AY50" s="331"/>
      <c r="AZ50" s="331"/>
      <c r="BA50" s="265"/>
      <c r="BB50" s="265"/>
      <c r="BC50" s="265"/>
      <c r="BD50" s="265"/>
      <c r="BE50" s="265"/>
      <c r="BF50" s="331"/>
      <c r="BG50" s="331"/>
      <c r="BH50" s="265"/>
      <c r="BI50" s="265"/>
      <c r="BJ50" s="265"/>
      <c r="BK50" s="265"/>
      <c r="BL50" s="265"/>
      <c r="BM50" s="331"/>
      <c r="BN50" s="331"/>
      <c r="BO50" s="265"/>
      <c r="BP50" s="302"/>
      <c r="BQ50" s="265"/>
      <c r="BR50" s="265"/>
      <c r="BS50" s="265"/>
      <c r="BT50" s="331"/>
      <c r="BU50" s="331"/>
      <c r="BV50" s="265"/>
      <c r="BW50" s="265"/>
      <c r="BX50" s="265"/>
      <c r="BY50" s="265"/>
      <c r="BZ50" s="265"/>
      <c r="CA50" s="331"/>
      <c r="CB50" s="331"/>
      <c r="CC50" s="265"/>
      <c r="CD50" s="265"/>
      <c r="CE50" s="265"/>
      <c r="CF50" s="265"/>
      <c r="CG50" s="265"/>
      <c r="CH50" s="331"/>
      <c r="CI50" s="331"/>
      <c r="CJ50" s="265"/>
      <c r="CK50" s="265"/>
      <c r="CL50" s="265"/>
      <c r="CM50" s="265"/>
      <c r="CN50" s="265"/>
      <c r="CO50" s="331"/>
      <c r="CP50" s="331"/>
      <c r="CQ50" s="265"/>
      <c r="CR50" s="265"/>
      <c r="CS50" s="276"/>
      <c r="CT50"/>
      <c r="CU50"/>
    </row>
    <row r="51" spans="1:99" s="2" customFormat="1" ht="18" customHeight="1" x14ac:dyDescent="0.35">
      <c r="A51" s="264"/>
      <c r="B51" s="202"/>
      <c r="C51" s="201" t="s">
        <v>54</v>
      </c>
      <c r="D51" s="201"/>
      <c r="E51" s="201">
        <f>SUM(G51:AK52)</f>
        <v>0</v>
      </c>
      <c r="F51" s="201">
        <f>E51-D51</f>
        <v>0</v>
      </c>
      <c r="G51" s="331"/>
      <c r="H51" s="331"/>
      <c r="I51" s="331"/>
      <c r="J51" s="331"/>
      <c r="K51" s="265"/>
      <c r="L51" s="265"/>
      <c r="M51" s="265"/>
      <c r="N51" s="265"/>
      <c r="O51" s="265"/>
      <c r="P51" s="331"/>
      <c r="Q51" s="331"/>
      <c r="R51" s="265"/>
      <c r="S51" s="265"/>
      <c r="T51" s="265"/>
      <c r="U51" s="265"/>
      <c r="V51" s="265"/>
      <c r="W51" s="331"/>
      <c r="X51" s="331"/>
      <c r="Y51" s="265"/>
      <c r="Z51" s="265"/>
      <c r="AA51" s="265"/>
      <c r="AB51" s="265"/>
      <c r="AC51" s="265"/>
      <c r="AD51" s="331"/>
      <c r="AE51" s="331"/>
      <c r="AF51" s="265"/>
      <c r="AG51" s="265"/>
      <c r="AH51" s="265"/>
      <c r="AI51" s="265"/>
      <c r="AJ51" s="265"/>
      <c r="AK51" s="331"/>
      <c r="AL51" s="331"/>
      <c r="AM51" s="265"/>
      <c r="AN51" s="265"/>
      <c r="AO51" s="265"/>
      <c r="AP51" s="265"/>
      <c r="AQ51" s="265"/>
      <c r="AR51" s="331"/>
      <c r="AS51" s="331"/>
      <c r="AT51" s="265"/>
      <c r="AU51" s="265"/>
      <c r="AV51" s="265"/>
      <c r="AW51" s="265"/>
      <c r="AX51" s="265"/>
      <c r="AY51" s="331"/>
      <c r="AZ51" s="331"/>
      <c r="BA51" s="265"/>
      <c r="BB51" s="265"/>
      <c r="BC51" s="265"/>
      <c r="BD51" s="265"/>
      <c r="BE51" s="265"/>
      <c r="BF51" s="331"/>
      <c r="BG51" s="331"/>
      <c r="BH51" s="265"/>
      <c r="BI51" s="265"/>
      <c r="BJ51" s="265"/>
      <c r="BK51" s="265"/>
      <c r="BL51" s="265"/>
      <c r="BM51" s="331"/>
      <c r="BN51" s="331"/>
      <c r="BO51" s="265"/>
      <c r="BP51" s="302"/>
      <c r="BQ51" s="265"/>
      <c r="BR51" s="265"/>
      <c r="BS51" s="265"/>
      <c r="BT51" s="331"/>
      <c r="BU51" s="331"/>
      <c r="BV51" s="265"/>
      <c r="BW51" s="265"/>
      <c r="BX51" s="265"/>
      <c r="BY51" s="265"/>
      <c r="BZ51" s="265"/>
      <c r="CA51" s="331"/>
      <c r="CB51" s="331"/>
      <c r="CC51" s="265"/>
      <c r="CD51" s="265"/>
      <c r="CE51" s="265"/>
      <c r="CF51" s="265"/>
      <c r="CG51" s="265"/>
      <c r="CH51" s="331"/>
      <c r="CI51" s="331"/>
      <c r="CJ51" s="265"/>
      <c r="CK51" s="265"/>
      <c r="CL51" s="265"/>
      <c r="CM51" s="265"/>
      <c r="CN51" s="265"/>
      <c r="CO51" s="331"/>
      <c r="CP51" s="331"/>
      <c r="CQ51" s="265"/>
      <c r="CR51" s="265"/>
      <c r="CS51" s="276"/>
      <c r="CT51"/>
      <c r="CU51"/>
    </row>
    <row r="52" spans="1:99" s="2" customFormat="1" ht="18" customHeight="1" x14ac:dyDescent="0.35">
      <c r="A52" s="303"/>
      <c r="B52" s="203"/>
      <c r="C52" s="201"/>
      <c r="D52" s="201"/>
      <c r="E52" s="201"/>
      <c r="F52" s="201"/>
      <c r="G52" s="331"/>
      <c r="H52" s="331"/>
      <c r="I52" s="331"/>
      <c r="J52" s="331"/>
      <c r="K52" s="265"/>
      <c r="L52" s="265"/>
      <c r="M52" s="265"/>
      <c r="N52" s="265"/>
      <c r="O52" s="265"/>
      <c r="P52" s="331"/>
      <c r="Q52" s="331"/>
      <c r="R52" s="265"/>
      <c r="S52" s="265"/>
      <c r="T52" s="265"/>
      <c r="U52" s="265"/>
      <c r="V52" s="265"/>
      <c r="W52" s="331"/>
      <c r="X52" s="331"/>
      <c r="Y52" s="265"/>
      <c r="Z52" s="265"/>
      <c r="AA52" s="265"/>
      <c r="AB52" s="265"/>
      <c r="AC52" s="265"/>
      <c r="AD52" s="331"/>
      <c r="AE52" s="331"/>
      <c r="AF52" s="265"/>
      <c r="AG52" s="265"/>
      <c r="AH52" s="265"/>
      <c r="AI52" s="265"/>
      <c r="AJ52" s="265"/>
      <c r="AK52" s="331"/>
      <c r="AL52" s="331"/>
      <c r="AM52" s="265"/>
      <c r="AN52" s="265"/>
      <c r="AO52" s="265"/>
      <c r="AP52" s="265"/>
      <c r="AQ52" s="265"/>
      <c r="AR52" s="331"/>
      <c r="AS52" s="331"/>
      <c r="AT52" s="265"/>
      <c r="AU52" s="265"/>
      <c r="AV52" s="265"/>
      <c r="AW52" s="265"/>
      <c r="AX52" s="265"/>
      <c r="AY52" s="331"/>
      <c r="AZ52" s="331"/>
      <c r="BA52" s="265"/>
      <c r="BB52" s="265"/>
      <c r="BC52" s="265"/>
      <c r="BD52" s="265"/>
      <c r="BE52" s="265"/>
      <c r="BF52" s="331"/>
      <c r="BG52" s="331"/>
      <c r="BH52" s="265"/>
      <c r="BI52" s="265"/>
      <c r="BJ52" s="265"/>
      <c r="BK52" s="265"/>
      <c r="BL52" s="265"/>
      <c r="BM52" s="331"/>
      <c r="BN52" s="331"/>
      <c r="BO52" s="265"/>
      <c r="BP52" s="302"/>
      <c r="BQ52" s="265"/>
      <c r="BR52" s="265"/>
      <c r="BS52" s="265"/>
      <c r="BT52" s="331"/>
      <c r="BU52" s="331"/>
      <c r="BV52" s="265"/>
      <c r="BW52" s="265"/>
      <c r="BX52" s="265"/>
      <c r="BY52" s="265"/>
      <c r="BZ52" s="265"/>
      <c r="CA52" s="331"/>
      <c r="CB52" s="331"/>
      <c r="CC52" s="265"/>
      <c r="CD52" s="265"/>
      <c r="CE52" s="265"/>
      <c r="CF52" s="265"/>
      <c r="CG52" s="265"/>
      <c r="CH52" s="331"/>
      <c r="CI52" s="331"/>
      <c r="CJ52" s="265"/>
      <c r="CK52" s="265"/>
      <c r="CL52" s="265"/>
      <c r="CM52" s="265"/>
      <c r="CN52" s="265"/>
      <c r="CO52" s="331"/>
      <c r="CP52" s="331"/>
      <c r="CQ52" s="265"/>
      <c r="CR52" s="265"/>
      <c r="CS52" s="276"/>
      <c r="CT52"/>
      <c r="CU52"/>
    </row>
    <row r="53" spans="1:99" s="2" customFormat="1" ht="18" customHeight="1" x14ac:dyDescent="0.35">
      <c r="A53" s="264"/>
      <c r="B53" s="279"/>
      <c r="C53" s="201" t="s">
        <v>54</v>
      </c>
      <c r="D53" s="201"/>
      <c r="E53" s="201">
        <f>SUM(G53:AK54)</f>
        <v>0</v>
      </c>
      <c r="F53" s="201">
        <f>E53-D53</f>
        <v>0</v>
      </c>
      <c r="G53" s="331"/>
      <c r="H53" s="331"/>
      <c r="I53" s="331"/>
      <c r="J53" s="331"/>
      <c r="K53" s="265"/>
      <c r="L53" s="265"/>
      <c r="M53" s="265"/>
      <c r="N53" s="265"/>
      <c r="O53" s="265"/>
      <c r="P53" s="331"/>
      <c r="Q53" s="331"/>
      <c r="R53" s="265"/>
      <c r="S53" s="265"/>
      <c r="T53" s="265"/>
      <c r="U53" s="265"/>
      <c r="V53" s="265"/>
      <c r="W53" s="331"/>
      <c r="X53" s="331"/>
      <c r="Y53" s="265"/>
      <c r="Z53" s="265"/>
      <c r="AA53" s="265"/>
      <c r="AB53" s="265"/>
      <c r="AC53" s="265"/>
      <c r="AD53" s="331"/>
      <c r="AE53" s="331"/>
      <c r="AF53" s="265"/>
      <c r="AG53" s="265"/>
      <c r="AH53" s="265"/>
      <c r="AI53" s="265"/>
      <c r="AJ53" s="265"/>
      <c r="AK53" s="331"/>
      <c r="AL53" s="331"/>
      <c r="AM53" s="265"/>
      <c r="AN53" s="265"/>
      <c r="AO53" s="265"/>
      <c r="AP53" s="265"/>
      <c r="AQ53" s="265"/>
      <c r="AR53" s="331"/>
      <c r="AS53" s="331"/>
      <c r="AT53" s="265"/>
      <c r="AU53" s="265"/>
      <c r="AV53" s="265"/>
      <c r="AW53" s="265"/>
      <c r="AX53" s="265"/>
      <c r="AY53" s="331"/>
      <c r="AZ53" s="331"/>
      <c r="BA53" s="265"/>
      <c r="BB53" s="265"/>
      <c r="BC53" s="265"/>
      <c r="BD53" s="265"/>
      <c r="BE53" s="265"/>
      <c r="BF53" s="331"/>
      <c r="BG53" s="331"/>
      <c r="BH53" s="265"/>
      <c r="BI53" s="265"/>
      <c r="BJ53" s="265"/>
      <c r="BK53" s="265"/>
      <c r="BL53" s="265"/>
      <c r="BM53" s="331"/>
      <c r="BN53" s="331"/>
      <c r="BO53" s="265"/>
      <c r="BP53" s="302"/>
      <c r="BQ53" s="265"/>
      <c r="BR53" s="265"/>
      <c r="BS53" s="265"/>
      <c r="BT53" s="331"/>
      <c r="BU53" s="331"/>
      <c r="BV53" s="265"/>
      <c r="BW53" s="265"/>
      <c r="BX53" s="265"/>
      <c r="BY53" s="265"/>
      <c r="BZ53" s="265"/>
      <c r="CA53" s="331"/>
      <c r="CB53" s="331"/>
      <c r="CC53" s="265"/>
      <c r="CD53" s="265"/>
      <c r="CE53" s="265"/>
      <c r="CF53" s="265"/>
      <c r="CG53" s="265"/>
      <c r="CH53" s="331"/>
      <c r="CI53" s="331"/>
      <c r="CJ53" s="265"/>
      <c r="CK53" s="265"/>
      <c r="CL53" s="265"/>
      <c r="CM53" s="265"/>
      <c r="CN53" s="265"/>
      <c r="CO53" s="331"/>
      <c r="CP53" s="331"/>
      <c r="CQ53" s="265"/>
      <c r="CR53" s="265"/>
      <c r="CS53" s="276"/>
      <c r="CT53"/>
      <c r="CU53"/>
    </row>
    <row r="54" spans="1:99" s="2" customFormat="1" ht="18" customHeight="1" x14ac:dyDescent="0.35">
      <c r="A54" s="303"/>
      <c r="B54" s="279"/>
      <c r="C54" s="201"/>
      <c r="D54" s="201"/>
      <c r="E54" s="201"/>
      <c r="F54" s="201"/>
      <c r="G54" s="331"/>
      <c r="H54" s="331"/>
      <c r="I54" s="331"/>
      <c r="J54" s="331"/>
      <c r="K54" s="265"/>
      <c r="L54" s="265"/>
      <c r="M54" s="265"/>
      <c r="N54" s="265"/>
      <c r="O54" s="265"/>
      <c r="P54" s="331"/>
      <c r="Q54" s="331"/>
      <c r="R54" s="265"/>
      <c r="S54" s="265"/>
      <c r="T54" s="265"/>
      <c r="U54" s="265"/>
      <c r="V54" s="265"/>
      <c r="W54" s="331"/>
      <c r="X54" s="331"/>
      <c r="Y54" s="265"/>
      <c r="Z54" s="265"/>
      <c r="AA54" s="265"/>
      <c r="AB54" s="265"/>
      <c r="AC54" s="265"/>
      <c r="AD54" s="331"/>
      <c r="AE54" s="331"/>
      <c r="AF54" s="265"/>
      <c r="AG54" s="265"/>
      <c r="AH54" s="265"/>
      <c r="AI54" s="265"/>
      <c r="AJ54" s="265"/>
      <c r="AK54" s="331"/>
      <c r="AL54" s="331"/>
      <c r="AM54" s="265"/>
      <c r="AN54" s="265"/>
      <c r="AO54" s="265"/>
      <c r="AP54" s="265"/>
      <c r="AQ54" s="265"/>
      <c r="AR54" s="331"/>
      <c r="AS54" s="331"/>
      <c r="AT54" s="265"/>
      <c r="AU54" s="265"/>
      <c r="AV54" s="265"/>
      <c r="AW54" s="265"/>
      <c r="AX54" s="265"/>
      <c r="AY54" s="331"/>
      <c r="AZ54" s="331"/>
      <c r="BA54" s="265"/>
      <c r="BB54" s="265"/>
      <c r="BC54" s="265"/>
      <c r="BD54" s="265"/>
      <c r="BE54" s="265"/>
      <c r="BF54" s="331"/>
      <c r="BG54" s="331"/>
      <c r="BH54" s="265"/>
      <c r="BI54" s="265"/>
      <c r="BJ54" s="265"/>
      <c r="BK54" s="265"/>
      <c r="BL54" s="265"/>
      <c r="BM54" s="331"/>
      <c r="BN54" s="331"/>
      <c r="BO54" s="265"/>
      <c r="BP54" s="302"/>
      <c r="BQ54" s="265"/>
      <c r="BR54" s="265"/>
      <c r="BS54" s="265"/>
      <c r="BT54" s="331"/>
      <c r="BU54" s="331"/>
      <c r="BV54" s="265"/>
      <c r="BW54" s="265"/>
      <c r="BX54" s="265"/>
      <c r="BY54" s="265"/>
      <c r="BZ54" s="265"/>
      <c r="CA54" s="331"/>
      <c r="CB54" s="331"/>
      <c r="CC54" s="265"/>
      <c r="CD54" s="265"/>
      <c r="CE54" s="265"/>
      <c r="CF54" s="265"/>
      <c r="CG54" s="265"/>
      <c r="CH54" s="331"/>
      <c r="CI54" s="331"/>
      <c r="CJ54" s="265"/>
      <c r="CK54" s="265"/>
      <c r="CL54" s="265"/>
      <c r="CM54" s="265"/>
      <c r="CN54" s="265"/>
      <c r="CO54" s="331"/>
      <c r="CP54" s="331"/>
      <c r="CQ54" s="265"/>
      <c r="CR54" s="265"/>
      <c r="CS54" s="276"/>
      <c r="CT54"/>
      <c r="CU54"/>
    </row>
    <row r="55" spans="1:99" s="2" customFormat="1" ht="18" customHeight="1" x14ac:dyDescent="0.35">
      <c r="A55" s="264"/>
      <c r="B55" s="280"/>
      <c r="C55" s="201" t="s">
        <v>54</v>
      </c>
      <c r="D55" s="201"/>
      <c r="E55" s="201">
        <f>SUM(G55:AK56)</f>
        <v>0</v>
      </c>
      <c r="F55" s="201">
        <f>E55-D55</f>
        <v>0</v>
      </c>
      <c r="G55" s="331"/>
      <c r="H55" s="331"/>
      <c r="I55" s="331"/>
      <c r="J55" s="331"/>
      <c r="K55" s="265"/>
      <c r="L55" s="265"/>
      <c r="M55" s="265"/>
      <c r="N55" s="265"/>
      <c r="O55" s="265"/>
      <c r="P55" s="331"/>
      <c r="Q55" s="331"/>
      <c r="R55" s="265"/>
      <c r="S55" s="265"/>
      <c r="T55" s="265"/>
      <c r="U55" s="265"/>
      <c r="V55" s="265"/>
      <c r="W55" s="331"/>
      <c r="X55" s="331"/>
      <c r="Y55" s="265"/>
      <c r="Z55" s="265"/>
      <c r="AA55" s="265"/>
      <c r="AB55" s="265"/>
      <c r="AC55" s="265"/>
      <c r="AD55" s="331"/>
      <c r="AE55" s="331"/>
      <c r="AF55" s="265"/>
      <c r="AG55" s="265"/>
      <c r="AH55" s="265"/>
      <c r="AI55" s="265"/>
      <c r="AJ55" s="265"/>
      <c r="AK55" s="331"/>
      <c r="AL55" s="331"/>
      <c r="AM55" s="265"/>
      <c r="AN55" s="265"/>
      <c r="AO55" s="265"/>
      <c r="AP55" s="265"/>
      <c r="AQ55" s="265"/>
      <c r="AR55" s="331"/>
      <c r="AS55" s="331"/>
      <c r="AT55" s="265"/>
      <c r="AU55" s="265"/>
      <c r="AV55" s="265"/>
      <c r="AW55" s="265"/>
      <c r="AX55" s="265"/>
      <c r="AY55" s="331"/>
      <c r="AZ55" s="331"/>
      <c r="BA55" s="265"/>
      <c r="BB55" s="265"/>
      <c r="BC55" s="265"/>
      <c r="BD55" s="265"/>
      <c r="BE55" s="265"/>
      <c r="BF55" s="331"/>
      <c r="BG55" s="331"/>
      <c r="BH55" s="265"/>
      <c r="BI55" s="265"/>
      <c r="BJ55" s="265"/>
      <c r="BK55" s="265"/>
      <c r="BL55" s="265"/>
      <c r="BM55" s="331"/>
      <c r="BN55" s="331"/>
      <c r="BO55" s="265"/>
      <c r="BP55" s="302"/>
      <c r="BQ55" s="265"/>
      <c r="BR55" s="265"/>
      <c r="BS55" s="265"/>
      <c r="BT55" s="331"/>
      <c r="BU55" s="331"/>
      <c r="BV55" s="265"/>
      <c r="BW55" s="265"/>
      <c r="BX55" s="265"/>
      <c r="BY55" s="265"/>
      <c r="BZ55" s="265"/>
      <c r="CA55" s="331"/>
      <c r="CB55" s="331"/>
      <c r="CC55" s="265"/>
      <c r="CD55" s="265"/>
      <c r="CE55" s="265"/>
      <c r="CF55" s="265"/>
      <c r="CG55" s="265"/>
      <c r="CH55" s="331"/>
      <c r="CI55" s="331"/>
      <c r="CJ55" s="265"/>
      <c r="CK55" s="265"/>
      <c r="CL55" s="265"/>
      <c r="CM55" s="265"/>
      <c r="CN55" s="265"/>
      <c r="CO55" s="331"/>
      <c r="CP55" s="331"/>
      <c r="CQ55" s="265"/>
      <c r="CR55" s="265"/>
      <c r="CS55" s="276"/>
      <c r="CT55"/>
      <c r="CU55"/>
    </row>
    <row r="56" spans="1:99" s="2" customFormat="1" ht="18" customHeight="1" x14ac:dyDescent="0.35">
      <c r="A56" s="303"/>
      <c r="B56" s="280"/>
      <c r="C56" s="201"/>
      <c r="D56" s="201"/>
      <c r="E56" s="201"/>
      <c r="F56" s="201"/>
      <c r="G56" s="331"/>
      <c r="H56" s="331"/>
      <c r="I56" s="331"/>
      <c r="J56" s="331"/>
      <c r="K56" s="265"/>
      <c r="L56" s="265"/>
      <c r="M56" s="265"/>
      <c r="N56" s="265"/>
      <c r="O56" s="265"/>
      <c r="P56" s="331"/>
      <c r="Q56" s="331"/>
      <c r="R56" s="265"/>
      <c r="S56" s="265"/>
      <c r="T56" s="265"/>
      <c r="U56" s="265"/>
      <c r="V56" s="265"/>
      <c r="W56" s="331"/>
      <c r="X56" s="331"/>
      <c r="Y56" s="265"/>
      <c r="Z56" s="265"/>
      <c r="AA56" s="265"/>
      <c r="AB56" s="265"/>
      <c r="AC56" s="265"/>
      <c r="AD56" s="331"/>
      <c r="AE56" s="331"/>
      <c r="AF56" s="265"/>
      <c r="AG56" s="265"/>
      <c r="AH56" s="265"/>
      <c r="AI56" s="265"/>
      <c r="AJ56" s="265"/>
      <c r="AK56" s="331"/>
      <c r="AL56" s="331"/>
      <c r="AM56" s="265"/>
      <c r="AN56" s="265"/>
      <c r="AO56" s="265"/>
      <c r="AP56" s="265"/>
      <c r="AQ56" s="265"/>
      <c r="AR56" s="331"/>
      <c r="AS56" s="331"/>
      <c r="AT56" s="265"/>
      <c r="AU56" s="265"/>
      <c r="AV56" s="265"/>
      <c r="AW56" s="265"/>
      <c r="AX56" s="265"/>
      <c r="AY56" s="331"/>
      <c r="AZ56" s="331"/>
      <c r="BA56" s="265"/>
      <c r="BB56" s="265"/>
      <c r="BC56" s="265"/>
      <c r="BD56" s="265"/>
      <c r="BE56" s="265"/>
      <c r="BF56" s="331"/>
      <c r="BG56" s="331"/>
      <c r="BH56" s="265"/>
      <c r="BI56" s="265"/>
      <c r="BJ56" s="265"/>
      <c r="BK56" s="265"/>
      <c r="BL56" s="265"/>
      <c r="BM56" s="331"/>
      <c r="BN56" s="331"/>
      <c r="BO56" s="265"/>
      <c r="BP56" s="302"/>
      <c r="BQ56" s="265"/>
      <c r="BR56" s="265"/>
      <c r="BS56" s="265"/>
      <c r="BT56" s="331"/>
      <c r="BU56" s="331"/>
      <c r="BV56" s="265"/>
      <c r="BW56" s="265"/>
      <c r="BX56" s="265"/>
      <c r="BY56" s="265"/>
      <c r="BZ56" s="265"/>
      <c r="CA56" s="331"/>
      <c r="CB56" s="331"/>
      <c r="CC56" s="265"/>
      <c r="CD56" s="265"/>
      <c r="CE56" s="265"/>
      <c r="CF56" s="265"/>
      <c r="CG56" s="265"/>
      <c r="CH56" s="331"/>
      <c r="CI56" s="331"/>
      <c r="CJ56" s="265"/>
      <c r="CK56" s="265"/>
      <c r="CL56" s="265"/>
      <c r="CM56" s="265"/>
      <c r="CN56" s="265"/>
      <c r="CO56" s="331"/>
      <c r="CP56" s="331"/>
      <c r="CQ56" s="265"/>
      <c r="CR56" s="265"/>
      <c r="CS56" s="276"/>
      <c r="CT56"/>
      <c r="CU56"/>
    </row>
    <row r="57" spans="1:99" s="2" customFormat="1" ht="18" customHeight="1" x14ac:dyDescent="0.35">
      <c r="A57" s="264"/>
      <c r="B57" s="280"/>
      <c r="C57" s="201" t="s">
        <v>54</v>
      </c>
      <c r="D57" s="201"/>
      <c r="E57" s="201">
        <f>SUM(G57:AK58)</f>
        <v>0</v>
      </c>
      <c r="F57" s="201">
        <f>E57-D57</f>
        <v>0</v>
      </c>
      <c r="G57" s="331"/>
      <c r="H57" s="331"/>
      <c r="I57" s="331"/>
      <c r="J57" s="331"/>
      <c r="K57" s="265"/>
      <c r="L57" s="265"/>
      <c r="M57" s="265"/>
      <c r="N57" s="265"/>
      <c r="O57" s="265"/>
      <c r="P57" s="331"/>
      <c r="Q57" s="331"/>
      <c r="R57" s="265"/>
      <c r="S57" s="265"/>
      <c r="T57" s="265"/>
      <c r="U57" s="265"/>
      <c r="V57" s="265"/>
      <c r="W57" s="331"/>
      <c r="X57" s="331"/>
      <c r="Y57" s="265"/>
      <c r="Z57" s="265"/>
      <c r="AA57" s="265"/>
      <c r="AB57" s="265"/>
      <c r="AC57" s="265"/>
      <c r="AD57" s="331"/>
      <c r="AE57" s="331"/>
      <c r="AF57" s="265"/>
      <c r="AG57" s="265"/>
      <c r="AH57" s="265"/>
      <c r="AI57" s="265"/>
      <c r="AJ57" s="265"/>
      <c r="AK57" s="331"/>
      <c r="AL57" s="331"/>
      <c r="AM57" s="265"/>
      <c r="AN57" s="265"/>
      <c r="AO57" s="265"/>
      <c r="AP57" s="265"/>
      <c r="AQ57" s="265"/>
      <c r="AR57" s="331"/>
      <c r="AS57" s="331"/>
      <c r="AT57" s="265"/>
      <c r="AU57" s="265"/>
      <c r="AV57" s="265"/>
      <c r="AW57" s="265"/>
      <c r="AX57" s="265"/>
      <c r="AY57" s="331"/>
      <c r="AZ57" s="331"/>
      <c r="BA57" s="265"/>
      <c r="BB57" s="265"/>
      <c r="BC57" s="265"/>
      <c r="BD57" s="265"/>
      <c r="BE57" s="265"/>
      <c r="BF57" s="331"/>
      <c r="BG57" s="331"/>
      <c r="BH57" s="265"/>
      <c r="BI57" s="265"/>
      <c r="BJ57" s="265"/>
      <c r="BK57" s="265"/>
      <c r="BL57" s="265"/>
      <c r="BM57" s="331"/>
      <c r="BN57" s="331"/>
      <c r="BO57" s="265"/>
      <c r="BP57" s="302"/>
      <c r="BQ57" s="265"/>
      <c r="BR57" s="265"/>
      <c r="BS57" s="265"/>
      <c r="BT57" s="331"/>
      <c r="BU57" s="331"/>
      <c r="BV57" s="265"/>
      <c r="BW57" s="265"/>
      <c r="BX57" s="265"/>
      <c r="BY57" s="265"/>
      <c r="BZ57" s="265"/>
      <c r="CA57" s="331"/>
      <c r="CB57" s="331"/>
      <c r="CC57" s="265"/>
      <c r="CD57" s="265"/>
      <c r="CE57" s="265"/>
      <c r="CF57" s="265"/>
      <c r="CG57" s="265"/>
      <c r="CH57" s="331"/>
      <c r="CI57" s="331"/>
      <c r="CJ57" s="265"/>
      <c r="CK57" s="265"/>
      <c r="CL57" s="265"/>
      <c r="CM57" s="265"/>
      <c r="CN57" s="265"/>
      <c r="CO57" s="331"/>
      <c r="CP57" s="331"/>
      <c r="CQ57" s="265"/>
      <c r="CR57" s="265"/>
      <c r="CS57" s="276"/>
      <c r="CT57"/>
      <c r="CU57"/>
    </row>
    <row r="58" spans="1:99" s="2" customFormat="1" ht="18" customHeight="1" x14ac:dyDescent="0.35">
      <c r="A58" s="303"/>
      <c r="B58" s="280"/>
      <c r="C58" s="201"/>
      <c r="D58" s="201"/>
      <c r="E58" s="201"/>
      <c r="F58" s="201"/>
      <c r="G58" s="331"/>
      <c r="H58" s="331"/>
      <c r="I58" s="331"/>
      <c r="J58" s="331"/>
      <c r="K58" s="265"/>
      <c r="L58" s="265"/>
      <c r="M58" s="265"/>
      <c r="N58" s="265"/>
      <c r="O58" s="265"/>
      <c r="P58" s="331"/>
      <c r="Q58" s="331"/>
      <c r="R58" s="265"/>
      <c r="S58" s="265"/>
      <c r="T58" s="265"/>
      <c r="U58" s="265"/>
      <c r="V58" s="265"/>
      <c r="W58" s="331"/>
      <c r="X58" s="331"/>
      <c r="Y58" s="265"/>
      <c r="Z58" s="265"/>
      <c r="AA58" s="265"/>
      <c r="AB58" s="265"/>
      <c r="AC58" s="265"/>
      <c r="AD58" s="331"/>
      <c r="AE58" s="331"/>
      <c r="AF58" s="265"/>
      <c r="AG58" s="265"/>
      <c r="AH58" s="265"/>
      <c r="AI58" s="265"/>
      <c r="AJ58" s="265"/>
      <c r="AK58" s="331"/>
      <c r="AL58" s="331"/>
      <c r="AM58" s="265"/>
      <c r="AN58" s="265"/>
      <c r="AO58" s="265"/>
      <c r="AP58" s="265"/>
      <c r="AQ58" s="265"/>
      <c r="AR58" s="331"/>
      <c r="AS58" s="331"/>
      <c r="AT58" s="265"/>
      <c r="AU58" s="265"/>
      <c r="AV58" s="265"/>
      <c r="AW58" s="265"/>
      <c r="AX58" s="265"/>
      <c r="AY58" s="331"/>
      <c r="AZ58" s="331"/>
      <c r="BA58" s="265"/>
      <c r="BB58" s="265"/>
      <c r="BC58" s="265"/>
      <c r="BD58" s="265"/>
      <c r="BE58" s="265"/>
      <c r="BF58" s="331"/>
      <c r="BG58" s="331"/>
      <c r="BH58" s="265"/>
      <c r="BI58" s="265"/>
      <c r="BJ58" s="265"/>
      <c r="BK58" s="265"/>
      <c r="BL58" s="265"/>
      <c r="BM58" s="331"/>
      <c r="BN58" s="331"/>
      <c r="BO58" s="265"/>
      <c r="BP58" s="302"/>
      <c r="BQ58" s="265"/>
      <c r="BR58" s="265"/>
      <c r="BS58" s="265"/>
      <c r="BT58" s="331"/>
      <c r="BU58" s="331"/>
      <c r="BV58" s="265"/>
      <c r="BW58" s="265"/>
      <c r="BX58" s="265"/>
      <c r="BY58" s="265"/>
      <c r="BZ58" s="265"/>
      <c r="CA58" s="331"/>
      <c r="CB58" s="331"/>
      <c r="CC58" s="265"/>
      <c r="CD58" s="265"/>
      <c r="CE58" s="265"/>
      <c r="CF58" s="265"/>
      <c r="CG58" s="265"/>
      <c r="CH58" s="331"/>
      <c r="CI58" s="331"/>
      <c r="CJ58" s="265"/>
      <c r="CK58" s="265"/>
      <c r="CL58" s="265"/>
      <c r="CM58" s="265"/>
      <c r="CN58" s="265"/>
      <c r="CO58" s="331"/>
      <c r="CP58" s="331"/>
      <c r="CQ58" s="265"/>
      <c r="CR58" s="265"/>
      <c r="CS58" s="276"/>
      <c r="CT58"/>
      <c r="CU58"/>
    </row>
    <row r="59" spans="1:99" s="2" customFormat="1" ht="15" customHeight="1" x14ac:dyDescent="0.35">
      <c r="A59"/>
      <c r="B59"/>
      <c r="C5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22"/>
      <c r="CT59"/>
      <c r="CU59"/>
    </row>
    <row r="60" spans="1:99" s="2" customFormat="1" ht="15" customHeight="1" x14ac:dyDescent="0.35">
      <c r="A60"/>
      <c r="B60"/>
      <c r="C6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22"/>
      <c r="CT60"/>
      <c r="CU60"/>
    </row>
    <row r="61" spans="1:99" s="2" customFormat="1" ht="15" customHeight="1" x14ac:dyDescent="0.35">
      <c r="A61"/>
      <c r="B61"/>
      <c r="C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22"/>
      <c r="CT61"/>
      <c r="CU61"/>
    </row>
    <row r="62" spans="1:99" s="2" customFormat="1" ht="15" customHeight="1" x14ac:dyDescent="0.35">
      <c r="A62"/>
      <c r="B62" s="21"/>
      <c r="C62"/>
      <c r="D62"/>
      <c r="E62"/>
      <c r="F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22"/>
      <c r="CT62"/>
      <c r="CU62"/>
    </row>
    <row r="63" spans="1:99" s="2" customFormat="1" ht="15" customHeight="1" x14ac:dyDescent="0.35">
      <c r="A63"/>
      <c r="B63" s="21"/>
      <c r="C63"/>
      <c r="D63"/>
      <c r="E63"/>
      <c r="F6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22"/>
      <c r="CT63"/>
      <c r="CU63"/>
    </row>
    <row r="64" spans="1:99" s="2" customFormat="1" ht="15" customHeight="1" x14ac:dyDescent="0.35">
      <c r="A64"/>
      <c r="B64" s="21"/>
      <c r="C64"/>
      <c r="D64"/>
      <c r="E64"/>
      <c r="F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T64"/>
      <c r="CU64"/>
    </row>
    <row r="65" spans="1:99" s="2" customFormat="1" ht="15" customHeight="1" x14ac:dyDescent="0.35">
      <c r="A65"/>
      <c r="B65" s="21"/>
      <c r="C65"/>
      <c r="D65"/>
      <c r="E65"/>
      <c r="F6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T65"/>
      <c r="CU65"/>
    </row>
    <row r="66" spans="1:99" s="2" customFormat="1" ht="15" customHeight="1" x14ac:dyDescent="0.35">
      <c r="A66"/>
      <c r="B66" s="21"/>
      <c r="C66"/>
      <c r="D66"/>
      <c r="E66"/>
      <c r="F6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T66"/>
      <c r="CU66"/>
    </row>
    <row r="67" spans="1:99" s="1" customFormat="1" ht="15" customHeight="1" x14ac:dyDescent="0.35">
      <c r="A67"/>
      <c r="B67" s="21"/>
      <c r="C67"/>
      <c r="D67"/>
      <c r="E67"/>
      <c r="F67"/>
      <c r="CS67" s="2"/>
      <c r="CT67"/>
      <c r="CU67"/>
    </row>
    <row r="68" spans="1:99" s="1" customFormat="1" ht="15" customHeight="1" x14ac:dyDescent="0.35">
      <c r="A68"/>
      <c r="B68" s="21"/>
      <c r="C68"/>
      <c r="D68"/>
      <c r="E68"/>
      <c r="F68"/>
      <c r="CS68" s="2"/>
      <c r="CT68"/>
      <c r="CU68"/>
    </row>
    <row r="69" spans="1:99" s="1" customFormat="1" ht="15" customHeight="1" x14ac:dyDescent="0.35">
      <c r="A69"/>
      <c r="B69" s="21"/>
      <c r="C69"/>
      <c r="D69"/>
      <c r="E69"/>
      <c r="F69"/>
      <c r="CS69" s="2"/>
      <c r="CT69"/>
      <c r="CU69"/>
    </row>
    <row r="70" spans="1:99" s="1" customFormat="1" ht="15" customHeight="1" x14ac:dyDescent="0.35">
      <c r="A70"/>
      <c r="B70" s="21"/>
      <c r="C70"/>
      <c r="D70"/>
      <c r="E70"/>
      <c r="F70"/>
      <c r="CS70" s="2"/>
      <c r="CT70"/>
      <c r="CU70"/>
    </row>
    <row r="71" spans="1:99" s="1" customFormat="1" ht="15" customHeight="1" x14ac:dyDescent="0.35">
      <c r="A71"/>
      <c r="B71" s="21"/>
      <c r="C71"/>
      <c r="D71"/>
      <c r="E71"/>
      <c r="F71"/>
      <c r="CS71" s="2"/>
      <c r="CT71"/>
      <c r="CU71"/>
    </row>
    <row r="72" spans="1:99" s="1" customFormat="1" ht="15" customHeight="1" x14ac:dyDescent="0.35">
      <c r="A72"/>
      <c r="B72" s="21"/>
      <c r="C72"/>
      <c r="D72"/>
      <c r="E72"/>
      <c r="F72"/>
      <c r="CS72" s="2"/>
      <c r="CT72"/>
      <c r="CU72"/>
    </row>
    <row r="73" spans="1:99" s="1" customFormat="1" ht="15" customHeight="1" x14ac:dyDescent="0.35">
      <c r="A73"/>
      <c r="B73" s="21"/>
      <c r="C73"/>
      <c r="D73"/>
      <c r="E73"/>
      <c r="F73"/>
      <c r="CS73" s="2"/>
      <c r="CT73"/>
      <c r="CU73"/>
    </row>
    <row r="74" spans="1:99" s="1" customFormat="1" ht="15" customHeight="1" x14ac:dyDescent="0.35">
      <c r="A74"/>
      <c r="B74" s="21"/>
      <c r="C74"/>
      <c r="D74"/>
      <c r="E74"/>
      <c r="F74"/>
      <c r="CS74" s="2"/>
      <c r="CT74"/>
      <c r="CU74"/>
    </row>
    <row r="75" spans="1:99" s="1" customFormat="1" ht="15" customHeight="1" x14ac:dyDescent="0.35">
      <c r="A75"/>
      <c r="B75" s="21"/>
      <c r="C75"/>
      <c r="D75"/>
      <c r="E75"/>
      <c r="F75"/>
      <c r="CS75" s="2"/>
      <c r="CT75"/>
      <c r="CU75"/>
    </row>
    <row r="76" spans="1:99" s="1" customFormat="1" ht="15" customHeight="1" x14ac:dyDescent="0.35">
      <c r="A76"/>
      <c r="B76" s="21"/>
      <c r="C76"/>
      <c r="D76"/>
      <c r="E76"/>
      <c r="F76"/>
      <c r="CS76" s="2"/>
      <c r="CT76"/>
      <c r="CU76"/>
    </row>
  </sheetData>
  <mergeCells count="963">
    <mergeCell ref="BI57:BI58"/>
    <mergeCell ref="BJ57:BJ58"/>
    <mergeCell ref="BK57:BK58"/>
    <mergeCell ref="BL57:BL58"/>
    <mergeCell ref="BM57:BM58"/>
    <mergeCell ref="CS57:CS58"/>
    <mergeCell ref="BC57:BC58"/>
    <mergeCell ref="BD57:BD58"/>
    <mergeCell ref="BE57:BE58"/>
    <mergeCell ref="BF57:BF58"/>
    <mergeCell ref="BG57:BG58"/>
    <mergeCell ref="BH57:BH58"/>
    <mergeCell ref="BN57:BN58"/>
    <mergeCell ref="BO57:BO58"/>
    <mergeCell ref="CG57:CG58"/>
    <mergeCell ref="CH57:CH58"/>
    <mergeCell ref="CI57:CI58"/>
    <mergeCell ref="CJ57:CJ58"/>
    <mergeCell ref="CK57:CK58"/>
    <mergeCell ref="CL57:CL58"/>
    <mergeCell ref="CM57:CM58"/>
    <mergeCell ref="CN57:CN58"/>
    <mergeCell ref="CO57:CO58"/>
    <mergeCell ref="CP57:CP58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BI55:BI56"/>
    <mergeCell ref="BJ55:BJ56"/>
    <mergeCell ref="BK55:BK56"/>
    <mergeCell ref="AW55:AW56"/>
    <mergeCell ref="AX55:AX56"/>
    <mergeCell ref="AY55:AY56"/>
    <mergeCell ref="AZ55:AZ56"/>
    <mergeCell ref="BA55:BA56"/>
    <mergeCell ref="BB55:BB56"/>
    <mergeCell ref="AQ55:AQ56"/>
    <mergeCell ref="AR55:AR56"/>
    <mergeCell ref="AS55:AS56"/>
    <mergeCell ref="AT55:AT56"/>
    <mergeCell ref="AU55:AU56"/>
    <mergeCell ref="AV55:AV56"/>
    <mergeCell ref="AK55:AK56"/>
    <mergeCell ref="AL55:AL56"/>
    <mergeCell ref="AM55:AM56"/>
    <mergeCell ref="BL55:BL56"/>
    <mergeCell ref="BM55:BM56"/>
    <mergeCell ref="CS55:CS56"/>
    <mergeCell ref="BC55:BC56"/>
    <mergeCell ref="BD55:BD56"/>
    <mergeCell ref="BE55:BE56"/>
    <mergeCell ref="BF55:BF56"/>
    <mergeCell ref="BG55:BG56"/>
    <mergeCell ref="BH55:BH56"/>
    <mergeCell ref="BN55:BN56"/>
    <mergeCell ref="BO55:BO56"/>
    <mergeCell ref="BP55:BP56"/>
    <mergeCell ref="BQ55:BQ56"/>
    <mergeCell ref="BR55:BR56"/>
    <mergeCell ref="BS55:BS56"/>
    <mergeCell ref="BT55:BT56"/>
    <mergeCell ref="BU55:BU56"/>
    <mergeCell ref="BV55:BV56"/>
    <mergeCell ref="BW55:BW56"/>
    <mergeCell ref="BX55:BX56"/>
    <mergeCell ref="BY55:BY56"/>
    <mergeCell ref="BZ55:BZ56"/>
    <mergeCell ref="CA55:CA56"/>
    <mergeCell ref="CB55:CB56"/>
    <mergeCell ref="AN55:AN56"/>
    <mergeCell ref="AO55:AO56"/>
    <mergeCell ref="AP55:AP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55:A56"/>
    <mergeCell ref="B55:B56"/>
    <mergeCell ref="C55:C56"/>
    <mergeCell ref="D55:D56"/>
    <mergeCell ref="E55:E56"/>
    <mergeCell ref="F55:F56"/>
    <mergeCell ref="BI53:BI54"/>
    <mergeCell ref="BJ53:BJ54"/>
    <mergeCell ref="BK53:BK54"/>
    <mergeCell ref="AW53:AW54"/>
    <mergeCell ref="AX53:AX54"/>
    <mergeCell ref="AY53:AY54"/>
    <mergeCell ref="AZ53:AZ54"/>
    <mergeCell ref="BA53:BA54"/>
    <mergeCell ref="BB53:BB54"/>
    <mergeCell ref="AQ53:AQ54"/>
    <mergeCell ref="AR53:AR54"/>
    <mergeCell ref="AS53:AS54"/>
    <mergeCell ref="AT53:AT54"/>
    <mergeCell ref="AU53:AU54"/>
    <mergeCell ref="AV53:AV54"/>
    <mergeCell ref="AK53:AK54"/>
    <mergeCell ref="AL53:AL54"/>
    <mergeCell ref="AM53:AM54"/>
    <mergeCell ref="BL53:BL54"/>
    <mergeCell ref="BM53:BM54"/>
    <mergeCell ref="CS53:CS54"/>
    <mergeCell ref="BC53:BC54"/>
    <mergeCell ref="BD53:BD54"/>
    <mergeCell ref="BE53:BE54"/>
    <mergeCell ref="BF53:BF54"/>
    <mergeCell ref="BG53:BG54"/>
    <mergeCell ref="BH53:BH54"/>
    <mergeCell ref="BN53:BN54"/>
    <mergeCell ref="BO53:BO54"/>
    <mergeCell ref="CG53:CG54"/>
    <mergeCell ref="CH53:CH54"/>
    <mergeCell ref="CI53:CI54"/>
    <mergeCell ref="CJ53:CJ54"/>
    <mergeCell ref="CK53:CK54"/>
    <mergeCell ref="CL53:CL54"/>
    <mergeCell ref="CM53:CM54"/>
    <mergeCell ref="CN53:CN54"/>
    <mergeCell ref="CO53:CO54"/>
    <mergeCell ref="CP53:CP54"/>
    <mergeCell ref="CQ53:CQ54"/>
    <mergeCell ref="CR53:CR54"/>
    <mergeCell ref="AN53:AN54"/>
    <mergeCell ref="AO53:AO54"/>
    <mergeCell ref="AP53:AP54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D53:AD54"/>
    <mergeCell ref="S53:S54"/>
    <mergeCell ref="T53:T54"/>
    <mergeCell ref="U53:U54"/>
    <mergeCell ref="V53:V54"/>
    <mergeCell ref="W53:W54"/>
    <mergeCell ref="X53:X54"/>
    <mergeCell ref="M53:M54"/>
    <mergeCell ref="N53:N54"/>
    <mergeCell ref="O53:O54"/>
    <mergeCell ref="P53:P54"/>
    <mergeCell ref="Q53:Q54"/>
    <mergeCell ref="R53:R54"/>
    <mergeCell ref="G53:G54"/>
    <mergeCell ref="H53:H54"/>
    <mergeCell ref="I53:I54"/>
    <mergeCell ref="J53:J54"/>
    <mergeCell ref="K53:K54"/>
    <mergeCell ref="L53:L54"/>
    <mergeCell ref="A53:A54"/>
    <mergeCell ref="B53:B54"/>
    <mergeCell ref="C53:C54"/>
    <mergeCell ref="D53:D54"/>
    <mergeCell ref="E53:E54"/>
    <mergeCell ref="F53:F54"/>
    <mergeCell ref="BI51:BI52"/>
    <mergeCell ref="BJ51:BJ52"/>
    <mergeCell ref="BK51:BK52"/>
    <mergeCell ref="AW51:AW52"/>
    <mergeCell ref="AX51:AX52"/>
    <mergeCell ref="AY51:AY52"/>
    <mergeCell ref="AZ51:AZ52"/>
    <mergeCell ref="BA51:BA52"/>
    <mergeCell ref="BB51:BB52"/>
    <mergeCell ref="AQ51:AQ52"/>
    <mergeCell ref="AR51:AR52"/>
    <mergeCell ref="AS51:AS52"/>
    <mergeCell ref="AT51:AT52"/>
    <mergeCell ref="AU51:AU52"/>
    <mergeCell ref="AV51:AV52"/>
    <mergeCell ref="AK51:AK52"/>
    <mergeCell ref="AL51:AL52"/>
    <mergeCell ref="AM51:AM52"/>
    <mergeCell ref="BL51:BL52"/>
    <mergeCell ref="BM51:BM52"/>
    <mergeCell ref="CS51:CS52"/>
    <mergeCell ref="BC51:BC52"/>
    <mergeCell ref="BD51:BD52"/>
    <mergeCell ref="BE51:BE52"/>
    <mergeCell ref="BF51:BF52"/>
    <mergeCell ref="BG51:BG52"/>
    <mergeCell ref="BH51:BH52"/>
    <mergeCell ref="BN51:BN52"/>
    <mergeCell ref="BO51:BO52"/>
    <mergeCell ref="BP51:BP52"/>
    <mergeCell ref="BQ51:BQ52"/>
    <mergeCell ref="BR51:BR52"/>
    <mergeCell ref="BS51:BS52"/>
    <mergeCell ref="BT51:BT52"/>
    <mergeCell ref="BU51:BU52"/>
    <mergeCell ref="BV51:BV52"/>
    <mergeCell ref="BW51:BW52"/>
    <mergeCell ref="BX51:BX52"/>
    <mergeCell ref="BY51:BY52"/>
    <mergeCell ref="BZ51:BZ52"/>
    <mergeCell ref="CA51:CA52"/>
    <mergeCell ref="CB51:CB52"/>
    <mergeCell ref="AN51:AN52"/>
    <mergeCell ref="AO51:AO52"/>
    <mergeCell ref="AP51:AP52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BI49:BI50"/>
    <mergeCell ref="BJ49:BJ50"/>
    <mergeCell ref="BK49:BK50"/>
    <mergeCell ref="AW49:AW50"/>
    <mergeCell ref="AX49:AX50"/>
    <mergeCell ref="AY49:AY50"/>
    <mergeCell ref="AZ49:AZ50"/>
    <mergeCell ref="BA49:BA50"/>
    <mergeCell ref="BB49:BB50"/>
    <mergeCell ref="AQ49:AQ50"/>
    <mergeCell ref="AR49:AR50"/>
    <mergeCell ref="AS49:AS50"/>
    <mergeCell ref="AT49:AT50"/>
    <mergeCell ref="AU49:AU50"/>
    <mergeCell ref="AV49:AV50"/>
    <mergeCell ref="AK49:AK50"/>
    <mergeCell ref="AL49:AL50"/>
    <mergeCell ref="AM49:AM50"/>
    <mergeCell ref="BL49:BL50"/>
    <mergeCell ref="BM49:BM50"/>
    <mergeCell ref="CS49:CS50"/>
    <mergeCell ref="BC49:BC50"/>
    <mergeCell ref="BD49:BD50"/>
    <mergeCell ref="BE49:BE50"/>
    <mergeCell ref="BF49:BF50"/>
    <mergeCell ref="BG49:BG50"/>
    <mergeCell ref="BH49:BH50"/>
    <mergeCell ref="BN49:BN50"/>
    <mergeCell ref="BO49:BO50"/>
    <mergeCell ref="CG49:CG50"/>
    <mergeCell ref="CH49:CH50"/>
    <mergeCell ref="CI49:CI50"/>
    <mergeCell ref="CJ49:CJ50"/>
    <mergeCell ref="CK49:CK50"/>
    <mergeCell ref="CL49:CL50"/>
    <mergeCell ref="CM49:CM50"/>
    <mergeCell ref="CN49:CN50"/>
    <mergeCell ref="CO49:CO50"/>
    <mergeCell ref="CP49:CP50"/>
    <mergeCell ref="CQ49:CQ50"/>
    <mergeCell ref="CR49:CR50"/>
    <mergeCell ref="AN49:AN50"/>
    <mergeCell ref="AO49:AO50"/>
    <mergeCell ref="AP49:AP50"/>
    <mergeCell ref="AE49:AE50"/>
    <mergeCell ref="AF49:AF50"/>
    <mergeCell ref="AG49:AG50"/>
    <mergeCell ref="AH49:AH50"/>
    <mergeCell ref="AI49:AI50"/>
    <mergeCell ref="AJ49:AJ50"/>
    <mergeCell ref="Y49:Y50"/>
    <mergeCell ref="Z49:Z50"/>
    <mergeCell ref="AA49:AA50"/>
    <mergeCell ref="AB49:AB50"/>
    <mergeCell ref="AC49:AC50"/>
    <mergeCell ref="AD49:AD50"/>
    <mergeCell ref="S49:S50"/>
    <mergeCell ref="T49:T50"/>
    <mergeCell ref="U49:U50"/>
    <mergeCell ref="V49:V50"/>
    <mergeCell ref="W49:W50"/>
    <mergeCell ref="X49:X50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A49:A50"/>
    <mergeCell ref="B49:B50"/>
    <mergeCell ref="C49:C50"/>
    <mergeCell ref="D49:D50"/>
    <mergeCell ref="E49:E50"/>
    <mergeCell ref="F49:F50"/>
    <mergeCell ref="BI47:BI48"/>
    <mergeCell ref="BJ47:BJ48"/>
    <mergeCell ref="BK47:BK48"/>
    <mergeCell ref="AW47:AW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AU47:AU48"/>
    <mergeCell ref="AV47:AV48"/>
    <mergeCell ref="AK47:AK48"/>
    <mergeCell ref="AL47:AL48"/>
    <mergeCell ref="AM47:AM48"/>
    <mergeCell ref="BL47:BL48"/>
    <mergeCell ref="BM47:BM48"/>
    <mergeCell ref="CS47:CS48"/>
    <mergeCell ref="BC47:BC48"/>
    <mergeCell ref="BD47:BD48"/>
    <mergeCell ref="BE47:BE48"/>
    <mergeCell ref="BF47:BF48"/>
    <mergeCell ref="BG47:BG48"/>
    <mergeCell ref="BH47:BH48"/>
    <mergeCell ref="BN47:BN48"/>
    <mergeCell ref="BO47:BO48"/>
    <mergeCell ref="BP47:BP48"/>
    <mergeCell ref="BQ47:BQ48"/>
    <mergeCell ref="BR47:BR48"/>
    <mergeCell ref="BS47:BS48"/>
    <mergeCell ref="BT47:BT48"/>
    <mergeCell ref="BU47:BU48"/>
    <mergeCell ref="BV47:BV48"/>
    <mergeCell ref="BW47:BW48"/>
    <mergeCell ref="BX47:BX48"/>
    <mergeCell ref="BY47:BY48"/>
    <mergeCell ref="BZ47:BZ48"/>
    <mergeCell ref="CA47:CA48"/>
    <mergeCell ref="CB47:CB48"/>
    <mergeCell ref="AN47:AN48"/>
    <mergeCell ref="AO47:AO48"/>
    <mergeCell ref="AP47:AP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BI45:BI46"/>
    <mergeCell ref="BJ45:BJ46"/>
    <mergeCell ref="BK45:BK46"/>
    <mergeCell ref="AW45:AW46"/>
    <mergeCell ref="AX45:AX46"/>
    <mergeCell ref="AY45:AY46"/>
    <mergeCell ref="AZ45:AZ46"/>
    <mergeCell ref="BA45:BA46"/>
    <mergeCell ref="BB45:BB46"/>
    <mergeCell ref="AQ45:AQ46"/>
    <mergeCell ref="AR45:AR46"/>
    <mergeCell ref="AS45:AS46"/>
    <mergeCell ref="AT45:AT46"/>
    <mergeCell ref="AU45:AU46"/>
    <mergeCell ref="AV45:AV46"/>
    <mergeCell ref="AK45:AK46"/>
    <mergeCell ref="AL45:AL46"/>
    <mergeCell ref="AM45:AM46"/>
    <mergeCell ref="BL45:BL46"/>
    <mergeCell ref="BM45:BM46"/>
    <mergeCell ref="CS45:CS46"/>
    <mergeCell ref="BC45:BC46"/>
    <mergeCell ref="BD45:BD46"/>
    <mergeCell ref="BE45:BE46"/>
    <mergeCell ref="BF45:BF46"/>
    <mergeCell ref="BG45:BG46"/>
    <mergeCell ref="BH45:BH46"/>
    <mergeCell ref="BN45:BN46"/>
    <mergeCell ref="BO45:BO46"/>
    <mergeCell ref="CG45:CG46"/>
    <mergeCell ref="CH45:CH46"/>
    <mergeCell ref="CI45:CI46"/>
    <mergeCell ref="CJ45:CJ46"/>
    <mergeCell ref="CK45:CK46"/>
    <mergeCell ref="CL45:CL46"/>
    <mergeCell ref="CM45:CM46"/>
    <mergeCell ref="CN45:CN46"/>
    <mergeCell ref="CO45:CO46"/>
    <mergeCell ref="CP45:CP46"/>
    <mergeCell ref="CQ45:CQ46"/>
    <mergeCell ref="CR45:CR46"/>
    <mergeCell ref="AN45:AN46"/>
    <mergeCell ref="AO45:AO46"/>
    <mergeCell ref="AP45:AP46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B45:AB46"/>
    <mergeCell ref="AC45:AC46"/>
    <mergeCell ref="AD45:AD46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BI43:BI44"/>
    <mergeCell ref="BJ43:BJ44"/>
    <mergeCell ref="BK43:BK44"/>
    <mergeCell ref="AW43:AW44"/>
    <mergeCell ref="AX43:AX44"/>
    <mergeCell ref="AY43:AY44"/>
    <mergeCell ref="AZ43:AZ44"/>
    <mergeCell ref="BA43:BA44"/>
    <mergeCell ref="BB43:BB44"/>
    <mergeCell ref="AQ43:AQ44"/>
    <mergeCell ref="AR43:AR44"/>
    <mergeCell ref="AS43:AS44"/>
    <mergeCell ref="AT43:AT44"/>
    <mergeCell ref="AU43:AU44"/>
    <mergeCell ref="AV43:AV44"/>
    <mergeCell ref="AK43:AK44"/>
    <mergeCell ref="AL43:AL44"/>
    <mergeCell ref="AM43:AM44"/>
    <mergeCell ref="BL43:BL44"/>
    <mergeCell ref="BM43:BM44"/>
    <mergeCell ref="CS43:CS44"/>
    <mergeCell ref="BC43:BC44"/>
    <mergeCell ref="BD43:BD44"/>
    <mergeCell ref="BE43:BE44"/>
    <mergeCell ref="BF43:BF44"/>
    <mergeCell ref="BG43:BG44"/>
    <mergeCell ref="BH43:BH44"/>
    <mergeCell ref="BN43:BN44"/>
    <mergeCell ref="BO43:BO44"/>
    <mergeCell ref="BP43:BP44"/>
    <mergeCell ref="BQ43:BQ44"/>
    <mergeCell ref="BR43:BR44"/>
    <mergeCell ref="BS43:BS44"/>
    <mergeCell ref="BT43:BT44"/>
    <mergeCell ref="BU43:BU44"/>
    <mergeCell ref="BV43:BV44"/>
    <mergeCell ref="BW43:BW44"/>
    <mergeCell ref="BX43:BX44"/>
    <mergeCell ref="BY43:BY44"/>
    <mergeCell ref="BZ43:BZ44"/>
    <mergeCell ref="CA43:CA44"/>
    <mergeCell ref="CB43:CB44"/>
    <mergeCell ref="AN43:AN44"/>
    <mergeCell ref="AO43:AO44"/>
    <mergeCell ref="AP43:AP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BI41:BI42"/>
    <mergeCell ref="BJ41:BJ42"/>
    <mergeCell ref="BK41:BK42"/>
    <mergeCell ref="AW41:AW42"/>
    <mergeCell ref="AX41:AX42"/>
    <mergeCell ref="AY41:AY42"/>
    <mergeCell ref="AZ41:AZ42"/>
    <mergeCell ref="BA41:BA42"/>
    <mergeCell ref="BB41:BB42"/>
    <mergeCell ref="AQ41:AQ42"/>
    <mergeCell ref="AR41:AR42"/>
    <mergeCell ref="AS41:AS42"/>
    <mergeCell ref="AT41:AT42"/>
    <mergeCell ref="AU41:AU42"/>
    <mergeCell ref="AV41:AV42"/>
    <mergeCell ref="AK41:AK42"/>
    <mergeCell ref="AL41:AL42"/>
    <mergeCell ref="AM41:AM42"/>
    <mergeCell ref="BL41:BL42"/>
    <mergeCell ref="BM41:BM42"/>
    <mergeCell ref="CS41:CS42"/>
    <mergeCell ref="BC41:BC42"/>
    <mergeCell ref="BD41:BD42"/>
    <mergeCell ref="BE41:BE42"/>
    <mergeCell ref="BF41:BF42"/>
    <mergeCell ref="BG41:BG42"/>
    <mergeCell ref="BH41:BH42"/>
    <mergeCell ref="BN41:BN42"/>
    <mergeCell ref="BO41:BO42"/>
    <mergeCell ref="CM41:CM42"/>
    <mergeCell ref="CN41:CN42"/>
    <mergeCell ref="CO41:CO42"/>
    <mergeCell ref="CP41:CP42"/>
    <mergeCell ref="CQ41:CQ42"/>
    <mergeCell ref="CR41:CR42"/>
    <mergeCell ref="AN41:AN42"/>
    <mergeCell ref="AO41:AO42"/>
    <mergeCell ref="AP41:AP42"/>
    <mergeCell ref="AE41:AE42"/>
    <mergeCell ref="AF41:AF42"/>
    <mergeCell ref="AG41:AG42"/>
    <mergeCell ref="AH41:AH42"/>
    <mergeCell ref="AI41:AI42"/>
    <mergeCell ref="AJ41:AJ42"/>
    <mergeCell ref="AA41:AA42"/>
    <mergeCell ref="AB41:AB42"/>
    <mergeCell ref="AC41:AC42"/>
    <mergeCell ref="AD41:AD42"/>
    <mergeCell ref="S41:S42"/>
    <mergeCell ref="T41:T42"/>
    <mergeCell ref="U41:U42"/>
    <mergeCell ref="V41:V42"/>
    <mergeCell ref="W41:W42"/>
    <mergeCell ref="X41:X42"/>
    <mergeCell ref="F39:F40"/>
    <mergeCell ref="G39:AK39"/>
    <mergeCell ref="AL39:BM39"/>
    <mergeCell ref="CS39:CS40"/>
    <mergeCell ref="A41:A42"/>
    <mergeCell ref="B41:B42"/>
    <mergeCell ref="C41:C42"/>
    <mergeCell ref="D41:D42"/>
    <mergeCell ref="E41:E42"/>
    <mergeCell ref="F41:F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Y41:Y42"/>
    <mergeCell ref="Z41:Z42"/>
    <mergeCell ref="BH35:BH36"/>
    <mergeCell ref="BI35:BI36"/>
    <mergeCell ref="BJ35:BJ36"/>
    <mergeCell ref="BK35:BK36"/>
    <mergeCell ref="CS35:CS36"/>
    <mergeCell ref="A39:A40"/>
    <mergeCell ref="B39:B40"/>
    <mergeCell ref="C39:C40"/>
    <mergeCell ref="D39:D40"/>
    <mergeCell ref="E39:E40"/>
    <mergeCell ref="BA35:BA36"/>
    <mergeCell ref="BB35:BB36"/>
    <mergeCell ref="BC35:BC36"/>
    <mergeCell ref="BD35:BD36"/>
    <mergeCell ref="BF35:BF36"/>
    <mergeCell ref="BG35:BG36"/>
    <mergeCell ref="AT35:AT36"/>
    <mergeCell ref="AU35:AU36"/>
    <mergeCell ref="AV35:AV36"/>
    <mergeCell ref="AW35:AW36"/>
    <mergeCell ref="AY35:AY36"/>
    <mergeCell ref="AZ35:AZ36"/>
    <mergeCell ref="AM35:AM36"/>
    <mergeCell ref="AN35:AN36"/>
    <mergeCell ref="AO35:AO36"/>
    <mergeCell ref="AP35:AP36"/>
    <mergeCell ref="AR35:AR36"/>
    <mergeCell ref="AS35:AS36"/>
    <mergeCell ref="AG35:AG36"/>
    <mergeCell ref="AH35:AH36"/>
    <mergeCell ref="AI35:AI36"/>
    <mergeCell ref="AJ35:AJ36"/>
    <mergeCell ref="AK35:AK36"/>
    <mergeCell ref="AL35:AL36"/>
    <mergeCell ref="Z35:Z36"/>
    <mergeCell ref="AA35:AA36"/>
    <mergeCell ref="AB35:AB36"/>
    <mergeCell ref="AD35:AD36"/>
    <mergeCell ref="AE35:AE36"/>
    <mergeCell ref="AF35:AF36"/>
    <mergeCell ref="T35:T36"/>
    <mergeCell ref="U35:U36"/>
    <mergeCell ref="V35:V36"/>
    <mergeCell ref="W35:W36"/>
    <mergeCell ref="X35:X36"/>
    <mergeCell ref="Y35:Y36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A35:A36"/>
    <mergeCell ref="B35:C36"/>
    <mergeCell ref="D35:D36"/>
    <mergeCell ref="E35:E36"/>
    <mergeCell ref="F35:F36"/>
    <mergeCell ref="G35:G36"/>
    <mergeCell ref="A17:A22"/>
    <mergeCell ref="B17:B22"/>
    <mergeCell ref="A23:A28"/>
    <mergeCell ref="B23:B28"/>
    <mergeCell ref="A29:A34"/>
    <mergeCell ref="B29:B34"/>
    <mergeCell ref="G3:AK3"/>
    <mergeCell ref="AL3:BM3"/>
    <mergeCell ref="CS3:CS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BN3:CR3"/>
    <mergeCell ref="BN39:CR39"/>
    <mergeCell ref="BP41:BP42"/>
    <mergeCell ref="BQ41:BQ42"/>
    <mergeCell ref="BR41:BR42"/>
    <mergeCell ref="BS41:BS42"/>
    <mergeCell ref="BT41:BT42"/>
    <mergeCell ref="BU41:BU42"/>
    <mergeCell ref="BV41:BV42"/>
    <mergeCell ref="BW41:BW42"/>
    <mergeCell ref="BX41:BX42"/>
    <mergeCell ref="BY41:BY42"/>
    <mergeCell ref="BZ41:BZ42"/>
    <mergeCell ref="CA41:CA42"/>
    <mergeCell ref="CB41:CB42"/>
    <mergeCell ref="CC41:CC42"/>
    <mergeCell ref="CD41:CD42"/>
    <mergeCell ref="CE41:CE42"/>
    <mergeCell ref="CF41:CF42"/>
    <mergeCell ref="CG41:CG42"/>
    <mergeCell ref="CH41:CH42"/>
    <mergeCell ref="CI41:CI42"/>
    <mergeCell ref="CJ41:CJ42"/>
    <mergeCell ref="CK41:CK42"/>
    <mergeCell ref="CL41:CL42"/>
    <mergeCell ref="CC43:CC44"/>
    <mergeCell ref="CD43:CD44"/>
    <mergeCell ref="CE43:CE44"/>
    <mergeCell ref="CF43:CF44"/>
    <mergeCell ref="CG43:CG44"/>
    <mergeCell ref="CH43:CH44"/>
    <mergeCell ref="CI43:CI44"/>
    <mergeCell ref="CJ43:CJ44"/>
    <mergeCell ref="CK43:CK44"/>
    <mergeCell ref="CL43:CL44"/>
    <mergeCell ref="CM43:CM44"/>
    <mergeCell ref="CN43:CN44"/>
    <mergeCell ref="CO43:CO44"/>
    <mergeCell ref="CP43:CP44"/>
    <mergeCell ref="CQ43:CQ44"/>
    <mergeCell ref="CR43:CR44"/>
    <mergeCell ref="BP45:BP46"/>
    <mergeCell ref="BQ45:BQ46"/>
    <mergeCell ref="BR45:BR46"/>
    <mergeCell ref="BS45:BS46"/>
    <mergeCell ref="BT45:BT46"/>
    <mergeCell ref="BU45:BU46"/>
    <mergeCell ref="BV45:BV46"/>
    <mergeCell ref="BW45:BW46"/>
    <mergeCell ref="BX45:BX46"/>
    <mergeCell ref="BY45:BY46"/>
    <mergeCell ref="BZ45:BZ46"/>
    <mergeCell ref="CA45:CA46"/>
    <mergeCell ref="CB45:CB46"/>
    <mergeCell ref="CC45:CC46"/>
    <mergeCell ref="CD45:CD46"/>
    <mergeCell ref="CE45:CE46"/>
    <mergeCell ref="CF45:CF46"/>
    <mergeCell ref="CC47:CC48"/>
    <mergeCell ref="CD47:CD48"/>
    <mergeCell ref="CE47:CE48"/>
    <mergeCell ref="CF47:CF48"/>
    <mergeCell ref="CG47:CG48"/>
    <mergeCell ref="CH47:CH48"/>
    <mergeCell ref="CI47:CI48"/>
    <mergeCell ref="CJ47:CJ48"/>
    <mergeCell ref="CK47:CK48"/>
    <mergeCell ref="CL47:CL48"/>
    <mergeCell ref="CM47:CM48"/>
    <mergeCell ref="CN47:CN48"/>
    <mergeCell ref="CO47:CO48"/>
    <mergeCell ref="CP47:CP48"/>
    <mergeCell ref="CQ47:CQ48"/>
    <mergeCell ref="CR47:CR48"/>
    <mergeCell ref="BP49:BP50"/>
    <mergeCell ref="BQ49:BQ50"/>
    <mergeCell ref="BR49:BR50"/>
    <mergeCell ref="BS49:BS50"/>
    <mergeCell ref="BT49:BT50"/>
    <mergeCell ref="BU49:BU50"/>
    <mergeCell ref="BV49:BV50"/>
    <mergeCell ref="BW49:BW50"/>
    <mergeCell ref="BX49:BX50"/>
    <mergeCell ref="BY49:BY50"/>
    <mergeCell ref="BZ49:BZ50"/>
    <mergeCell ref="CA49:CA50"/>
    <mergeCell ref="CB49:CB50"/>
    <mergeCell ref="CC49:CC50"/>
    <mergeCell ref="CD49:CD50"/>
    <mergeCell ref="CE49:CE50"/>
    <mergeCell ref="CF49:CF50"/>
    <mergeCell ref="CP51:CP52"/>
    <mergeCell ref="CQ51:CQ52"/>
    <mergeCell ref="CR51:CR52"/>
    <mergeCell ref="BP53:BP54"/>
    <mergeCell ref="BQ53:BQ54"/>
    <mergeCell ref="BR53:BR54"/>
    <mergeCell ref="BS53:BS54"/>
    <mergeCell ref="BT53:BT54"/>
    <mergeCell ref="BU53:BU54"/>
    <mergeCell ref="BV53:BV54"/>
    <mergeCell ref="BW53:BW54"/>
    <mergeCell ref="BX53:BX54"/>
    <mergeCell ref="BY53:BY54"/>
    <mergeCell ref="BZ53:BZ54"/>
    <mergeCell ref="CA53:CA54"/>
    <mergeCell ref="CB53:CB54"/>
    <mergeCell ref="CC53:CC54"/>
    <mergeCell ref="CD53:CD54"/>
    <mergeCell ref="CE53:CE54"/>
    <mergeCell ref="CF53:CF54"/>
    <mergeCell ref="CC51:CC52"/>
    <mergeCell ref="CD51:CD52"/>
    <mergeCell ref="CE51:CE52"/>
    <mergeCell ref="CF51:CF52"/>
    <mergeCell ref="CG55:CG56"/>
    <mergeCell ref="CH55:CH56"/>
    <mergeCell ref="CI55:CI56"/>
    <mergeCell ref="CJ55:CJ56"/>
    <mergeCell ref="CK55:CK56"/>
    <mergeCell ref="CL51:CL52"/>
    <mergeCell ref="CM51:CM52"/>
    <mergeCell ref="CN51:CN52"/>
    <mergeCell ref="CO51:CO52"/>
    <mergeCell ref="CG51:CG52"/>
    <mergeCell ref="CH51:CH52"/>
    <mergeCell ref="CI51:CI52"/>
    <mergeCell ref="CJ51:CJ52"/>
    <mergeCell ref="CK51:CK52"/>
    <mergeCell ref="BY57:BY58"/>
    <mergeCell ref="BZ57:BZ58"/>
    <mergeCell ref="CA57:CA58"/>
    <mergeCell ref="CB57:CB58"/>
    <mergeCell ref="CC57:CC58"/>
    <mergeCell ref="CD57:CD58"/>
    <mergeCell ref="CE57:CE58"/>
    <mergeCell ref="CF57:CF58"/>
    <mergeCell ref="CC55:CC56"/>
    <mergeCell ref="CD55:CD56"/>
    <mergeCell ref="CE55:CE56"/>
    <mergeCell ref="CF55:CF56"/>
    <mergeCell ref="BP57:BP58"/>
    <mergeCell ref="BQ57:BQ58"/>
    <mergeCell ref="BR57:BR58"/>
    <mergeCell ref="BS57:BS58"/>
    <mergeCell ref="BT57:BT58"/>
    <mergeCell ref="BU57:BU58"/>
    <mergeCell ref="BV57:BV58"/>
    <mergeCell ref="BW57:BW58"/>
    <mergeCell ref="BX57:BX58"/>
    <mergeCell ref="CQ57:CQ58"/>
    <mergeCell ref="CR57:CR58"/>
    <mergeCell ref="CL55:CL56"/>
    <mergeCell ref="CM55:CM56"/>
    <mergeCell ref="CN55:CN56"/>
    <mergeCell ref="CO55:CO56"/>
    <mergeCell ref="CP55:CP56"/>
    <mergeCell ref="CQ55:CQ56"/>
    <mergeCell ref="CR55:CR56"/>
  </mergeCells>
  <conditionalFormatting sqref="E5:F35">
    <cfRule type="cellIs" dxfId="193" priority="17" operator="lessThan">
      <formula>0</formula>
    </cfRule>
  </conditionalFormatting>
  <conditionalFormatting sqref="F5:F35">
    <cfRule type="cellIs" dxfId="192" priority="16" operator="equal">
      <formula>0</formula>
    </cfRule>
  </conditionalFormatting>
  <conditionalFormatting sqref="F41:F58">
    <cfRule type="cellIs" dxfId="191" priority="14" operator="equal">
      <formula>0</formula>
    </cfRule>
    <cfRule type="cellIs" dxfId="190" priority="15" operator="lessThan">
      <formula>0</formula>
    </cfRule>
  </conditionalFormatting>
  <conditionalFormatting sqref="G5:CR36 G41:CR58">
    <cfRule type="cellIs" dxfId="189" priority="13" operator="greaterThan">
      <formula>0</formula>
    </cfRule>
  </conditionalFormatting>
  <conditionalFormatting sqref="CS5:CS35">
    <cfRule type="containsText" dxfId="188" priority="2" operator="containsText" text="Done">
      <formula>NOT(ISERROR(SEARCH("Done",CS5)))</formula>
    </cfRule>
  </conditionalFormatting>
  <conditionalFormatting sqref="CS5:CS36">
    <cfRule type="containsText" dxfId="187" priority="1" operator="containsText" text="Done">
      <formula>NOT(ISERROR(SEARCH("Done",CS5)))</formula>
    </cfRule>
  </conditionalFormatting>
  <conditionalFormatting sqref="CS41 CS43 CS45 CS47 CS49 CS51 CS53 CS55 CS57">
    <cfRule type="containsText" dxfId="186" priority="18" operator="containsText" text="Done">
      <formula>NOT(ISERROR(SEARCH("Done",CS41)))</formula>
    </cfRule>
  </conditionalFormatting>
  <conditionalFormatting sqref="CS41:CS58">
    <cfRule type="containsText" dxfId="185" priority="11" operator="containsText" text="Done">
      <formula>NOT(ISERROR(SEARCH("Done",CS41)))</formula>
    </cfRule>
  </conditionalFormatting>
  <dataValidations count="1">
    <dataValidation allowBlank="1" showInputMessage="1" showErrorMessage="1" sqref="CU5" xr:uid="{8FA999C4-6B44-442F-80EB-7CAAFA4099FC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DA3C-6D50-4529-9B70-62DEE1A92734}">
  <sheetPr>
    <tabColor rgb="FFFFC000"/>
    <pageSetUpPr fitToPage="1"/>
  </sheetPr>
  <dimension ref="A1:BP76"/>
  <sheetViews>
    <sheetView showGridLines="0" zoomScale="60" zoomScaleNormal="60" workbookViewId="0">
      <pane xSplit="6" ySplit="4" topLeftCell="AK37" activePane="bottomRight" state="frozen"/>
      <selection pane="topRight" activeCell="G51" sqref="G51:AH52"/>
      <selection pane="bottomLeft" activeCell="G51" sqref="G51:AH52"/>
      <selection pane="bottomRight" activeCell="BN43" sqref="BN43:BN46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65.45312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>
        <f>D2/4</f>
        <v>110</v>
      </c>
      <c r="D2" s="2">
        <f>SUBTOTAL(9,D5:D34)</f>
        <v>440</v>
      </c>
      <c r="E2" s="2">
        <f>SUBTOTAL(9,E5:E34)</f>
        <v>440</v>
      </c>
      <c r="F2" s="63">
        <f>SUBTOTAL(9,F5:F34)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346"/>
      <c r="AI3" s="208" t="s">
        <v>219</v>
      </c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263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115">
        <v>1</v>
      </c>
      <c r="AJ4" s="37">
        <v>2</v>
      </c>
      <c r="AK4" s="37">
        <v>3</v>
      </c>
      <c r="AL4" s="37">
        <v>4</v>
      </c>
      <c r="AM4" s="37">
        <v>5</v>
      </c>
      <c r="AN4" s="37">
        <v>6</v>
      </c>
      <c r="AO4" s="115">
        <v>7</v>
      </c>
      <c r="AP4" s="115">
        <v>8</v>
      </c>
      <c r="AQ4" s="37">
        <v>9</v>
      </c>
      <c r="AR4" s="37">
        <v>10</v>
      </c>
      <c r="AS4" s="37">
        <v>11</v>
      </c>
      <c r="AT4" s="37">
        <v>12</v>
      </c>
      <c r="AU4" s="37">
        <v>13</v>
      </c>
      <c r="AV4" s="115">
        <v>14</v>
      </c>
      <c r="AW4" s="115">
        <v>15</v>
      </c>
      <c r="AX4" s="37">
        <v>16</v>
      </c>
      <c r="AY4" s="37">
        <v>17</v>
      </c>
      <c r="AZ4" s="37">
        <v>18</v>
      </c>
      <c r="BA4" s="37">
        <v>19</v>
      </c>
      <c r="BB4" s="37">
        <v>20</v>
      </c>
      <c r="BC4" s="68">
        <v>21</v>
      </c>
      <c r="BD4" s="115">
        <v>22</v>
      </c>
      <c r="BE4" s="37">
        <v>23</v>
      </c>
      <c r="BF4" s="37">
        <v>24</v>
      </c>
      <c r="BG4" s="37">
        <v>25</v>
      </c>
      <c r="BH4" s="37">
        <v>26</v>
      </c>
      <c r="BI4" s="37">
        <v>27</v>
      </c>
      <c r="BJ4" s="68">
        <v>28</v>
      </c>
      <c r="BK4" s="68">
        <v>29</v>
      </c>
      <c r="BL4" s="37">
        <v>30</v>
      </c>
      <c r="BM4" s="37">
        <v>31</v>
      </c>
      <c r="BN4" s="263"/>
    </row>
    <row r="5" spans="1:66" ht="18" customHeight="1" x14ac:dyDescent="0.35">
      <c r="A5" s="220" t="s">
        <v>222</v>
      </c>
      <c r="B5" s="223" t="s">
        <v>79</v>
      </c>
      <c r="C5" s="32" t="s">
        <v>1</v>
      </c>
      <c r="D5" s="7">
        <v>110</v>
      </c>
      <c r="E5" s="8">
        <f t="shared" ref="E5:E35" si="0">SUM(G5:AK5)</f>
        <v>110</v>
      </c>
      <c r="F5" s="8">
        <f>E5-D5</f>
        <v>0</v>
      </c>
      <c r="G5" s="69"/>
      <c r="H5" s="9"/>
      <c r="I5" s="9"/>
      <c r="J5" s="9"/>
      <c r="K5" s="9"/>
      <c r="L5" s="9"/>
      <c r="M5" s="69"/>
      <c r="N5" s="69"/>
      <c r="O5" s="9"/>
      <c r="P5" s="9"/>
      <c r="Q5" s="9"/>
      <c r="R5" s="9"/>
      <c r="S5" s="9"/>
      <c r="T5" s="69"/>
      <c r="U5" s="69"/>
      <c r="V5" s="9">
        <v>110</v>
      </c>
      <c r="W5" s="9"/>
      <c r="X5" s="9"/>
      <c r="Y5" s="9"/>
      <c r="Z5" s="9"/>
      <c r="AA5" s="69"/>
      <c r="AB5" s="69"/>
      <c r="AC5" s="9"/>
      <c r="AD5" s="9"/>
      <c r="AE5" s="9"/>
      <c r="AF5" s="9"/>
      <c r="AG5" s="9"/>
      <c r="AH5" s="69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69"/>
      <c r="BK5" s="69"/>
      <c r="BL5" s="9"/>
      <c r="BM5" s="9"/>
      <c r="BN5" s="41"/>
    </row>
    <row r="6" spans="1:66" ht="18" customHeight="1" x14ac:dyDescent="0.35">
      <c r="A6" s="221"/>
      <c r="B6" s="224"/>
      <c r="C6" s="32" t="s">
        <v>2</v>
      </c>
      <c r="D6" s="7">
        <v>110</v>
      </c>
      <c r="E6" s="8">
        <f t="shared" si="0"/>
        <v>110</v>
      </c>
      <c r="F6" s="8">
        <f t="shared" ref="F6:F35" si="1">E6-D6</f>
        <v>0</v>
      </c>
      <c r="G6" s="69"/>
      <c r="H6" s="9"/>
      <c r="I6" s="9"/>
      <c r="J6" s="9"/>
      <c r="K6" s="9"/>
      <c r="L6" s="9"/>
      <c r="M6" s="69"/>
      <c r="N6" s="69"/>
      <c r="O6" s="9"/>
      <c r="P6" s="9"/>
      <c r="Q6" s="9"/>
      <c r="R6" s="9"/>
      <c r="S6" s="9"/>
      <c r="T6" s="69"/>
      <c r="U6" s="69"/>
      <c r="V6" s="9">
        <v>110</v>
      </c>
      <c r="W6" s="9"/>
      <c r="X6" s="9"/>
      <c r="Y6" s="9"/>
      <c r="Z6" s="9"/>
      <c r="AA6" s="69"/>
      <c r="AB6" s="69"/>
      <c r="AC6" s="9"/>
      <c r="AD6" s="9"/>
      <c r="AE6" s="9"/>
      <c r="AF6" s="9"/>
      <c r="AG6" s="9"/>
      <c r="AH6" s="69"/>
      <c r="AI6" s="116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69"/>
      <c r="BK6" s="69"/>
      <c r="BL6" s="9"/>
      <c r="BM6" s="9"/>
      <c r="BN6" s="42"/>
    </row>
    <row r="7" spans="1:66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/>
      <c r="X7" s="9"/>
      <c r="Y7" s="9"/>
      <c r="Z7" s="9"/>
      <c r="AA7" s="69"/>
      <c r="AB7" s="69"/>
      <c r="AC7" s="9"/>
      <c r="AD7" s="9"/>
      <c r="AE7" s="9"/>
      <c r="AF7" s="9"/>
      <c r="AG7" s="9"/>
      <c r="AH7" s="69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69"/>
      <c r="BK7" s="69"/>
      <c r="BL7" s="9"/>
      <c r="BM7" s="9"/>
      <c r="BN7" s="42"/>
    </row>
    <row r="8" spans="1:66" ht="18" customHeight="1" x14ac:dyDescent="0.35">
      <c r="A8" s="221"/>
      <c r="B8" s="224"/>
      <c r="C8" s="33" t="s">
        <v>4</v>
      </c>
      <c r="D8" s="7">
        <v>110</v>
      </c>
      <c r="E8" s="8">
        <f t="shared" si="0"/>
        <v>110</v>
      </c>
      <c r="F8" s="8">
        <f t="shared" si="1"/>
        <v>0</v>
      </c>
      <c r="G8" s="69"/>
      <c r="H8" s="9"/>
      <c r="I8" s="9"/>
      <c r="J8" s="9"/>
      <c r="K8" s="9"/>
      <c r="L8" s="9"/>
      <c r="M8" s="69"/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>
        <v>15</v>
      </c>
      <c r="Z8" s="9"/>
      <c r="AA8" s="69"/>
      <c r="AB8" s="69"/>
      <c r="AC8" s="9">
        <f>1+32</f>
        <v>33</v>
      </c>
      <c r="AD8" s="9">
        <f>26+23</f>
        <v>49</v>
      </c>
      <c r="AE8" s="9">
        <v>13</v>
      </c>
      <c r="AF8" s="9"/>
      <c r="AG8" s="9"/>
      <c r="AH8" s="69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69"/>
      <c r="BK8" s="69"/>
      <c r="BL8" s="9"/>
      <c r="BM8" s="9"/>
      <c r="BN8" s="42"/>
    </row>
    <row r="9" spans="1:66" ht="18" customHeight="1" x14ac:dyDescent="0.35">
      <c r="A9" s="221"/>
      <c r="B9" s="224"/>
      <c r="C9" s="33" t="s">
        <v>5</v>
      </c>
      <c r="D9" s="7">
        <v>110</v>
      </c>
      <c r="E9" s="8">
        <f t="shared" si="0"/>
        <v>110</v>
      </c>
      <c r="F9" s="8">
        <f t="shared" si="1"/>
        <v>0</v>
      </c>
      <c r="G9" s="69"/>
      <c r="H9" s="9"/>
      <c r="I9" s="9"/>
      <c r="J9" s="9"/>
      <c r="K9" s="9"/>
      <c r="L9" s="9"/>
      <c r="M9" s="69"/>
      <c r="N9" s="69"/>
      <c r="O9" s="9"/>
      <c r="P9" s="9"/>
      <c r="Q9" s="9"/>
      <c r="R9" s="9"/>
      <c r="S9" s="9"/>
      <c r="T9" s="69"/>
      <c r="U9" s="69"/>
      <c r="V9" s="9"/>
      <c r="W9" s="9">
        <v>49</v>
      </c>
      <c r="X9" s="9">
        <f>17+33</f>
        <v>50</v>
      </c>
      <c r="Y9" s="9"/>
      <c r="Z9" s="9"/>
      <c r="AA9" s="69"/>
      <c r="AB9" s="69"/>
      <c r="AC9" s="9">
        <v>11</v>
      </c>
      <c r="AD9" s="9"/>
      <c r="AE9" s="9"/>
      <c r="AF9" s="9"/>
      <c r="AG9" s="9"/>
      <c r="AH9" s="69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69"/>
      <c r="BK9" s="69"/>
      <c r="BL9" s="9"/>
      <c r="BM9" s="9"/>
      <c r="BN9" s="42"/>
    </row>
    <row r="10" spans="1:66" ht="18" customHeight="1" x14ac:dyDescent="0.35">
      <c r="A10" s="222"/>
      <c r="B10" s="225"/>
      <c r="C10" s="34" t="s">
        <v>6</v>
      </c>
      <c r="D10" s="12"/>
      <c r="E10" s="10">
        <f t="shared" si="0"/>
        <v>0</v>
      </c>
      <c r="F10" s="10">
        <f t="shared" si="1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/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13"/>
      <c r="AD10" s="13"/>
      <c r="AE10" s="13"/>
      <c r="AF10" s="13"/>
      <c r="AG10" s="13"/>
      <c r="AH10" s="70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70"/>
      <c r="BK10" s="70"/>
      <c r="BL10" s="13"/>
      <c r="BM10" s="13"/>
      <c r="BN10" s="43"/>
    </row>
    <row r="11" spans="1:66" ht="18" hidden="1" customHeight="1" x14ac:dyDescent="0.35">
      <c r="A11" s="220"/>
      <c r="B11" s="281"/>
      <c r="C11" s="31" t="s">
        <v>1</v>
      </c>
      <c r="D11" s="14"/>
      <c r="E11" s="4">
        <f t="shared" si="0"/>
        <v>0</v>
      </c>
      <c r="F11" s="4">
        <f t="shared" si="1"/>
        <v>0</v>
      </c>
      <c r="G11" s="5"/>
      <c r="H11" s="5"/>
      <c r="I11" s="5"/>
      <c r="J11" s="5"/>
      <c r="K11" s="5"/>
      <c r="L11" s="5"/>
      <c r="M11" s="71"/>
      <c r="N11" s="5"/>
      <c r="O11" s="5"/>
      <c r="P11" s="5"/>
      <c r="Q11" s="5"/>
      <c r="R11" s="5"/>
      <c r="S11" s="5"/>
      <c r="T11" s="71"/>
      <c r="U11" s="5"/>
      <c r="V11" s="5"/>
      <c r="W11" s="5"/>
      <c r="X11" s="5"/>
      <c r="Y11" s="5"/>
      <c r="Z11" s="5"/>
      <c r="AA11" s="71"/>
      <c r="AB11" s="5"/>
      <c r="AC11" s="5"/>
      <c r="AD11" s="5"/>
      <c r="AE11" s="5"/>
      <c r="AF11" s="5"/>
      <c r="AG11" s="5"/>
      <c r="AH11" s="71"/>
      <c r="AI11" s="117"/>
      <c r="AJ11" s="13"/>
      <c r="AK11" s="13"/>
      <c r="AL11" s="13"/>
      <c r="AM11" s="13"/>
      <c r="AN11" s="13"/>
      <c r="AO11" s="117"/>
      <c r="AP11" s="117"/>
      <c r="AQ11" s="13"/>
      <c r="AR11" s="13"/>
      <c r="AS11" s="13"/>
      <c r="AT11" s="13"/>
      <c r="AU11" s="13"/>
      <c r="AV11" s="117"/>
      <c r="AW11" s="117"/>
      <c r="AX11" s="13"/>
      <c r="AY11" s="13"/>
      <c r="AZ11" s="13"/>
      <c r="BA11" s="13"/>
      <c r="BB11" s="13"/>
      <c r="BC11" s="13"/>
      <c r="BD11" s="117"/>
      <c r="BE11" s="117"/>
      <c r="BF11" s="13"/>
      <c r="BG11" s="13"/>
      <c r="BH11" s="13"/>
      <c r="BI11" s="13"/>
      <c r="BJ11" s="13"/>
      <c r="BK11" s="70"/>
      <c r="BL11" s="13"/>
      <c r="BM11" s="13"/>
      <c r="BN11" s="41"/>
    </row>
    <row r="12" spans="1:66" ht="18" hidden="1" customHeight="1" x14ac:dyDescent="0.35">
      <c r="A12" s="221"/>
      <c r="B12" s="282"/>
      <c r="C12" s="32" t="s">
        <v>2</v>
      </c>
      <c r="D12" s="7"/>
      <c r="E12" s="8">
        <f t="shared" si="0"/>
        <v>0</v>
      </c>
      <c r="F12" s="8">
        <f t="shared" si="1"/>
        <v>0</v>
      </c>
      <c r="G12" s="9"/>
      <c r="H12" s="9"/>
      <c r="I12" s="9"/>
      <c r="J12" s="9"/>
      <c r="K12" s="9"/>
      <c r="L12" s="9"/>
      <c r="M12" s="69"/>
      <c r="N12" s="9"/>
      <c r="O12" s="9"/>
      <c r="P12" s="9"/>
      <c r="Q12" s="9"/>
      <c r="R12" s="9"/>
      <c r="S12" s="9"/>
      <c r="T12" s="69"/>
      <c r="U12" s="9"/>
      <c r="V12" s="9"/>
      <c r="W12" s="9"/>
      <c r="X12" s="9"/>
      <c r="Y12" s="9"/>
      <c r="Z12" s="9"/>
      <c r="AA12" s="69"/>
      <c r="AB12" s="9"/>
      <c r="AC12" s="9"/>
      <c r="AD12" s="9"/>
      <c r="AE12" s="9"/>
      <c r="AF12" s="9"/>
      <c r="AG12" s="9"/>
      <c r="AH12" s="69"/>
      <c r="AI12" s="9"/>
      <c r="AJ12" s="9"/>
      <c r="AK12" s="9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42"/>
    </row>
    <row r="13" spans="1:66" ht="18" hidden="1" customHeight="1" x14ac:dyDescent="0.35">
      <c r="A13" s="221"/>
      <c r="B13" s="282"/>
      <c r="C13" s="32" t="s">
        <v>3</v>
      </c>
      <c r="D13" s="7"/>
      <c r="E13" s="8">
        <f t="shared" si="0"/>
        <v>0</v>
      </c>
      <c r="F13" s="8">
        <f t="shared" si="1"/>
        <v>0</v>
      </c>
      <c r="G13" s="9"/>
      <c r="H13" s="9"/>
      <c r="I13" s="9"/>
      <c r="J13" s="9"/>
      <c r="K13" s="9"/>
      <c r="L13" s="9"/>
      <c r="M13" s="69"/>
      <c r="N13" s="9"/>
      <c r="O13" s="9"/>
      <c r="P13" s="9"/>
      <c r="Q13" s="9"/>
      <c r="R13" s="9"/>
      <c r="S13" s="9"/>
      <c r="T13" s="69"/>
      <c r="U13" s="9"/>
      <c r="V13" s="9"/>
      <c r="W13" s="9"/>
      <c r="X13" s="9"/>
      <c r="Y13" s="9"/>
      <c r="Z13" s="9"/>
      <c r="AA13" s="69"/>
      <c r="AB13" s="9"/>
      <c r="AC13" s="9"/>
      <c r="AD13" s="9"/>
      <c r="AE13" s="9"/>
      <c r="AF13" s="9"/>
      <c r="AG13" s="9"/>
      <c r="AH13" s="69"/>
      <c r="AI13" s="9"/>
      <c r="AJ13" s="9"/>
      <c r="AK13" s="9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42"/>
    </row>
    <row r="14" spans="1:66" ht="18" hidden="1" customHeight="1" x14ac:dyDescent="0.35">
      <c r="A14" s="221"/>
      <c r="B14" s="282"/>
      <c r="C14" s="33" t="s">
        <v>4</v>
      </c>
      <c r="D14" s="7"/>
      <c r="E14" s="8">
        <f t="shared" si="0"/>
        <v>0</v>
      </c>
      <c r="F14" s="8">
        <f t="shared" si="1"/>
        <v>0</v>
      </c>
      <c r="G14" s="9"/>
      <c r="H14" s="9"/>
      <c r="I14" s="9"/>
      <c r="J14" s="9"/>
      <c r="K14" s="9"/>
      <c r="L14" s="9"/>
      <c r="M14" s="69"/>
      <c r="N14" s="9"/>
      <c r="O14" s="9"/>
      <c r="P14" s="9"/>
      <c r="Q14" s="9"/>
      <c r="R14" s="9"/>
      <c r="S14" s="9"/>
      <c r="T14" s="69"/>
      <c r="U14" s="9"/>
      <c r="V14" s="9"/>
      <c r="W14" s="9"/>
      <c r="X14" s="9"/>
      <c r="Y14" s="9"/>
      <c r="Z14" s="9"/>
      <c r="AA14" s="69"/>
      <c r="AB14" s="9"/>
      <c r="AC14" s="9"/>
      <c r="AD14" s="9"/>
      <c r="AE14" s="9"/>
      <c r="AF14" s="9"/>
      <c r="AG14" s="9"/>
      <c r="AH14" s="69"/>
      <c r="AI14" s="9"/>
      <c r="AJ14" s="9"/>
      <c r="AK14" s="9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42"/>
    </row>
    <row r="15" spans="1:66" ht="18" hidden="1" customHeight="1" x14ac:dyDescent="0.35">
      <c r="A15" s="221"/>
      <c r="B15" s="282"/>
      <c r="C15" s="33" t="s">
        <v>5</v>
      </c>
      <c r="D15" s="7"/>
      <c r="E15" s="8">
        <f t="shared" si="0"/>
        <v>0</v>
      </c>
      <c r="F15" s="8">
        <f t="shared" si="1"/>
        <v>0</v>
      </c>
      <c r="G15" s="9"/>
      <c r="H15" s="9"/>
      <c r="I15" s="9"/>
      <c r="J15" s="9"/>
      <c r="K15" s="9"/>
      <c r="L15" s="9"/>
      <c r="M15" s="69"/>
      <c r="N15" s="9"/>
      <c r="O15" s="9"/>
      <c r="P15" s="9"/>
      <c r="Q15" s="9"/>
      <c r="R15" s="9"/>
      <c r="S15" s="9"/>
      <c r="T15" s="69"/>
      <c r="U15" s="9"/>
      <c r="V15" s="9"/>
      <c r="W15" s="9"/>
      <c r="X15" s="9"/>
      <c r="Y15" s="9"/>
      <c r="Z15" s="9"/>
      <c r="AA15" s="69"/>
      <c r="AB15" s="9"/>
      <c r="AC15" s="9"/>
      <c r="AD15" s="9"/>
      <c r="AE15" s="9"/>
      <c r="AF15" s="9"/>
      <c r="AG15" s="9"/>
      <c r="AH15" s="69"/>
      <c r="AI15" s="9"/>
      <c r="AJ15" s="9"/>
      <c r="AK15" s="9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42"/>
    </row>
    <row r="16" spans="1:66" ht="18" hidden="1" customHeight="1" x14ac:dyDescent="0.35">
      <c r="A16" s="222"/>
      <c r="B16" s="283"/>
      <c r="C16" s="34" t="s">
        <v>6</v>
      </c>
      <c r="D16" s="16"/>
      <c r="E16" s="10">
        <f t="shared" si="0"/>
        <v>0</v>
      </c>
      <c r="F16" s="10">
        <f t="shared" si="1"/>
        <v>0</v>
      </c>
      <c r="G16" s="13"/>
      <c r="H16" s="13"/>
      <c r="I16" s="13"/>
      <c r="J16" s="13"/>
      <c r="K16" s="13"/>
      <c r="L16" s="13"/>
      <c r="M16" s="70"/>
      <c r="N16" s="13"/>
      <c r="O16" s="13"/>
      <c r="P16" s="13"/>
      <c r="Q16" s="13"/>
      <c r="R16" s="13"/>
      <c r="S16" s="13"/>
      <c r="T16" s="70"/>
      <c r="U16" s="13"/>
      <c r="V16" s="13"/>
      <c r="W16" s="13"/>
      <c r="X16" s="13"/>
      <c r="Y16" s="13"/>
      <c r="Z16" s="13"/>
      <c r="AA16" s="70"/>
      <c r="AB16" s="13"/>
      <c r="AC16" s="13"/>
      <c r="AD16" s="13"/>
      <c r="AE16" s="13"/>
      <c r="AF16" s="13"/>
      <c r="AG16" s="13"/>
      <c r="AH16" s="70"/>
      <c r="AI16" s="13"/>
      <c r="AJ16" s="13"/>
      <c r="AK16" s="13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43"/>
    </row>
    <row r="17" spans="1:66" ht="18" hidden="1" customHeight="1" x14ac:dyDescent="0.35">
      <c r="A17" s="220"/>
      <c r="B17" s="284"/>
      <c r="C17" s="31" t="s">
        <v>1</v>
      </c>
      <c r="D17" s="14"/>
      <c r="E17" s="4">
        <f t="shared" si="0"/>
        <v>0</v>
      </c>
      <c r="F17" s="4">
        <f t="shared" si="1"/>
        <v>0</v>
      </c>
      <c r="G17" s="5"/>
      <c r="H17" s="5"/>
      <c r="I17" s="5"/>
      <c r="J17" s="5"/>
      <c r="K17" s="5"/>
      <c r="L17" s="5"/>
      <c r="M17" s="71"/>
      <c r="N17" s="5"/>
      <c r="O17" s="5"/>
      <c r="P17" s="5"/>
      <c r="Q17" s="5"/>
      <c r="R17" s="5"/>
      <c r="S17" s="5"/>
      <c r="T17" s="71"/>
      <c r="U17" s="5"/>
      <c r="V17" s="5"/>
      <c r="W17" s="5"/>
      <c r="X17" s="5"/>
      <c r="Y17" s="5"/>
      <c r="Z17" s="5"/>
      <c r="AA17" s="71"/>
      <c r="AB17" s="5"/>
      <c r="AC17" s="5"/>
      <c r="AD17" s="5"/>
      <c r="AE17" s="5"/>
      <c r="AF17" s="5"/>
      <c r="AG17" s="5"/>
      <c r="AH17" s="71"/>
      <c r="AI17" s="5"/>
      <c r="AJ17" s="5"/>
      <c r="AK17" s="5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41"/>
    </row>
    <row r="18" spans="1:66" ht="18" hidden="1" customHeight="1" x14ac:dyDescent="0.35">
      <c r="A18" s="221"/>
      <c r="B18" s="246"/>
      <c r="C18" s="32" t="s">
        <v>2</v>
      </c>
      <c r="D18" s="7"/>
      <c r="E18" s="8">
        <f t="shared" si="0"/>
        <v>0</v>
      </c>
      <c r="F18" s="8">
        <f t="shared" si="1"/>
        <v>0</v>
      </c>
      <c r="G18" s="9"/>
      <c r="H18" s="9"/>
      <c r="I18" s="9"/>
      <c r="J18" s="9"/>
      <c r="K18" s="9"/>
      <c r="L18" s="9"/>
      <c r="M18" s="69"/>
      <c r="N18" s="9"/>
      <c r="O18" s="9"/>
      <c r="P18" s="9"/>
      <c r="Q18" s="9"/>
      <c r="R18" s="9"/>
      <c r="S18" s="9"/>
      <c r="T18" s="69"/>
      <c r="U18" s="9"/>
      <c r="V18" s="9"/>
      <c r="W18" s="9"/>
      <c r="X18" s="9"/>
      <c r="Y18" s="9"/>
      <c r="Z18" s="9"/>
      <c r="AA18" s="69"/>
      <c r="AB18" s="9"/>
      <c r="AC18" s="9"/>
      <c r="AD18" s="9"/>
      <c r="AE18" s="9"/>
      <c r="AF18" s="9"/>
      <c r="AG18" s="9"/>
      <c r="AH18" s="69"/>
      <c r="AI18" s="9"/>
      <c r="AJ18" s="9"/>
      <c r="AK18" s="9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42"/>
    </row>
    <row r="19" spans="1:66" ht="18" hidden="1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9"/>
      <c r="H19" s="9"/>
      <c r="I19" s="9"/>
      <c r="J19" s="9"/>
      <c r="K19" s="9"/>
      <c r="L19" s="9"/>
      <c r="M19" s="69"/>
      <c r="N19" s="9"/>
      <c r="O19" s="9"/>
      <c r="P19" s="9"/>
      <c r="Q19" s="9"/>
      <c r="R19" s="9"/>
      <c r="S19" s="9"/>
      <c r="T19" s="69"/>
      <c r="U19" s="9"/>
      <c r="V19" s="9"/>
      <c r="W19" s="9"/>
      <c r="X19" s="9"/>
      <c r="Y19" s="9"/>
      <c r="Z19" s="9"/>
      <c r="AA19" s="69"/>
      <c r="AB19" s="9"/>
      <c r="AC19" s="9"/>
      <c r="AD19" s="9"/>
      <c r="AE19" s="9"/>
      <c r="AF19" s="9"/>
      <c r="AG19" s="9"/>
      <c r="AH19" s="69"/>
      <c r="AI19" s="9"/>
      <c r="AJ19" s="9"/>
      <c r="AK19" s="9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42"/>
    </row>
    <row r="20" spans="1:66" ht="18" hidden="1" customHeight="1" x14ac:dyDescent="0.35">
      <c r="A20" s="221"/>
      <c r="B20" s="246"/>
      <c r="C20" s="33" t="s">
        <v>4</v>
      </c>
      <c r="D20" s="7"/>
      <c r="E20" s="8">
        <f t="shared" si="0"/>
        <v>0</v>
      </c>
      <c r="F20" s="8">
        <f t="shared" si="1"/>
        <v>0</v>
      </c>
      <c r="G20" s="9"/>
      <c r="H20" s="9"/>
      <c r="I20" s="9"/>
      <c r="J20" s="9"/>
      <c r="K20" s="9"/>
      <c r="L20" s="9"/>
      <c r="M20" s="69"/>
      <c r="N20" s="9"/>
      <c r="O20" s="9"/>
      <c r="P20" s="9"/>
      <c r="Q20" s="9"/>
      <c r="R20" s="9"/>
      <c r="S20" s="9"/>
      <c r="T20" s="69"/>
      <c r="U20" s="9"/>
      <c r="V20" s="9"/>
      <c r="W20" s="9"/>
      <c r="X20" s="9"/>
      <c r="Y20" s="9"/>
      <c r="Z20" s="9"/>
      <c r="AA20" s="69"/>
      <c r="AB20" s="9"/>
      <c r="AC20" s="9"/>
      <c r="AD20" s="9"/>
      <c r="AE20" s="9"/>
      <c r="AF20" s="9"/>
      <c r="AG20" s="9"/>
      <c r="AH20" s="69"/>
      <c r="AI20" s="9"/>
      <c r="AJ20" s="9"/>
      <c r="AK20" s="9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42"/>
    </row>
    <row r="21" spans="1:66" ht="18" hidden="1" customHeight="1" x14ac:dyDescent="0.35">
      <c r="A21" s="221"/>
      <c r="B21" s="246"/>
      <c r="C21" s="33" t="s">
        <v>5</v>
      </c>
      <c r="D21" s="7"/>
      <c r="E21" s="8">
        <f t="shared" si="0"/>
        <v>0</v>
      </c>
      <c r="F21" s="8">
        <f t="shared" si="1"/>
        <v>0</v>
      </c>
      <c r="G21" s="9"/>
      <c r="H21" s="9"/>
      <c r="I21" s="9"/>
      <c r="J21" s="9"/>
      <c r="K21" s="9"/>
      <c r="L21" s="9"/>
      <c r="M21" s="69"/>
      <c r="N21" s="9"/>
      <c r="O21" s="9"/>
      <c r="P21" s="9"/>
      <c r="Q21" s="9"/>
      <c r="R21" s="9"/>
      <c r="S21" s="9"/>
      <c r="T21" s="69"/>
      <c r="U21" s="9"/>
      <c r="V21" s="9"/>
      <c r="W21" s="9"/>
      <c r="X21" s="9"/>
      <c r="Y21" s="9"/>
      <c r="Z21" s="9"/>
      <c r="AA21" s="69"/>
      <c r="AB21" s="9"/>
      <c r="AC21" s="9"/>
      <c r="AD21" s="9"/>
      <c r="AE21" s="9"/>
      <c r="AF21" s="9"/>
      <c r="AG21" s="9"/>
      <c r="AH21" s="69"/>
      <c r="AI21" s="9"/>
      <c r="AJ21" s="9"/>
      <c r="AK21" s="9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42"/>
    </row>
    <row r="22" spans="1:66" ht="18" hidden="1" customHeight="1" x14ac:dyDescent="0.35">
      <c r="A22" s="222"/>
      <c r="B22" s="246"/>
      <c r="C22" s="34" t="s">
        <v>6</v>
      </c>
      <c r="D22" s="17"/>
      <c r="E22" s="10">
        <f t="shared" si="0"/>
        <v>0</v>
      </c>
      <c r="F22" s="10">
        <f t="shared" si="1"/>
        <v>0</v>
      </c>
      <c r="G22" s="13"/>
      <c r="H22" s="13"/>
      <c r="I22" s="13"/>
      <c r="J22" s="13"/>
      <c r="K22" s="13"/>
      <c r="L22" s="13"/>
      <c r="M22" s="70"/>
      <c r="N22" s="13"/>
      <c r="O22" s="13"/>
      <c r="P22" s="13"/>
      <c r="Q22" s="13"/>
      <c r="R22" s="13"/>
      <c r="S22" s="13"/>
      <c r="T22" s="70"/>
      <c r="U22" s="13"/>
      <c r="V22" s="13"/>
      <c r="W22" s="13"/>
      <c r="X22" s="13"/>
      <c r="Y22" s="13"/>
      <c r="Z22" s="13"/>
      <c r="AA22" s="70"/>
      <c r="AB22" s="13"/>
      <c r="AC22" s="13"/>
      <c r="AD22" s="13"/>
      <c r="AE22" s="13"/>
      <c r="AF22" s="13"/>
      <c r="AG22" s="13"/>
      <c r="AH22" s="70"/>
      <c r="AI22" s="13"/>
      <c r="AJ22" s="13"/>
      <c r="AK22" s="13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43"/>
    </row>
    <row r="23" spans="1:66" ht="18" hidden="1" customHeight="1" x14ac:dyDescent="0.35">
      <c r="A23" s="220"/>
      <c r="B23" s="223"/>
      <c r="C23" s="31" t="s">
        <v>1</v>
      </c>
      <c r="D23" s="3"/>
      <c r="E23" s="4">
        <f t="shared" si="0"/>
        <v>0</v>
      </c>
      <c r="F23" s="4">
        <f t="shared" si="1"/>
        <v>0</v>
      </c>
      <c r="G23" s="5"/>
      <c r="H23" s="5"/>
      <c r="I23" s="5"/>
      <c r="J23" s="5"/>
      <c r="K23" s="5"/>
      <c r="L23" s="5"/>
      <c r="M23" s="71"/>
      <c r="N23" s="5"/>
      <c r="O23" s="5"/>
      <c r="P23" s="5"/>
      <c r="Q23" s="5"/>
      <c r="R23" s="5"/>
      <c r="S23" s="5"/>
      <c r="T23" s="71"/>
      <c r="U23" s="5"/>
      <c r="V23" s="5"/>
      <c r="W23" s="5"/>
      <c r="X23" s="5"/>
      <c r="Y23" s="5"/>
      <c r="Z23" s="5"/>
      <c r="AA23" s="71"/>
      <c r="AB23" s="5"/>
      <c r="AC23" s="5"/>
      <c r="AD23" s="5"/>
      <c r="AE23" s="5"/>
      <c r="AF23" s="5"/>
      <c r="AG23" s="5"/>
      <c r="AH23" s="71"/>
      <c r="AI23" s="5"/>
      <c r="AJ23" s="5"/>
      <c r="AK23" s="5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41"/>
    </row>
    <row r="24" spans="1:66" ht="18" hidden="1" customHeight="1" x14ac:dyDescent="0.35">
      <c r="A24" s="221"/>
      <c r="B24" s="224"/>
      <c r="C24" s="32" t="s">
        <v>2</v>
      </c>
      <c r="D24" s="7"/>
      <c r="E24" s="8">
        <f t="shared" si="0"/>
        <v>0</v>
      </c>
      <c r="F24" s="8">
        <f t="shared" si="1"/>
        <v>0</v>
      </c>
      <c r="G24" s="9"/>
      <c r="H24" s="9"/>
      <c r="I24" s="9"/>
      <c r="J24" s="9"/>
      <c r="K24" s="9"/>
      <c r="L24" s="9"/>
      <c r="M24" s="69"/>
      <c r="N24" s="9"/>
      <c r="O24" s="9"/>
      <c r="P24" s="9"/>
      <c r="Q24" s="9"/>
      <c r="R24" s="9"/>
      <c r="S24" s="9"/>
      <c r="T24" s="69"/>
      <c r="U24" s="9"/>
      <c r="V24" s="9"/>
      <c r="W24" s="9"/>
      <c r="X24" s="9"/>
      <c r="Y24" s="9"/>
      <c r="Z24" s="9"/>
      <c r="AA24" s="69"/>
      <c r="AB24" s="9"/>
      <c r="AC24" s="9"/>
      <c r="AD24" s="9"/>
      <c r="AE24" s="9"/>
      <c r="AF24" s="9"/>
      <c r="AG24" s="9"/>
      <c r="AH24" s="69"/>
      <c r="AI24" s="9"/>
      <c r="AJ24" s="9"/>
      <c r="AK24" s="9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42"/>
    </row>
    <row r="25" spans="1:66" ht="18" hidden="1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9"/>
      <c r="H25" s="9"/>
      <c r="I25" s="9"/>
      <c r="J25" s="9"/>
      <c r="K25" s="9"/>
      <c r="L25" s="9"/>
      <c r="M25" s="69"/>
      <c r="N25" s="9"/>
      <c r="O25" s="9"/>
      <c r="P25" s="9"/>
      <c r="Q25" s="9"/>
      <c r="R25" s="9"/>
      <c r="S25" s="9"/>
      <c r="T25" s="69"/>
      <c r="U25" s="9"/>
      <c r="V25" s="9"/>
      <c r="W25" s="9"/>
      <c r="X25" s="9"/>
      <c r="Y25" s="9"/>
      <c r="Z25" s="9"/>
      <c r="AA25" s="69"/>
      <c r="AB25" s="9"/>
      <c r="AC25" s="9"/>
      <c r="AD25" s="9"/>
      <c r="AE25" s="9"/>
      <c r="AF25" s="9"/>
      <c r="AG25" s="9"/>
      <c r="AH25" s="69"/>
      <c r="AI25" s="9"/>
      <c r="AJ25" s="9"/>
      <c r="AK25" s="9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42"/>
    </row>
    <row r="26" spans="1:66" ht="18" hidden="1" customHeight="1" x14ac:dyDescent="0.35">
      <c r="A26" s="221"/>
      <c r="B26" s="224"/>
      <c r="C26" s="33" t="s">
        <v>4</v>
      </c>
      <c r="D26" s="7"/>
      <c r="E26" s="8">
        <f t="shared" si="0"/>
        <v>0</v>
      </c>
      <c r="F26" s="8">
        <f t="shared" si="1"/>
        <v>0</v>
      </c>
      <c r="G26" s="9"/>
      <c r="H26" s="9"/>
      <c r="I26" s="9"/>
      <c r="J26" s="9"/>
      <c r="K26" s="9"/>
      <c r="L26" s="9"/>
      <c r="M26" s="69"/>
      <c r="N26" s="9"/>
      <c r="O26" s="9"/>
      <c r="P26" s="9"/>
      <c r="Q26" s="9"/>
      <c r="R26" s="9"/>
      <c r="S26" s="9"/>
      <c r="T26" s="69"/>
      <c r="U26" s="9"/>
      <c r="V26" s="9"/>
      <c r="W26" s="9"/>
      <c r="X26" s="9"/>
      <c r="Y26" s="9"/>
      <c r="Z26" s="9"/>
      <c r="AA26" s="69"/>
      <c r="AB26" s="9"/>
      <c r="AC26" s="9"/>
      <c r="AD26" s="9"/>
      <c r="AE26" s="9"/>
      <c r="AF26" s="9"/>
      <c r="AG26" s="9"/>
      <c r="AH26" s="69"/>
      <c r="AI26" s="9"/>
      <c r="AJ26" s="9"/>
      <c r="AK26" s="9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42"/>
    </row>
    <row r="27" spans="1:66" ht="18" hidden="1" customHeight="1" x14ac:dyDescent="0.35">
      <c r="A27" s="221"/>
      <c r="B27" s="224"/>
      <c r="C27" s="33" t="s">
        <v>5</v>
      </c>
      <c r="D27" s="7"/>
      <c r="E27" s="8">
        <f t="shared" si="0"/>
        <v>0</v>
      </c>
      <c r="F27" s="8">
        <f t="shared" si="1"/>
        <v>0</v>
      </c>
      <c r="G27" s="9"/>
      <c r="H27" s="9"/>
      <c r="I27" s="9"/>
      <c r="J27" s="9"/>
      <c r="K27" s="9"/>
      <c r="L27" s="9"/>
      <c r="M27" s="69"/>
      <c r="N27" s="9"/>
      <c r="O27" s="9"/>
      <c r="P27" s="9"/>
      <c r="Q27" s="9"/>
      <c r="R27" s="9"/>
      <c r="S27" s="9"/>
      <c r="T27" s="69"/>
      <c r="U27" s="9"/>
      <c r="V27" s="9"/>
      <c r="W27" s="9"/>
      <c r="X27" s="9"/>
      <c r="Y27" s="9"/>
      <c r="Z27" s="9"/>
      <c r="AA27" s="69"/>
      <c r="AB27" s="9"/>
      <c r="AC27" s="9"/>
      <c r="AD27" s="9"/>
      <c r="AE27" s="9"/>
      <c r="AF27" s="9"/>
      <c r="AG27" s="9"/>
      <c r="AH27" s="69"/>
      <c r="AI27" s="9"/>
      <c r="AJ27" s="9"/>
      <c r="AK27" s="9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42"/>
    </row>
    <row r="28" spans="1:66" ht="18" hidden="1" customHeight="1" x14ac:dyDescent="0.35">
      <c r="A28" s="222"/>
      <c r="B28" s="225"/>
      <c r="C28" s="34" t="s">
        <v>6</v>
      </c>
      <c r="D28" s="16"/>
      <c r="E28" s="10">
        <f t="shared" si="0"/>
        <v>0</v>
      </c>
      <c r="F28" s="10">
        <f t="shared" si="1"/>
        <v>0</v>
      </c>
      <c r="G28" s="13"/>
      <c r="H28" s="13"/>
      <c r="I28" s="13"/>
      <c r="J28" s="13"/>
      <c r="K28" s="13"/>
      <c r="L28" s="13"/>
      <c r="M28" s="70"/>
      <c r="N28" s="13"/>
      <c r="O28" s="13"/>
      <c r="P28" s="13"/>
      <c r="Q28" s="13"/>
      <c r="R28" s="13"/>
      <c r="S28" s="13"/>
      <c r="T28" s="70"/>
      <c r="U28" s="13"/>
      <c r="V28" s="13"/>
      <c r="W28" s="13"/>
      <c r="X28" s="13"/>
      <c r="Y28" s="13"/>
      <c r="Z28" s="13"/>
      <c r="AA28" s="70"/>
      <c r="AB28" s="13"/>
      <c r="AC28" s="13"/>
      <c r="AD28" s="13"/>
      <c r="AE28" s="13"/>
      <c r="AF28" s="13"/>
      <c r="AG28" s="13"/>
      <c r="AH28" s="70"/>
      <c r="AI28" s="13"/>
      <c r="AJ28" s="13"/>
      <c r="AK28" s="13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43"/>
    </row>
    <row r="29" spans="1:66" ht="18" hidden="1" customHeight="1" x14ac:dyDescent="0.35">
      <c r="A29" s="220"/>
      <c r="B29" s="223"/>
      <c r="C29" s="31" t="s">
        <v>1</v>
      </c>
      <c r="D29" s="3"/>
      <c r="E29" s="4">
        <f t="shared" si="0"/>
        <v>0</v>
      </c>
      <c r="F29" s="4">
        <f t="shared" si="1"/>
        <v>0</v>
      </c>
      <c r="G29" s="5"/>
      <c r="H29" s="5"/>
      <c r="I29" s="5"/>
      <c r="J29" s="5"/>
      <c r="K29" s="5"/>
      <c r="L29" s="5"/>
      <c r="M29" s="71"/>
      <c r="N29" s="5"/>
      <c r="O29" s="5"/>
      <c r="P29" s="5"/>
      <c r="Q29" s="5"/>
      <c r="R29" s="5"/>
      <c r="S29" s="5"/>
      <c r="T29" s="71"/>
      <c r="U29" s="5"/>
      <c r="V29" s="5"/>
      <c r="W29" s="5"/>
      <c r="X29" s="5"/>
      <c r="Y29" s="5"/>
      <c r="Z29" s="5"/>
      <c r="AA29" s="71"/>
      <c r="AB29" s="5"/>
      <c r="AC29" s="5"/>
      <c r="AD29" s="5"/>
      <c r="AE29" s="5"/>
      <c r="AF29" s="5"/>
      <c r="AG29" s="5"/>
      <c r="AH29" s="71"/>
      <c r="AI29" s="5"/>
      <c r="AJ29" s="5"/>
      <c r="AK29" s="5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41"/>
    </row>
    <row r="30" spans="1:66" ht="18" hidden="1" customHeight="1" x14ac:dyDescent="0.35">
      <c r="A30" s="221"/>
      <c r="B30" s="224"/>
      <c r="C30" s="32" t="s">
        <v>2</v>
      </c>
      <c r="D30" s="7"/>
      <c r="E30" s="8">
        <f t="shared" si="0"/>
        <v>0</v>
      </c>
      <c r="F30" s="8">
        <f t="shared" si="1"/>
        <v>0</v>
      </c>
      <c r="G30" s="9"/>
      <c r="H30" s="9"/>
      <c r="I30" s="9"/>
      <c r="J30" s="9"/>
      <c r="K30" s="9"/>
      <c r="L30" s="9"/>
      <c r="M30" s="69"/>
      <c r="N30" s="9"/>
      <c r="O30" s="9"/>
      <c r="P30" s="9"/>
      <c r="Q30" s="9"/>
      <c r="R30" s="9"/>
      <c r="S30" s="9"/>
      <c r="T30" s="69"/>
      <c r="U30" s="9"/>
      <c r="V30" s="9"/>
      <c r="W30" s="9"/>
      <c r="X30" s="9"/>
      <c r="Y30" s="9"/>
      <c r="Z30" s="9"/>
      <c r="AA30" s="69"/>
      <c r="AB30" s="9"/>
      <c r="AC30" s="9"/>
      <c r="AD30" s="9"/>
      <c r="AE30" s="9"/>
      <c r="AF30" s="9"/>
      <c r="AG30" s="9"/>
      <c r="AH30" s="69"/>
      <c r="AI30" s="9"/>
      <c r="AJ30" s="9"/>
      <c r="AK30" s="9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42"/>
    </row>
    <row r="31" spans="1:66" ht="18" hidden="1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9"/>
      <c r="H31" s="9"/>
      <c r="I31" s="9"/>
      <c r="J31" s="9"/>
      <c r="K31" s="9"/>
      <c r="L31" s="9"/>
      <c r="M31" s="69"/>
      <c r="N31" s="9"/>
      <c r="O31" s="9"/>
      <c r="P31" s="9"/>
      <c r="Q31" s="9"/>
      <c r="R31" s="9"/>
      <c r="S31" s="9"/>
      <c r="T31" s="69"/>
      <c r="U31" s="9"/>
      <c r="V31" s="9"/>
      <c r="W31" s="9"/>
      <c r="X31" s="9"/>
      <c r="Y31" s="9"/>
      <c r="Z31" s="9"/>
      <c r="AA31" s="69"/>
      <c r="AB31" s="9"/>
      <c r="AC31" s="9"/>
      <c r="AD31" s="9"/>
      <c r="AE31" s="9"/>
      <c r="AF31" s="9"/>
      <c r="AG31" s="9"/>
      <c r="AH31" s="69"/>
      <c r="AI31" s="9"/>
      <c r="AJ31" s="9"/>
      <c r="AK31" s="9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42"/>
    </row>
    <row r="32" spans="1:66" ht="18" hidden="1" customHeight="1" x14ac:dyDescent="0.35">
      <c r="A32" s="221"/>
      <c r="B32" s="224"/>
      <c r="C32" s="33" t="s">
        <v>4</v>
      </c>
      <c r="D32" s="7"/>
      <c r="E32" s="8">
        <f t="shared" si="0"/>
        <v>0</v>
      </c>
      <c r="F32" s="8">
        <f>E32-D32</f>
        <v>0</v>
      </c>
      <c r="G32" s="9"/>
      <c r="H32" s="9"/>
      <c r="I32" s="9"/>
      <c r="J32" s="9"/>
      <c r="K32" s="9"/>
      <c r="L32" s="9"/>
      <c r="M32" s="69"/>
      <c r="N32" s="9"/>
      <c r="O32" s="9"/>
      <c r="P32" s="9"/>
      <c r="Q32" s="9"/>
      <c r="R32" s="9"/>
      <c r="S32" s="9"/>
      <c r="T32" s="69"/>
      <c r="U32" s="9"/>
      <c r="V32" s="9"/>
      <c r="W32" s="9"/>
      <c r="X32" s="9"/>
      <c r="Y32" s="9"/>
      <c r="Z32" s="9"/>
      <c r="AA32" s="69"/>
      <c r="AB32" s="9"/>
      <c r="AC32" s="9"/>
      <c r="AD32" s="9"/>
      <c r="AE32" s="9"/>
      <c r="AF32" s="9"/>
      <c r="AG32" s="9"/>
      <c r="AH32" s="69"/>
      <c r="AI32" s="9"/>
      <c r="AJ32" s="9"/>
      <c r="AK32" s="9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42"/>
    </row>
    <row r="33" spans="1:68" ht="18" hidden="1" customHeight="1" x14ac:dyDescent="0.35">
      <c r="A33" s="221"/>
      <c r="B33" s="224"/>
      <c r="C33" s="33" t="s">
        <v>5</v>
      </c>
      <c r="D33" s="7"/>
      <c r="E33" s="8">
        <f t="shared" si="0"/>
        <v>0</v>
      </c>
      <c r="F33" s="8">
        <f t="shared" si="1"/>
        <v>0</v>
      </c>
      <c r="G33" s="9"/>
      <c r="H33" s="9"/>
      <c r="I33" s="9"/>
      <c r="J33" s="9"/>
      <c r="K33" s="9"/>
      <c r="L33" s="9"/>
      <c r="M33" s="69"/>
      <c r="N33" s="9"/>
      <c r="O33" s="9"/>
      <c r="P33" s="9"/>
      <c r="Q33" s="9"/>
      <c r="R33" s="9"/>
      <c r="S33" s="9"/>
      <c r="T33" s="69"/>
      <c r="U33" s="9"/>
      <c r="V33" s="9"/>
      <c r="W33" s="9"/>
      <c r="X33" s="9"/>
      <c r="Y33" s="9"/>
      <c r="Z33" s="9"/>
      <c r="AA33" s="69"/>
      <c r="AB33" s="9"/>
      <c r="AC33" s="9"/>
      <c r="AD33" s="9"/>
      <c r="AE33" s="9"/>
      <c r="AF33" s="9"/>
      <c r="AG33" s="9"/>
      <c r="AH33" s="69"/>
      <c r="AI33" s="9"/>
      <c r="AJ33" s="9"/>
      <c r="AK33" s="9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42"/>
    </row>
    <row r="34" spans="1:68" ht="18" hidden="1" customHeight="1" x14ac:dyDescent="0.35">
      <c r="A34" s="222"/>
      <c r="B34" s="225"/>
      <c r="C34" s="34" t="s">
        <v>6</v>
      </c>
      <c r="D34" s="16"/>
      <c r="E34" s="10">
        <f t="shared" si="0"/>
        <v>0</v>
      </c>
      <c r="F34" s="10">
        <f t="shared" si="1"/>
        <v>0</v>
      </c>
      <c r="G34" s="13"/>
      <c r="H34" s="13"/>
      <c r="I34" s="13"/>
      <c r="J34" s="13"/>
      <c r="K34" s="13"/>
      <c r="L34" s="13"/>
      <c r="M34" s="70"/>
      <c r="N34" s="13"/>
      <c r="O34" s="13"/>
      <c r="P34" s="13"/>
      <c r="Q34" s="13"/>
      <c r="R34" s="13"/>
      <c r="S34" s="13"/>
      <c r="T34" s="70"/>
      <c r="U34" s="13"/>
      <c r="V34" s="13"/>
      <c r="W34" s="13"/>
      <c r="X34" s="13"/>
      <c r="Y34" s="13"/>
      <c r="Z34" s="13"/>
      <c r="AA34" s="70"/>
      <c r="AB34" s="13"/>
      <c r="AC34" s="13"/>
      <c r="AD34" s="13"/>
      <c r="AE34" s="13"/>
      <c r="AF34" s="13"/>
      <c r="AG34" s="13"/>
      <c r="AH34" s="70"/>
      <c r="AI34" s="13"/>
      <c r="AJ34" s="13"/>
      <c r="AK34" s="13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43"/>
    </row>
    <row r="35" spans="1:68" ht="18" customHeight="1" x14ac:dyDescent="0.35">
      <c r="A35" s="263" t="s">
        <v>223</v>
      </c>
      <c r="B35" s="226"/>
      <c r="C35" s="227"/>
      <c r="D35" s="218"/>
      <c r="E35" s="218">
        <f t="shared" si="0"/>
        <v>0</v>
      </c>
      <c r="F35" s="218">
        <f t="shared" si="1"/>
        <v>0</v>
      </c>
      <c r="G35" s="259"/>
      <c r="H35" s="259"/>
      <c r="I35" s="259"/>
      <c r="J35" s="259"/>
      <c r="K35" s="259"/>
      <c r="L35" s="259"/>
      <c r="M35" s="306"/>
      <c r="N35" s="259"/>
      <c r="O35" s="259"/>
      <c r="P35" s="259"/>
      <c r="Q35" s="259"/>
      <c r="R35" s="259"/>
      <c r="S35" s="259"/>
      <c r="T35" s="306"/>
      <c r="U35" s="306"/>
      <c r="V35" s="259"/>
      <c r="W35" s="259"/>
      <c r="X35" s="259"/>
      <c r="Y35" s="259"/>
      <c r="Z35" s="259"/>
      <c r="AA35" s="306"/>
      <c r="AB35" s="306"/>
      <c r="AC35" s="39"/>
      <c r="AD35" s="39"/>
      <c r="AE35" s="39"/>
      <c r="AF35" s="259"/>
      <c r="AG35" s="259"/>
      <c r="AH35" s="306"/>
      <c r="AI35" s="259"/>
      <c r="AJ35" s="259"/>
      <c r="AK35" s="25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204"/>
    </row>
    <row r="36" spans="1:68" ht="18" customHeight="1" x14ac:dyDescent="0.35">
      <c r="A36" s="199"/>
      <c r="B36" s="228"/>
      <c r="C36" s="229"/>
      <c r="D36" s="219"/>
      <c r="E36" s="219"/>
      <c r="F36" s="219"/>
      <c r="G36" s="213"/>
      <c r="H36" s="213"/>
      <c r="I36" s="213"/>
      <c r="J36" s="213"/>
      <c r="K36" s="213"/>
      <c r="L36" s="213"/>
      <c r="M36" s="307"/>
      <c r="N36" s="213"/>
      <c r="O36" s="213"/>
      <c r="P36" s="213"/>
      <c r="Q36" s="213"/>
      <c r="R36" s="213"/>
      <c r="S36" s="213"/>
      <c r="T36" s="307"/>
      <c r="U36" s="307"/>
      <c r="V36" s="213"/>
      <c r="W36" s="213"/>
      <c r="X36" s="213"/>
      <c r="Y36" s="213"/>
      <c r="Z36" s="213"/>
      <c r="AA36" s="307"/>
      <c r="AB36" s="307"/>
      <c r="AC36" s="40"/>
      <c r="AD36" s="40"/>
      <c r="AE36" s="40"/>
      <c r="AF36" s="213"/>
      <c r="AG36" s="213"/>
      <c r="AH36" s="307"/>
      <c r="AI36" s="213"/>
      <c r="AJ36" s="213"/>
      <c r="AK36" s="213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205"/>
    </row>
    <row r="37" spans="1:68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8" ht="18" customHeight="1" x14ac:dyDescent="0.35">
      <c r="A38" s="23" t="s">
        <v>54</v>
      </c>
      <c r="D38" s="2">
        <f>SUBTOTAL(9,D41:D58)</f>
        <v>110</v>
      </c>
      <c r="E38" s="2">
        <f>SUBTOTAL(9,E41:E58)</f>
        <v>110</v>
      </c>
      <c r="F38" s="63">
        <f>SUBTOTAL(9,F41:F58)</f>
        <v>0</v>
      </c>
    </row>
    <row r="39" spans="1:68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208" t="s">
        <v>187</v>
      </c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10"/>
      <c r="AI39" s="208" t="s">
        <v>219</v>
      </c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09"/>
      <c r="BK39" s="309"/>
      <c r="BL39" s="309"/>
      <c r="BM39" s="310"/>
      <c r="BN39" s="263" t="s">
        <v>52</v>
      </c>
    </row>
    <row r="40" spans="1:68" ht="18" customHeight="1" x14ac:dyDescent="0.35">
      <c r="A40" s="206"/>
      <c r="B40" s="206"/>
      <c r="C40" s="206"/>
      <c r="D40" s="207"/>
      <c r="E40" s="207"/>
      <c r="F40" s="207"/>
      <c r="G40" s="37">
        <v>1</v>
      </c>
      <c r="H40" s="37">
        <v>2</v>
      </c>
      <c r="I40" s="37">
        <v>3</v>
      </c>
      <c r="J40" s="37">
        <v>4</v>
      </c>
      <c r="K40" s="37">
        <v>5</v>
      </c>
      <c r="L40" s="37">
        <v>6</v>
      </c>
      <c r="M40" s="68">
        <v>7</v>
      </c>
      <c r="N40" s="37">
        <v>8</v>
      </c>
      <c r="O40" s="37">
        <v>9</v>
      </c>
      <c r="P40" s="37">
        <v>10</v>
      </c>
      <c r="Q40" s="37">
        <v>11</v>
      </c>
      <c r="R40" s="37">
        <v>12</v>
      </c>
      <c r="S40" s="37">
        <v>13</v>
      </c>
      <c r="T40" s="68">
        <v>14</v>
      </c>
      <c r="U40" s="37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68">
        <v>21</v>
      </c>
      <c r="AB40" s="37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68">
        <v>28</v>
      </c>
      <c r="AI40" s="115">
        <v>1</v>
      </c>
      <c r="AJ40" s="37">
        <v>2</v>
      </c>
      <c r="AK40" s="37">
        <v>3</v>
      </c>
      <c r="AL40" s="37">
        <v>4</v>
      </c>
      <c r="AM40" s="37">
        <v>5</v>
      </c>
      <c r="AN40" s="37">
        <v>6</v>
      </c>
      <c r="AO40" s="115">
        <v>7</v>
      </c>
      <c r="AP40" s="115">
        <v>8</v>
      </c>
      <c r="AQ40" s="37">
        <v>9</v>
      </c>
      <c r="AR40" s="37">
        <v>10</v>
      </c>
      <c r="AS40" s="37">
        <v>11</v>
      </c>
      <c r="AT40" s="37">
        <v>12</v>
      </c>
      <c r="AU40" s="37">
        <v>13</v>
      </c>
      <c r="AV40" s="115">
        <v>14</v>
      </c>
      <c r="AW40" s="115">
        <v>15</v>
      </c>
      <c r="AX40" s="37">
        <v>16</v>
      </c>
      <c r="AY40" s="37">
        <v>17</v>
      </c>
      <c r="AZ40" s="37">
        <v>18</v>
      </c>
      <c r="BA40" s="37">
        <v>19</v>
      </c>
      <c r="BB40" s="37">
        <v>20</v>
      </c>
      <c r="BC40" s="68">
        <v>21</v>
      </c>
      <c r="BD40" s="115">
        <v>22</v>
      </c>
      <c r="BE40" s="37">
        <v>23</v>
      </c>
      <c r="BF40" s="37">
        <v>24</v>
      </c>
      <c r="BG40" s="37">
        <v>25</v>
      </c>
      <c r="BH40" s="37">
        <v>26</v>
      </c>
      <c r="BI40" s="37">
        <v>27</v>
      </c>
      <c r="BJ40" s="68">
        <v>28</v>
      </c>
      <c r="BK40" s="68">
        <v>29</v>
      </c>
      <c r="BL40" s="37">
        <v>30</v>
      </c>
      <c r="BM40" s="37">
        <v>31</v>
      </c>
      <c r="BN40" s="263"/>
    </row>
    <row r="41" spans="1:68" ht="18" customHeight="1" x14ac:dyDescent="0.35">
      <c r="A41" s="263" t="s">
        <v>222</v>
      </c>
      <c r="B41" s="202" t="s">
        <v>96</v>
      </c>
      <c r="C41" s="201" t="s">
        <v>54</v>
      </c>
      <c r="D41" s="201">
        <v>20</v>
      </c>
      <c r="E41" s="201">
        <f>SUM(G41:AV42)</f>
        <v>20</v>
      </c>
      <c r="F41" s="201">
        <f>E41-D41</f>
        <v>0</v>
      </c>
      <c r="G41" s="265"/>
      <c r="H41" s="265"/>
      <c r="I41" s="265"/>
      <c r="J41" s="265"/>
      <c r="K41" s="265"/>
      <c r="L41" s="265"/>
      <c r="M41" s="302"/>
      <c r="N41" s="265"/>
      <c r="O41" s="265"/>
      <c r="P41" s="265"/>
      <c r="Q41" s="265"/>
      <c r="R41" s="265"/>
      <c r="S41" s="265"/>
      <c r="T41" s="302"/>
      <c r="U41" s="265"/>
      <c r="V41" s="265"/>
      <c r="W41" s="265"/>
      <c r="X41" s="265"/>
      <c r="Y41" s="265"/>
      <c r="Z41" s="265"/>
      <c r="AA41" s="302"/>
      <c r="AB41" s="265"/>
      <c r="AC41" s="265"/>
      <c r="AD41" s="265"/>
      <c r="AE41" s="265"/>
      <c r="AF41" s="265"/>
      <c r="AG41" s="265"/>
      <c r="AH41" s="302"/>
      <c r="AI41" s="302"/>
      <c r="AJ41" s="265"/>
      <c r="AK41" s="265"/>
      <c r="AL41" s="265"/>
      <c r="AM41" s="265"/>
      <c r="AN41" s="265">
        <v>8</v>
      </c>
      <c r="AO41" s="302">
        <v>12</v>
      </c>
      <c r="AP41" s="302"/>
      <c r="AQ41" s="265"/>
      <c r="AR41" s="265"/>
      <c r="AS41" s="265"/>
      <c r="AT41" s="265"/>
      <c r="AU41" s="265"/>
      <c r="AV41" s="302"/>
      <c r="AW41" s="302"/>
      <c r="AX41" s="265"/>
      <c r="AY41" s="265"/>
      <c r="AZ41" s="265"/>
      <c r="BA41" s="265"/>
      <c r="BB41" s="265"/>
      <c r="BC41" s="302"/>
      <c r="BD41" s="302"/>
      <c r="BE41" s="265"/>
      <c r="BF41" s="265"/>
      <c r="BG41" s="265"/>
      <c r="BH41" s="265"/>
      <c r="BI41" s="265"/>
      <c r="BJ41" s="302"/>
      <c r="BK41" s="302"/>
      <c r="BL41" s="265"/>
      <c r="BM41" s="265"/>
      <c r="BN41" s="276"/>
    </row>
    <row r="42" spans="1:68" ht="18" customHeight="1" x14ac:dyDescent="0.35">
      <c r="A42" s="199"/>
      <c r="B42" s="203"/>
      <c r="C42" s="201"/>
      <c r="D42" s="201"/>
      <c r="E42" s="201"/>
      <c r="F42" s="201"/>
      <c r="G42" s="265"/>
      <c r="H42" s="265"/>
      <c r="I42" s="265"/>
      <c r="J42" s="265"/>
      <c r="K42" s="265"/>
      <c r="L42" s="265"/>
      <c r="M42" s="302"/>
      <c r="N42" s="265"/>
      <c r="O42" s="265"/>
      <c r="P42" s="265"/>
      <c r="Q42" s="265"/>
      <c r="R42" s="265"/>
      <c r="S42" s="265"/>
      <c r="T42" s="302"/>
      <c r="U42" s="265"/>
      <c r="V42" s="265"/>
      <c r="W42" s="265"/>
      <c r="X42" s="265"/>
      <c r="Y42" s="265"/>
      <c r="Z42" s="265"/>
      <c r="AA42" s="302"/>
      <c r="AB42" s="265"/>
      <c r="AC42" s="265"/>
      <c r="AD42" s="265"/>
      <c r="AE42" s="265"/>
      <c r="AF42" s="265"/>
      <c r="AG42" s="265"/>
      <c r="AH42" s="302"/>
      <c r="AI42" s="302"/>
      <c r="AJ42" s="265"/>
      <c r="AK42" s="265"/>
      <c r="AL42" s="265"/>
      <c r="AM42" s="265"/>
      <c r="AN42" s="265"/>
      <c r="AO42" s="302"/>
      <c r="AP42" s="302"/>
      <c r="AQ42" s="265"/>
      <c r="AR42" s="265"/>
      <c r="AS42" s="265"/>
      <c r="AT42" s="265"/>
      <c r="AU42" s="265"/>
      <c r="AV42" s="302"/>
      <c r="AW42" s="302"/>
      <c r="AX42" s="265"/>
      <c r="AY42" s="265"/>
      <c r="AZ42" s="265"/>
      <c r="BA42" s="265"/>
      <c r="BB42" s="265"/>
      <c r="BC42" s="302"/>
      <c r="BD42" s="302"/>
      <c r="BE42" s="265"/>
      <c r="BF42" s="265"/>
      <c r="BG42" s="265"/>
      <c r="BH42" s="265"/>
      <c r="BI42" s="265"/>
      <c r="BJ42" s="302"/>
      <c r="BK42" s="302"/>
      <c r="BL42" s="265"/>
      <c r="BM42" s="265"/>
      <c r="BN42" s="276"/>
    </row>
    <row r="43" spans="1:68" ht="18" customHeight="1" x14ac:dyDescent="0.35">
      <c r="A43" s="347" t="s">
        <v>222</v>
      </c>
      <c r="B43" s="349" t="s">
        <v>93</v>
      </c>
      <c r="C43" s="201" t="s">
        <v>54</v>
      </c>
      <c r="D43" s="201">
        <v>30</v>
      </c>
      <c r="E43" s="201">
        <f t="shared" ref="E43" si="2">SUM(G43:AV44)</f>
        <v>30</v>
      </c>
      <c r="F43" s="201">
        <f t="shared" ref="F43" si="3">E43-D43</f>
        <v>0</v>
      </c>
      <c r="G43" s="265"/>
      <c r="H43" s="265"/>
      <c r="I43" s="265"/>
      <c r="J43" s="265"/>
      <c r="K43" s="265"/>
      <c r="L43" s="265"/>
      <c r="M43" s="302"/>
      <c r="N43" s="265"/>
      <c r="O43" s="265"/>
      <c r="P43" s="265"/>
      <c r="Q43" s="265"/>
      <c r="R43" s="265"/>
      <c r="S43" s="265"/>
      <c r="T43" s="302"/>
      <c r="U43" s="265"/>
      <c r="V43" s="265"/>
      <c r="W43" s="265"/>
      <c r="X43" s="265"/>
      <c r="Y43" s="265"/>
      <c r="Z43" s="265"/>
      <c r="AA43" s="302"/>
      <c r="AB43" s="265"/>
      <c r="AC43" s="265"/>
      <c r="AD43" s="265"/>
      <c r="AE43" s="265"/>
      <c r="AF43" s="265"/>
      <c r="AG43" s="265"/>
      <c r="AH43" s="302"/>
      <c r="AI43" s="302"/>
      <c r="AJ43" s="265"/>
      <c r="AK43" s="265"/>
      <c r="AL43" s="265"/>
      <c r="AM43" s="265"/>
      <c r="AN43" s="265">
        <v>15</v>
      </c>
      <c r="AO43" s="302">
        <v>15</v>
      </c>
      <c r="AP43" s="302"/>
      <c r="AQ43" s="265"/>
      <c r="AR43" s="265"/>
      <c r="AS43" s="265"/>
      <c r="AT43" s="265"/>
      <c r="AU43" s="265"/>
      <c r="AV43" s="302"/>
      <c r="AW43" s="302"/>
      <c r="AX43" s="265"/>
      <c r="AY43" s="265"/>
      <c r="AZ43" s="265"/>
      <c r="BA43" s="265"/>
      <c r="BB43" s="265"/>
      <c r="BC43" s="302"/>
      <c r="BD43" s="302"/>
      <c r="BE43" s="265"/>
      <c r="BF43" s="265"/>
      <c r="BG43" s="265"/>
      <c r="BH43" s="265"/>
      <c r="BI43" s="265"/>
      <c r="BJ43" s="302"/>
      <c r="BK43" s="302"/>
      <c r="BL43" s="265"/>
      <c r="BM43" s="265"/>
      <c r="BN43" s="351"/>
    </row>
    <row r="44" spans="1:68" ht="18" customHeight="1" x14ac:dyDescent="0.35">
      <c r="A44" s="348"/>
      <c r="B44" s="350"/>
      <c r="C44" s="201"/>
      <c r="D44" s="201"/>
      <c r="E44" s="201"/>
      <c r="F44" s="201"/>
      <c r="G44" s="265"/>
      <c r="H44" s="265"/>
      <c r="I44" s="265"/>
      <c r="J44" s="265"/>
      <c r="K44" s="265"/>
      <c r="L44" s="265"/>
      <c r="M44" s="302"/>
      <c r="N44" s="265"/>
      <c r="O44" s="265"/>
      <c r="P44" s="265"/>
      <c r="Q44" s="265"/>
      <c r="R44" s="265"/>
      <c r="S44" s="265"/>
      <c r="T44" s="302"/>
      <c r="U44" s="265"/>
      <c r="V44" s="265"/>
      <c r="W44" s="265"/>
      <c r="X44" s="265"/>
      <c r="Y44" s="265"/>
      <c r="Z44" s="265"/>
      <c r="AA44" s="302"/>
      <c r="AB44" s="265"/>
      <c r="AC44" s="265"/>
      <c r="AD44" s="265"/>
      <c r="AE44" s="265"/>
      <c r="AF44" s="265"/>
      <c r="AG44" s="265"/>
      <c r="AH44" s="302"/>
      <c r="AI44" s="302"/>
      <c r="AJ44" s="265"/>
      <c r="AK44" s="265"/>
      <c r="AL44" s="265"/>
      <c r="AM44" s="265"/>
      <c r="AN44" s="265"/>
      <c r="AO44" s="302"/>
      <c r="AP44" s="302"/>
      <c r="AQ44" s="265"/>
      <c r="AR44" s="265"/>
      <c r="AS44" s="265"/>
      <c r="AT44" s="265"/>
      <c r="AU44" s="265"/>
      <c r="AV44" s="302"/>
      <c r="AW44" s="302"/>
      <c r="AX44" s="265"/>
      <c r="AY44" s="265"/>
      <c r="AZ44" s="265"/>
      <c r="BA44" s="265"/>
      <c r="BB44" s="265"/>
      <c r="BC44" s="302"/>
      <c r="BD44" s="302"/>
      <c r="BE44" s="265"/>
      <c r="BF44" s="265"/>
      <c r="BG44" s="265"/>
      <c r="BH44" s="265"/>
      <c r="BI44" s="265"/>
      <c r="BJ44" s="302"/>
      <c r="BK44" s="302"/>
      <c r="BL44" s="265"/>
      <c r="BM44" s="265"/>
      <c r="BN44" s="276"/>
    </row>
    <row r="45" spans="1:68" ht="18" customHeight="1" x14ac:dyDescent="0.35">
      <c r="A45" s="237" t="s">
        <v>222</v>
      </c>
      <c r="B45" s="202" t="s">
        <v>91</v>
      </c>
      <c r="C45" s="201" t="s">
        <v>54</v>
      </c>
      <c r="D45" s="201">
        <v>30</v>
      </c>
      <c r="E45" s="201">
        <f t="shared" ref="E45" si="4">SUM(G45:AV46)</f>
        <v>30</v>
      </c>
      <c r="F45" s="201">
        <f t="shared" ref="F45" si="5">E45-D45</f>
        <v>0</v>
      </c>
      <c r="G45" s="265"/>
      <c r="H45" s="265"/>
      <c r="I45" s="265"/>
      <c r="J45" s="265"/>
      <c r="K45" s="265"/>
      <c r="L45" s="265"/>
      <c r="M45" s="302"/>
      <c r="N45" s="265"/>
      <c r="O45" s="265"/>
      <c r="P45" s="265"/>
      <c r="Q45" s="265"/>
      <c r="R45" s="265"/>
      <c r="S45" s="265"/>
      <c r="T45" s="302"/>
      <c r="U45" s="265"/>
      <c r="V45" s="265"/>
      <c r="W45" s="265"/>
      <c r="X45" s="265"/>
      <c r="Y45" s="265"/>
      <c r="Z45" s="265"/>
      <c r="AA45" s="302"/>
      <c r="AB45" s="265"/>
      <c r="AC45" s="265">
        <v>1</v>
      </c>
      <c r="AD45" s="265"/>
      <c r="AE45" s="265"/>
      <c r="AF45" s="265"/>
      <c r="AG45" s="265"/>
      <c r="AH45" s="302"/>
      <c r="AI45" s="302"/>
      <c r="AJ45" s="265"/>
      <c r="AK45" s="265"/>
      <c r="AL45" s="265"/>
      <c r="AM45" s="265"/>
      <c r="AN45" s="265">
        <v>29</v>
      </c>
      <c r="AO45" s="302"/>
      <c r="AP45" s="302"/>
      <c r="AQ45" s="265"/>
      <c r="AR45" s="265"/>
      <c r="AS45" s="265"/>
      <c r="AT45" s="265"/>
      <c r="AU45" s="265"/>
      <c r="AV45" s="302"/>
      <c r="AW45" s="302"/>
      <c r="AX45" s="265"/>
      <c r="AY45" s="265"/>
      <c r="AZ45" s="265"/>
      <c r="BA45" s="265"/>
      <c r="BB45" s="265"/>
      <c r="BC45" s="302"/>
      <c r="BD45" s="302"/>
      <c r="BE45" s="265"/>
      <c r="BF45" s="265"/>
      <c r="BG45" s="265"/>
      <c r="BH45" s="265"/>
      <c r="BI45" s="265"/>
      <c r="BJ45" s="302"/>
      <c r="BK45" s="302"/>
      <c r="BL45" s="265"/>
      <c r="BM45" s="265"/>
      <c r="BN45" s="351"/>
    </row>
    <row r="46" spans="1:68" s="2" customFormat="1" ht="18" customHeight="1" x14ac:dyDescent="0.35">
      <c r="A46" s="198"/>
      <c r="B46" s="203"/>
      <c r="C46" s="201"/>
      <c r="D46" s="201"/>
      <c r="E46" s="201"/>
      <c r="F46" s="201"/>
      <c r="G46" s="265"/>
      <c r="H46" s="265"/>
      <c r="I46" s="265"/>
      <c r="J46" s="265"/>
      <c r="K46" s="265"/>
      <c r="L46" s="265"/>
      <c r="M46" s="302"/>
      <c r="N46" s="265"/>
      <c r="O46" s="265"/>
      <c r="P46" s="265"/>
      <c r="Q46" s="265"/>
      <c r="R46" s="265"/>
      <c r="S46" s="265"/>
      <c r="T46" s="302"/>
      <c r="U46" s="265"/>
      <c r="V46" s="265"/>
      <c r="W46" s="265"/>
      <c r="X46" s="265"/>
      <c r="Y46" s="265"/>
      <c r="Z46" s="265"/>
      <c r="AA46" s="302"/>
      <c r="AB46" s="265"/>
      <c r="AC46" s="265"/>
      <c r="AD46" s="265"/>
      <c r="AE46" s="265"/>
      <c r="AF46" s="265"/>
      <c r="AG46" s="265"/>
      <c r="AH46" s="302"/>
      <c r="AI46" s="302"/>
      <c r="AJ46" s="265"/>
      <c r="AK46" s="265"/>
      <c r="AL46" s="265"/>
      <c r="AM46" s="265"/>
      <c r="AN46" s="265"/>
      <c r="AO46" s="302"/>
      <c r="AP46" s="302"/>
      <c r="AQ46" s="265"/>
      <c r="AR46" s="265"/>
      <c r="AS46" s="265"/>
      <c r="AT46" s="265"/>
      <c r="AU46" s="265"/>
      <c r="AV46" s="302"/>
      <c r="AW46" s="302"/>
      <c r="AX46" s="265"/>
      <c r="AY46" s="265"/>
      <c r="AZ46" s="265"/>
      <c r="BA46" s="265"/>
      <c r="BB46" s="265"/>
      <c r="BC46" s="302"/>
      <c r="BD46" s="302"/>
      <c r="BE46" s="265"/>
      <c r="BF46" s="265"/>
      <c r="BG46" s="265"/>
      <c r="BH46" s="265"/>
      <c r="BI46" s="265"/>
      <c r="BJ46" s="302"/>
      <c r="BK46" s="302"/>
      <c r="BL46" s="265"/>
      <c r="BM46" s="265"/>
      <c r="BN46" s="276"/>
      <c r="BO46"/>
      <c r="BP46"/>
    </row>
    <row r="47" spans="1:68" s="2" customFormat="1" ht="18" customHeight="1" x14ac:dyDescent="0.35">
      <c r="A47" s="263" t="s">
        <v>222</v>
      </c>
      <c r="B47" s="202" t="s">
        <v>92</v>
      </c>
      <c r="C47" s="201" t="s">
        <v>54</v>
      </c>
      <c r="D47" s="201">
        <v>30</v>
      </c>
      <c r="E47" s="201">
        <f t="shared" ref="E47" si="6">SUM(G47:AV48)</f>
        <v>30</v>
      </c>
      <c r="F47" s="201">
        <f t="shared" ref="F47" si="7">E47-D47</f>
        <v>0</v>
      </c>
      <c r="G47" s="265"/>
      <c r="H47" s="265"/>
      <c r="I47" s="265"/>
      <c r="J47" s="265"/>
      <c r="K47" s="265"/>
      <c r="L47" s="265"/>
      <c r="M47" s="302"/>
      <c r="N47" s="265"/>
      <c r="O47" s="265"/>
      <c r="P47" s="265"/>
      <c r="Q47" s="265"/>
      <c r="R47" s="265"/>
      <c r="S47" s="265"/>
      <c r="T47" s="302"/>
      <c r="U47" s="265"/>
      <c r="V47" s="265"/>
      <c r="W47" s="265"/>
      <c r="X47" s="265"/>
      <c r="Y47" s="265"/>
      <c r="Z47" s="265"/>
      <c r="AA47" s="302"/>
      <c r="AB47" s="265"/>
      <c r="AC47" s="265"/>
      <c r="AD47" s="265"/>
      <c r="AE47" s="265"/>
      <c r="AF47" s="265"/>
      <c r="AG47" s="265"/>
      <c r="AH47" s="302"/>
      <c r="AI47" s="302"/>
      <c r="AJ47" s="265"/>
      <c r="AK47" s="265"/>
      <c r="AL47" s="265"/>
      <c r="AM47" s="265"/>
      <c r="AN47" s="265">
        <v>18</v>
      </c>
      <c r="AO47" s="302">
        <v>12</v>
      </c>
      <c r="AP47" s="302"/>
      <c r="AQ47" s="265"/>
      <c r="AR47" s="265"/>
      <c r="AS47" s="265"/>
      <c r="AT47" s="265"/>
      <c r="AU47" s="265"/>
      <c r="AV47" s="302"/>
      <c r="AW47" s="302"/>
      <c r="AX47" s="265"/>
      <c r="AY47" s="265"/>
      <c r="AZ47" s="265"/>
      <c r="BA47" s="265"/>
      <c r="BB47" s="265"/>
      <c r="BC47" s="302"/>
      <c r="BD47" s="302"/>
      <c r="BE47" s="265"/>
      <c r="BF47" s="265"/>
      <c r="BG47" s="265"/>
      <c r="BH47" s="265"/>
      <c r="BI47" s="265"/>
      <c r="BJ47" s="302"/>
      <c r="BK47" s="302"/>
      <c r="BL47" s="265"/>
      <c r="BM47" s="265"/>
      <c r="BN47" s="276"/>
      <c r="BO47"/>
      <c r="BP47"/>
    </row>
    <row r="48" spans="1:68" s="2" customFormat="1" ht="18" customHeight="1" x14ac:dyDescent="0.35">
      <c r="A48" s="199"/>
      <c r="B48" s="203"/>
      <c r="C48" s="201"/>
      <c r="D48" s="201"/>
      <c r="E48" s="201"/>
      <c r="F48" s="201"/>
      <c r="G48" s="265"/>
      <c r="H48" s="265"/>
      <c r="I48" s="265"/>
      <c r="J48" s="265"/>
      <c r="K48" s="265"/>
      <c r="L48" s="265"/>
      <c r="M48" s="302"/>
      <c r="N48" s="265"/>
      <c r="O48" s="265"/>
      <c r="P48" s="265"/>
      <c r="Q48" s="265"/>
      <c r="R48" s="265"/>
      <c r="S48" s="265"/>
      <c r="T48" s="302"/>
      <c r="U48" s="265"/>
      <c r="V48" s="265"/>
      <c r="W48" s="265"/>
      <c r="X48" s="265"/>
      <c r="Y48" s="265"/>
      <c r="Z48" s="265"/>
      <c r="AA48" s="302"/>
      <c r="AB48" s="265"/>
      <c r="AC48" s="265"/>
      <c r="AD48" s="265"/>
      <c r="AE48" s="265"/>
      <c r="AF48" s="265"/>
      <c r="AG48" s="265"/>
      <c r="AH48" s="302"/>
      <c r="AI48" s="302"/>
      <c r="AJ48" s="265"/>
      <c r="AK48" s="265"/>
      <c r="AL48" s="265"/>
      <c r="AM48" s="265"/>
      <c r="AN48" s="265"/>
      <c r="AO48" s="302"/>
      <c r="AP48" s="302"/>
      <c r="AQ48" s="265"/>
      <c r="AR48" s="265"/>
      <c r="AS48" s="265"/>
      <c r="AT48" s="265"/>
      <c r="AU48" s="265"/>
      <c r="AV48" s="302"/>
      <c r="AW48" s="302"/>
      <c r="AX48" s="265"/>
      <c r="AY48" s="265"/>
      <c r="AZ48" s="265"/>
      <c r="BA48" s="265"/>
      <c r="BB48" s="265"/>
      <c r="BC48" s="302"/>
      <c r="BD48" s="302"/>
      <c r="BE48" s="265"/>
      <c r="BF48" s="265"/>
      <c r="BG48" s="265"/>
      <c r="BH48" s="265"/>
      <c r="BI48" s="265"/>
      <c r="BJ48" s="302"/>
      <c r="BK48" s="302"/>
      <c r="BL48" s="265"/>
      <c r="BM48" s="265"/>
      <c r="BN48" s="276"/>
      <c r="BO48"/>
      <c r="BP48"/>
    </row>
    <row r="49" spans="1:68" s="2" customFormat="1" ht="18" customHeight="1" x14ac:dyDescent="0.35">
      <c r="A49" s="264"/>
      <c r="B49" s="202"/>
      <c r="C49" s="201" t="s">
        <v>54</v>
      </c>
      <c r="D49" s="201"/>
      <c r="E49" s="201">
        <f>SUM(G49:AK50)</f>
        <v>0</v>
      </c>
      <c r="F49" s="201">
        <f t="shared" ref="F49" si="8">E49-D49</f>
        <v>0</v>
      </c>
      <c r="G49" s="265"/>
      <c r="H49" s="265"/>
      <c r="I49" s="265"/>
      <c r="J49" s="265"/>
      <c r="K49" s="265"/>
      <c r="L49" s="265"/>
      <c r="M49" s="302"/>
      <c r="N49" s="265"/>
      <c r="O49" s="265"/>
      <c r="P49" s="265"/>
      <c r="Q49" s="265"/>
      <c r="R49" s="265"/>
      <c r="S49" s="265"/>
      <c r="T49" s="302"/>
      <c r="U49" s="265"/>
      <c r="V49" s="265"/>
      <c r="W49" s="265"/>
      <c r="X49" s="265"/>
      <c r="Y49" s="265"/>
      <c r="Z49" s="265"/>
      <c r="AA49" s="302"/>
      <c r="AB49" s="265"/>
      <c r="AC49" s="265"/>
      <c r="AD49" s="265"/>
      <c r="AE49" s="265"/>
      <c r="AF49" s="265"/>
      <c r="AG49" s="265"/>
      <c r="AH49" s="302"/>
      <c r="AI49" s="302"/>
      <c r="AJ49" s="265"/>
      <c r="AK49" s="265"/>
      <c r="AL49" s="265"/>
      <c r="AM49" s="265"/>
      <c r="AN49" s="265"/>
      <c r="AO49" s="302"/>
      <c r="AP49" s="302"/>
      <c r="AQ49" s="265"/>
      <c r="AR49" s="265"/>
      <c r="AS49" s="265"/>
      <c r="AT49" s="265"/>
      <c r="AU49" s="265"/>
      <c r="AV49" s="302"/>
      <c r="AW49" s="302"/>
      <c r="AX49" s="265"/>
      <c r="AY49" s="265"/>
      <c r="AZ49" s="265"/>
      <c r="BA49" s="265"/>
      <c r="BB49" s="265"/>
      <c r="BC49" s="302"/>
      <c r="BD49" s="302"/>
      <c r="BE49" s="265"/>
      <c r="BF49" s="265"/>
      <c r="BG49" s="265"/>
      <c r="BH49" s="265"/>
      <c r="BI49" s="265"/>
      <c r="BJ49" s="302"/>
      <c r="BK49" s="302"/>
      <c r="BL49" s="265"/>
      <c r="BM49" s="265"/>
      <c r="BN49" s="276"/>
      <c r="BO49"/>
      <c r="BP49"/>
    </row>
    <row r="50" spans="1:68" s="2" customFormat="1" ht="18" customHeight="1" x14ac:dyDescent="0.35">
      <c r="A50" s="303"/>
      <c r="B50" s="203"/>
      <c r="C50" s="201"/>
      <c r="D50" s="201"/>
      <c r="E50" s="201"/>
      <c r="F50" s="201"/>
      <c r="G50" s="265"/>
      <c r="H50" s="265"/>
      <c r="I50" s="265"/>
      <c r="J50" s="265"/>
      <c r="K50" s="265"/>
      <c r="L50" s="265"/>
      <c r="M50" s="302"/>
      <c r="N50" s="265"/>
      <c r="O50" s="265"/>
      <c r="P50" s="265"/>
      <c r="Q50" s="265"/>
      <c r="R50" s="265"/>
      <c r="S50" s="265"/>
      <c r="T50" s="302"/>
      <c r="U50" s="265"/>
      <c r="V50" s="265"/>
      <c r="W50" s="265"/>
      <c r="X50" s="265"/>
      <c r="Y50" s="265"/>
      <c r="Z50" s="265"/>
      <c r="AA50" s="302"/>
      <c r="AB50" s="265"/>
      <c r="AC50" s="265"/>
      <c r="AD50" s="265"/>
      <c r="AE50" s="265"/>
      <c r="AF50" s="265"/>
      <c r="AG50" s="265"/>
      <c r="AH50" s="302"/>
      <c r="AI50" s="302"/>
      <c r="AJ50" s="265"/>
      <c r="AK50" s="265"/>
      <c r="AL50" s="265"/>
      <c r="AM50" s="265"/>
      <c r="AN50" s="265"/>
      <c r="AO50" s="302"/>
      <c r="AP50" s="302"/>
      <c r="AQ50" s="265"/>
      <c r="AR50" s="265"/>
      <c r="AS50" s="265"/>
      <c r="AT50" s="265"/>
      <c r="AU50" s="265"/>
      <c r="AV50" s="302"/>
      <c r="AW50" s="302"/>
      <c r="AX50" s="265"/>
      <c r="AY50" s="265"/>
      <c r="AZ50" s="265"/>
      <c r="BA50" s="265"/>
      <c r="BB50" s="265"/>
      <c r="BC50" s="302"/>
      <c r="BD50" s="302"/>
      <c r="BE50" s="265"/>
      <c r="BF50" s="265"/>
      <c r="BG50" s="265"/>
      <c r="BH50" s="265"/>
      <c r="BI50" s="265"/>
      <c r="BJ50" s="302"/>
      <c r="BK50" s="302"/>
      <c r="BL50" s="265"/>
      <c r="BM50" s="265"/>
      <c r="BN50" s="276"/>
      <c r="BO50"/>
      <c r="BP50"/>
    </row>
    <row r="51" spans="1:68" s="2" customFormat="1" ht="18" customHeight="1" x14ac:dyDescent="0.35">
      <c r="A51" s="264"/>
      <c r="B51" s="202"/>
      <c r="C51" s="201" t="s">
        <v>54</v>
      </c>
      <c r="D51" s="201"/>
      <c r="E51" s="201">
        <f>SUM(G51:AK52)</f>
        <v>0</v>
      </c>
      <c r="F51" s="201">
        <f t="shared" ref="F51" si="9">E51-D51</f>
        <v>0</v>
      </c>
      <c r="G51" s="265"/>
      <c r="H51" s="265"/>
      <c r="I51" s="265"/>
      <c r="J51" s="265"/>
      <c r="K51" s="265"/>
      <c r="L51" s="265"/>
      <c r="M51" s="302"/>
      <c r="N51" s="265"/>
      <c r="O51" s="265"/>
      <c r="P51" s="265"/>
      <c r="Q51" s="265"/>
      <c r="R51" s="265"/>
      <c r="S51" s="265"/>
      <c r="T51" s="302"/>
      <c r="U51" s="265"/>
      <c r="V51" s="265"/>
      <c r="W51" s="265"/>
      <c r="X51" s="265"/>
      <c r="Y51" s="265"/>
      <c r="Z51" s="265"/>
      <c r="AA51" s="302"/>
      <c r="AB51" s="265"/>
      <c r="AC51" s="265"/>
      <c r="AD51" s="265"/>
      <c r="AE51" s="265"/>
      <c r="AF51" s="265"/>
      <c r="AG51" s="265"/>
      <c r="AH51" s="302"/>
      <c r="AI51" s="302"/>
      <c r="AJ51" s="265"/>
      <c r="AK51" s="265"/>
      <c r="AL51" s="265"/>
      <c r="AM51" s="265"/>
      <c r="AN51" s="265"/>
      <c r="AO51" s="302"/>
      <c r="AP51" s="302"/>
      <c r="AQ51" s="265"/>
      <c r="AR51" s="265"/>
      <c r="AS51" s="265"/>
      <c r="AT51" s="265"/>
      <c r="AU51" s="265"/>
      <c r="AV51" s="302"/>
      <c r="AW51" s="302"/>
      <c r="AX51" s="265"/>
      <c r="AY51" s="265"/>
      <c r="AZ51" s="265"/>
      <c r="BA51" s="265"/>
      <c r="BB51" s="265"/>
      <c r="BC51" s="302"/>
      <c r="BD51" s="302"/>
      <c r="BE51" s="265"/>
      <c r="BF51" s="265"/>
      <c r="BG51" s="265"/>
      <c r="BH51" s="265"/>
      <c r="BI51" s="265"/>
      <c r="BJ51" s="302"/>
      <c r="BK51" s="302"/>
      <c r="BL51" s="265"/>
      <c r="BM51" s="265"/>
      <c r="BN51" s="276"/>
      <c r="BO51"/>
      <c r="BP51"/>
    </row>
    <row r="52" spans="1:68" s="2" customFormat="1" ht="18" customHeight="1" x14ac:dyDescent="0.35">
      <c r="A52" s="303"/>
      <c r="B52" s="203"/>
      <c r="C52" s="201"/>
      <c r="D52" s="201"/>
      <c r="E52" s="201"/>
      <c r="F52" s="201"/>
      <c r="G52" s="265"/>
      <c r="H52" s="265"/>
      <c r="I52" s="265"/>
      <c r="J52" s="265"/>
      <c r="K52" s="265"/>
      <c r="L52" s="265"/>
      <c r="M52" s="302"/>
      <c r="N52" s="265"/>
      <c r="O52" s="265"/>
      <c r="P52" s="265"/>
      <c r="Q52" s="265"/>
      <c r="R52" s="265"/>
      <c r="S52" s="265"/>
      <c r="T52" s="302"/>
      <c r="U52" s="265"/>
      <c r="V52" s="265"/>
      <c r="W52" s="265"/>
      <c r="X52" s="265"/>
      <c r="Y52" s="265"/>
      <c r="Z52" s="265"/>
      <c r="AA52" s="302"/>
      <c r="AB52" s="265"/>
      <c r="AC52" s="265"/>
      <c r="AD52" s="265"/>
      <c r="AE52" s="265"/>
      <c r="AF52" s="265"/>
      <c r="AG52" s="265"/>
      <c r="AH52" s="302"/>
      <c r="AI52" s="302"/>
      <c r="AJ52" s="265"/>
      <c r="AK52" s="265"/>
      <c r="AL52" s="265"/>
      <c r="AM52" s="265"/>
      <c r="AN52" s="265"/>
      <c r="AO52" s="302"/>
      <c r="AP52" s="302"/>
      <c r="AQ52" s="265"/>
      <c r="AR52" s="265"/>
      <c r="AS52" s="265"/>
      <c r="AT52" s="265"/>
      <c r="AU52" s="265"/>
      <c r="AV52" s="302"/>
      <c r="AW52" s="302"/>
      <c r="AX52" s="265"/>
      <c r="AY52" s="265"/>
      <c r="AZ52" s="265"/>
      <c r="BA52" s="265"/>
      <c r="BB52" s="265"/>
      <c r="BC52" s="302"/>
      <c r="BD52" s="302"/>
      <c r="BE52" s="265"/>
      <c r="BF52" s="265"/>
      <c r="BG52" s="265"/>
      <c r="BH52" s="265"/>
      <c r="BI52" s="265"/>
      <c r="BJ52" s="302"/>
      <c r="BK52" s="302"/>
      <c r="BL52" s="265"/>
      <c r="BM52" s="265"/>
      <c r="BN52" s="276"/>
      <c r="BO52"/>
      <c r="BP52"/>
    </row>
    <row r="53" spans="1:68" s="2" customFormat="1" ht="18" customHeight="1" x14ac:dyDescent="0.35">
      <c r="A53" s="264"/>
      <c r="B53" s="322"/>
      <c r="C53" s="201" t="s">
        <v>54</v>
      </c>
      <c r="D53" s="201"/>
      <c r="E53" s="201">
        <f>SUM(G53:AK54)</f>
        <v>0</v>
      </c>
      <c r="F53" s="201">
        <f t="shared" ref="F53" si="10">E53-D53</f>
        <v>0</v>
      </c>
      <c r="G53" s="265"/>
      <c r="H53" s="265"/>
      <c r="I53" s="265"/>
      <c r="J53" s="265"/>
      <c r="K53" s="265"/>
      <c r="L53" s="265"/>
      <c r="M53" s="302"/>
      <c r="N53" s="265"/>
      <c r="O53" s="265"/>
      <c r="P53" s="265"/>
      <c r="Q53" s="265"/>
      <c r="R53" s="265"/>
      <c r="S53" s="265"/>
      <c r="T53" s="302"/>
      <c r="U53" s="265"/>
      <c r="V53" s="265"/>
      <c r="W53" s="265"/>
      <c r="X53" s="265"/>
      <c r="Y53" s="265"/>
      <c r="Z53" s="265"/>
      <c r="AA53" s="302"/>
      <c r="AB53" s="265"/>
      <c r="AC53" s="265"/>
      <c r="AD53" s="265"/>
      <c r="AE53" s="265"/>
      <c r="AF53" s="265"/>
      <c r="AG53" s="265"/>
      <c r="AH53" s="302"/>
      <c r="AI53" s="302"/>
      <c r="AJ53" s="265"/>
      <c r="AK53" s="265"/>
      <c r="AL53" s="265"/>
      <c r="AM53" s="265"/>
      <c r="AN53" s="265"/>
      <c r="AO53" s="302"/>
      <c r="AP53" s="302"/>
      <c r="AQ53" s="265"/>
      <c r="AR53" s="265"/>
      <c r="AS53" s="265"/>
      <c r="AT53" s="265"/>
      <c r="AU53" s="265"/>
      <c r="AV53" s="302"/>
      <c r="AW53" s="302"/>
      <c r="AX53" s="265"/>
      <c r="AY53" s="265"/>
      <c r="AZ53" s="265"/>
      <c r="BA53" s="265"/>
      <c r="BB53" s="265"/>
      <c r="BC53" s="302"/>
      <c r="BD53" s="302"/>
      <c r="BE53" s="265"/>
      <c r="BF53" s="265"/>
      <c r="BG53" s="265"/>
      <c r="BH53" s="265"/>
      <c r="BI53" s="265"/>
      <c r="BJ53" s="302"/>
      <c r="BK53" s="302"/>
      <c r="BL53" s="265"/>
      <c r="BM53" s="265"/>
      <c r="BN53" s="276"/>
      <c r="BO53"/>
      <c r="BP53"/>
    </row>
    <row r="54" spans="1:68" s="2" customFormat="1" ht="18" customHeight="1" x14ac:dyDescent="0.35">
      <c r="A54" s="303"/>
      <c r="B54" s="322"/>
      <c r="C54" s="201"/>
      <c r="D54" s="201"/>
      <c r="E54" s="201"/>
      <c r="F54" s="201"/>
      <c r="G54" s="265"/>
      <c r="H54" s="265"/>
      <c r="I54" s="265"/>
      <c r="J54" s="265"/>
      <c r="K54" s="265"/>
      <c r="L54" s="265"/>
      <c r="M54" s="302"/>
      <c r="N54" s="265"/>
      <c r="O54" s="265"/>
      <c r="P54" s="265"/>
      <c r="Q54" s="265"/>
      <c r="R54" s="265"/>
      <c r="S54" s="265"/>
      <c r="T54" s="302"/>
      <c r="U54" s="265"/>
      <c r="V54" s="265"/>
      <c r="W54" s="265"/>
      <c r="X54" s="265"/>
      <c r="Y54" s="265"/>
      <c r="Z54" s="265"/>
      <c r="AA54" s="302"/>
      <c r="AB54" s="265"/>
      <c r="AC54" s="265"/>
      <c r="AD54" s="265"/>
      <c r="AE54" s="265"/>
      <c r="AF54" s="265"/>
      <c r="AG54" s="265"/>
      <c r="AH54" s="302"/>
      <c r="AI54" s="302"/>
      <c r="AJ54" s="265"/>
      <c r="AK54" s="265"/>
      <c r="AL54" s="265"/>
      <c r="AM54" s="265"/>
      <c r="AN54" s="265"/>
      <c r="AO54" s="302"/>
      <c r="AP54" s="302"/>
      <c r="AQ54" s="265"/>
      <c r="AR54" s="265"/>
      <c r="AS54" s="265"/>
      <c r="AT54" s="265"/>
      <c r="AU54" s="265"/>
      <c r="AV54" s="302"/>
      <c r="AW54" s="302"/>
      <c r="AX54" s="265"/>
      <c r="AY54" s="265"/>
      <c r="AZ54" s="265"/>
      <c r="BA54" s="265"/>
      <c r="BB54" s="265"/>
      <c r="BC54" s="302"/>
      <c r="BD54" s="302"/>
      <c r="BE54" s="265"/>
      <c r="BF54" s="265"/>
      <c r="BG54" s="265"/>
      <c r="BH54" s="265"/>
      <c r="BI54" s="265"/>
      <c r="BJ54" s="302"/>
      <c r="BK54" s="302"/>
      <c r="BL54" s="265"/>
      <c r="BM54" s="265"/>
      <c r="BN54" s="276"/>
      <c r="BO54"/>
      <c r="BP54"/>
    </row>
    <row r="55" spans="1:68" s="2" customFormat="1" ht="18" customHeight="1" x14ac:dyDescent="0.35">
      <c r="A55" s="264"/>
      <c r="B55" s="200"/>
      <c r="C55" s="201" t="s">
        <v>54</v>
      </c>
      <c r="D55" s="201"/>
      <c r="E55" s="201">
        <f>SUM(G55:AK56)</f>
        <v>0</v>
      </c>
      <c r="F55" s="201">
        <f t="shared" ref="F55" si="11">E55-D55</f>
        <v>0</v>
      </c>
      <c r="G55" s="265"/>
      <c r="H55" s="265"/>
      <c r="I55" s="265"/>
      <c r="J55" s="265"/>
      <c r="K55" s="265"/>
      <c r="L55" s="265"/>
      <c r="M55" s="302"/>
      <c r="N55" s="265"/>
      <c r="O55" s="265"/>
      <c r="P55" s="265"/>
      <c r="Q55" s="265"/>
      <c r="R55" s="265"/>
      <c r="S55" s="265"/>
      <c r="T55" s="302"/>
      <c r="U55" s="265"/>
      <c r="V55" s="265"/>
      <c r="W55" s="265"/>
      <c r="X55" s="265"/>
      <c r="Y55" s="265"/>
      <c r="Z55" s="265"/>
      <c r="AA55" s="302"/>
      <c r="AB55" s="265"/>
      <c r="AC55" s="265"/>
      <c r="AD55" s="265"/>
      <c r="AE55" s="265"/>
      <c r="AF55" s="265"/>
      <c r="AG55" s="265"/>
      <c r="AH55" s="302"/>
      <c r="AI55" s="302"/>
      <c r="AJ55" s="265"/>
      <c r="AK55" s="265"/>
      <c r="AL55" s="265"/>
      <c r="AM55" s="265"/>
      <c r="AN55" s="265"/>
      <c r="AO55" s="302"/>
      <c r="AP55" s="302"/>
      <c r="AQ55" s="265"/>
      <c r="AR55" s="265"/>
      <c r="AS55" s="265"/>
      <c r="AT55" s="265"/>
      <c r="AU55" s="265"/>
      <c r="AV55" s="302"/>
      <c r="AW55" s="302"/>
      <c r="AX55" s="265"/>
      <c r="AY55" s="265"/>
      <c r="AZ55" s="265"/>
      <c r="BA55" s="265"/>
      <c r="BB55" s="265"/>
      <c r="BC55" s="302"/>
      <c r="BD55" s="302"/>
      <c r="BE55" s="265"/>
      <c r="BF55" s="265"/>
      <c r="BG55" s="265"/>
      <c r="BH55" s="265"/>
      <c r="BI55" s="265"/>
      <c r="BJ55" s="302"/>
      <c r="BK55" s="302"/>
      <c r="BL55" s="265"/>
      <c r="BM55" s="265"/>
      <c r="BN55" s="276"/>
      <c r="BO55"/>
      <c r="BP55"/>
    </row>
    <row r="56" spans="1:68" s="2" customFormat="1" ht="18" customHeight="1" x14ac:dyDescent="0.35">
      <c r="A56" s="303"/>
      <c r="B56" s="200"/>
      <c r="C56" s="201"/>
      <c r="D56" s="201"/>
      <c r="E56" s="201"/>
      <c r="F56" s="201"/>
      <c r="G56" s="265"/>
      <c r="H56" s="265"/>
      <c r="I56" s="265"/>
      <c r="J56" s="265"/>
      <c r="K56" s="265"/>
      <c r="L56" s="265"/>
      <c r="M56" s="302"/>
      <c r="N56" s="265"/>
      <c r="O56" s="265"/>
      <c r="P56" s="265"/>
      <c r="Q56" s="265"/>
      <c r="R56" s="265"/>
      <c r="S56" s="265"/>
      <c r="T56" s="302"/>
      <c r="U56" s="265"/>
      <c r="V56" s="265"/>
      <c r="W56" s="265"/>
      <c r="X56" s="265"/>
      <c r="Y56" s="265"/>
      <c r="Z56" s="265"/>
      <c r="AA56" s="302"/>
      <c r="AB56" s="265"/>
      <c r="AC56" s="265"/>
      <c r="AD56" s="265"/>
      <c r="AE56" s="265"/>
      <c r="AF56" s="265"/>
      <c r="AG56" s="265"/>
      <c r="AH56" s="302"/>
      <c r="AI56" s="302"/>
      <c r="AJ56" s="265"/>
      <c r="AK56" s="265"/>
      <c r="AL56" s="265"/>
      <c r="AM56" s="265"/>
      <c r="AN56" s="265"/>
      <c r="AO56" s="302"/>
      <c r="AP56" s="302"/>
      <c r="AQ56" s="265"/>
      <c r="AR56" s="265"/>
      <c r="AS56" s="265"/>
      <c r="AT56" s="265"/>
      <c r="AU56" s="265"/>
      <c r="AV56" s="302"/>
      <c r="AW56" s="302"/>
      <c r="AX56" s="265"/>
      <c r="AY56" s="265"/>
      <c r="AZ56" s="265"/>
      <c r="BA56" s="265"/>
      <c r="BB56" s="265"/>
      <c r="BC56" s="302"/>
      <c r="BD56" s="302"/>
      <c r="BE56" s="265"/>
      <c r="BF56" s="265"/>
      <c r="BG56" s="265"/>
      <c r="BH56" s="265"/>
      <c r="BI56" s="265"/>
      <c r="BJ56" s="302"/>
      <c r="BK56" s="302"/>
      <c r="BL56" s="265"/>
      <c r="BM56" s="265"/>
      <c r="BN56" s="276"/>
      <c r="BO56"/>
      <c r="BP56"/>
    </row>
    <row r="57" spans="1:68" s="2" customFormat="1" ht="18" customHeight="1" x14ac:dyDescent="0.35">
      <c r="A57" s="264"/>
      <c r="B57" s="200"/>
      <c r="C57" s="201" t="s">
        <v>54</v>
      </c>
      <c r="D57" s="201"/>
      <c r="E57" s="201">
        <f>SUM(G57:AK58)</f>
        <v>0</v>
      </c>
      <c r="F57" s="201">
        <f t="shared" ref="F57" si="12">E57-D57</f>
        <v>0</v>
      </c>
      <c r="G57" s="265"/>
      <c r="H57" s="265"/>
      <c r="I57" s="265"/>
      <c r="J57" s="265"/>
      <c r="K57" s="265"/>
      <c r="L57" s="265"/>
      <c r="M57" s="302"/>
      <c r="N57" s="265"/>
      <c r="O57" s="265"/>
      <c r="P57" s="265"/>
      <c r="Q57" s="265"/>
      <c r="R57" s="265"/>
      <c r="S57" s="265"/>
      <c r="T57" s="302"/>
      <c r="U57" s="265"/>
      <c r="V57" s="265"/>
      <c r="W57" s="265"/>
      <c r="X57" s="265"/>
      <c r="Y57" s="265"/>
      <c r="Z57" s="265"/>
      <c r="AA57" s="302"/>
      <c r="AB57" s="265"/>
      <c r="AC57" s="265"/>
      <c r="AD57" s="265"/>
      <c r="AE57" s="265"/>
      <c r="AF57" s="265"/>
      <c r="AG57" s="265"/>
      <c r="AH57" s="302"/>
      <c r="AI57" s="302"/>
      <c r="AJ57" s="265"/>
      <c r="AK57" s="265"/>
      <c r="AL57" s="265"/>
      <c r="AM57" s="265"/>
      <c r="AN57" s="265"/>
      <c r="AO57" s="302"/>
      <c r="AP57" s="302"/>
      <c r="AQ57" s="265"/>
      <c r="AR57" s="265"/>
      <c r="AS57" s="265"/>
      <c r="AT57" s="265"/>
      <c r="AU57" s="265"/>
      <c r="AV57" s="302"/>
      <c r="AW57" s="302"/>
      <c r="AX57" s="265"/>
      <c r="AY57" s="265"/>
      <c r="AZ57" s="265"/>
      <c r="BA57" s="265"/>
      <c r="BB57" s="265"/>
      <c r="BC57" s="302"/>
      <c r="BD57" s="302"/>
      <c r="BE57" s="265"/>
      <c r="BF57" s="265"/>
      <c r="BG57" s="265"/>
      <c r="BH57" s="265"/>
      <c r="BI57" s="265"/>
      <c r="BJ57" s="302"/>
      <c r="BK57" s="302"/>
      <c r="BL57" s="265"/>
      <c r="BM57" s="265"/>
      <c r="BN57" s="276"/>
      <c r="BO57"/>
      <c r="BP57"/>
    </row>
    <row r="58" spans="1:68" s="2" customFormat="1" ht="18" customHeight="1" x14ac:dyDescent="0.35">
      <c r="A58" s="303"/>
      <c r="B58" s="200"/>
      <c r="C58" s="201"/>
      <c r="D58" s="201"/>
      <c r="E58" s="201"/>
      <c r="F58" s="201"/>
      <c r="G58" s="265"/>
      <c r="H58" s="265"/>
      <c r="I58" s="265"/>
      <c r="J58" s="265"/>
      <c r="K58" s="265"/>
      <c r="L58" s="265"/>
      <c r="M58" s="302"/>
      <c r="N58" s="265"/>
      <c r="O58" s="265"/>
      <c r="P58" s="265"/>
      <c r="Q58" s="265"/>
      <c r="R58" s="265"/>
      <c r="S58" s="265"/>
      <c r="T58" s="302"/>
      <c r="U58" s="265"/>
      <c r="V58" s="265"/>
      <c r="W58" s="265"/>
      <c r="X58" s="265"/>
      <c r="Y58" s="265"/>
      <c r="Z58" s="265"/>
      <c r="AA58" s="302"/>
      <c r="AB58" s="265"/>
      <c r="AC58" s="265"/>
      <c r="AD58" s="265"/>
      <c r="AE58" s="265"/>
      <c r="AF58" s="265"/>
      <c r="AG58" s="265"/>
      <c r="AH58" s="302"/>
      <c r="AI58" s="302"/>
      <c r="AJ58" s="265"/>
      <c r="AK58" s="265"/>
      <c r="AL58" s="265"/>
      <c r="AM58" s="265"/>
      <c r="AN58" s="265"/>
      <c r="AO58" s="302"/>
      <c r="AP58" s="302"/>
      <c r="AQ58" s="265"/>
      <c r="AR58" s="265"/>
      <c r="AS58" s="265"/>
      <c r="AT58" s="265"/>
      <c r="AU58" s="265"/>
      <c r="AV58" s="302"/>
      <c r="AW58" s="302"/>
      <c r="AX58" s="265"/>
      <c r="AY58" s="265"/>
      <c r="AZ58" s="265"/>
      <c r="BA58" s="265"/>
      <c r="BB58" s="265"/>
      <c r="BC58" s="302"/>
      <c r="BD58" s="302"/>
      <c r="BE58" s="265"/>
      <c r="BF58" s="265"/>
      <c r="BG58" s="265"/>
      <c r="BH58" s="265"/>
      <c r="BI58" s="265"/>
      <c r="BJ58" s="302"/>
      <c r="BK58" s="302"/>
      <c r="BL58" s="265"/>
      <c r="BM58" s="265"/>
      <c r="BN58" s="276"/>
      <c r="BO58"/>
      <c r="BP58"/>
    </row>
    <row r="59" spans="1:68" s="2" customFormat="1" ht="15" customHeight="1" x14ac:dyDescent="0.35">
      <c r="A59"/>
      <c r="B59"/>
      <c r="C5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22"/>
      <c r="BO59"/>
      <c r="BP59"/>
    </row>
    <row r="60" spans="1:68" s="2" customFormat="1" ht="15" customHeight="1" x14ac:dyDescent="0.35">
      <c r="A60"/>
      <c r="B60"/>
      <c r="C6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22"/>
      <c r="BO60"/>
      <c r="BP60"/>
    </row>
    <row r="61" spans="1:68" s="2" customFormat="1" ht="15" customHeight="1" x14ac:dyDescent="0.35">
      <c r="A61"/>
      <c r="B61"/>
      <c r="C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22"/>
      <c r="BO61"/>
      <c r="BP61"/>
    </row>
    <row r="62" spans="1:68" s="2" customFormat="1" ht="15" customHeight="1" x14ac:dyDescent="0.35">
      <c r="A62"/>
      <c r="B62" s="21"/>
      <c r="C62"/>
      <c r="D62"/>
      <c r="E62"/>
      <c r="F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22"/>
      <c r="BO62"/>
      <c r="BP62"/>
    </row>
    <row r="63" spans="1:68" s="2" customFormat="1" ht="15" customHeight="1" x14ac:dyDescent="0.35">
      <c r="A63"/>
      <c r="B63" s="21"/>
      <c r="C63"/>
      <c r="D63"/>
      <c r="E63"/>
      <c r="F6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22"/>
      <c r="BO63"/>
      <c r="BP63"/>
    </row>
    <row r="64" spans="1:68" s="2" customFormat="1" ht="15" customHeight="1" x14ac:dyDescent="0.35">
      <c r="A64"/>
      <c r="B64" s="21"/>
      <c r="C64"/>
      <c r="D64"/>
      <c r="E64"/>
      <c r="F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O64"/>
      <c r="BP64"/>
    </row>
    <row r="65" spans="1:68" s="2" customFormat="1" ht="15" customHeight="1" x14ac:dyDescent="0.35">
      <c r="A65"/>
      <c r="B65" s="21"/>
      <c r="C65"/>
      <c r="D65"/>
      <c r="E65"/>
      <c r="F6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O65"/>
      <c r="BP65"/>
    </row>
    <row r="66" spans="1:68" s="2" customFormat="1" ht="15" customHeight="1" x14ac:dyDescent="0.35">
      <c r="A66"/>
      <c r="B66" s="21"/>
      <c r="C66"/>
      <c r="D66"/>
      <c r="E66"/>
      <c r="F6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O66"/>
      <c r="BP66"/>
    </row>
    <row r="67" spans="1:68" s="1" customFormat="1" ht="15" customHeight="1" x14ac:dyDescent="0.35">
      <c r="A67"/>
      <c r="B67" s="21"/>
      <c r="C67"/>
      <c r="D67"/>
      <c r="E67"/>
      <c r="F67"/>
      <c r="BN67" s="2"/>
      <c r="BO67"/>
      <c r="BP67"/>
    </row>
    <row r="68" spans="1:68" s="1" customFormat="1" ht="15" customHeight="1" x14ac:dyDescent="0.35">
      <c r="A68"/>
      <c r="B68" s="21"/>
      <c r="C68"/>
      <c r="D68"/>
      <c r="E68"/>
      <c r="F68"/>
      <c r="BN68" s="2"/>
      <c r="BO68"/>
      <c r="BP68"/>
    </row>
    <row r="69" spans="1:68" s="1" customFormat="1" ht="15" customHeight="1" x14ac:dyDescent="0.35">
      <c r="A69"/>
      <c r="B69" s="21"/>
      <c r="C69"/>
      <c r="D69"/>
      <c r="E69"/>
      <c r="F69"/>
      <c r="BN69" s="2"/>
      <c r="BO69"/>
      <c r="BP69"/>
    </row>
    <row r="70" spans="1:68" s="1" customFormat="1" ht="15" customHeight="1" x14ac:dyDescent="0.35">
      <c r="A70"/>
      <c r="B70" s="21"/>
      <c r="C70"/>
      <c r="D70"/>
      <c r="E70"/>
      <c r="F70"/>
      <c r="BN70" s="2"/>
      <c r="BO70"/>
      <c r="BP70"/>
    </row>
    <row r="71" spans="1:68" s="1" customFormat="1" ht="15" customHeight="1" x14ac:dyDescent="0.35">
      <c r="A71"/>
      <c r="B71" s="21"/>
      <c r="C71"/>
      <c r="D71"/>
      <c r="E71"/>
      <c r="F71"/>
      <c r="BN71" s="2"/>
      <c r="BO71"/>
      <c r="BP71"/>
    </row>
    <row r="72" spans="1:68" s="1" customFormat="1" ht="15" customHeight="1" x14ac:dyDescent="0.35">
      <c r="A72"/>
      <c r="B72" s="21"/>
      <c r="C72"/>
      <c r="D72"/>
      <c r="E72"/>
      <c r="F72"/>
      <c r="BN72" s="2"/>
      <c r="BO72"/>
      <c r="BP72"/>
    </row>
    <row r="73" spans="1:68" s="1" customFormat="1" ht="15" customHeight="1" x14ac:dyDescent="0.35">
      <c r="A73"/>
      <c r="B73" s="21"/>
      <c r="C73"/>
      <c r="D73"/>
      <c r="E73"/>
      <c r="F73"/>
      <c r="BN73" s="2"/>
      <c r="BO73"/>
      <c r="BP73"/>
    </row>
    <row r="74" spans="1:68" s="1" customFormat="1" ht="15" customHeight="1" x14ac:dyDescent="0.35">
      <c r="A74"/>
      <c r="B74" s="21"/>
      <c r="C74"/>
      <c r="D74"/>
      <c r="E74"/>
      <c r="F74"/>
      <c r="BN74" s="2"/>
      <c r="BO74"/>
      <c r="BP74"/>
    </row>
    <row r="75" spans="1:68" s="1" customFormat="1" ht="15" customHeight="1" x14ac:dyDescent="0.35">
      <c r="A75"/>
      <c r="B75" s="21"/>
      <c r="C75"/>
      <c r="D75"/>
      <c r="E75"/>
      <c r="F75"/>
      <c r="BN75" s="2"/>
      <c r="BO75"/>
      <c r="BP75"/>
    </row>
    <row r="76" spans="1:68" s="1" customFormat="1" ht="15" customHeight="1" x14ac:dyDescent="0.35">
      <c r="A76"/>
      <c r="B76" s="21"/>
      <c r="C76"/>
      <c r="D76"/>
      <c r="E76"/>
      <c r="F76"/>
      <c r="BN76" s="2"/>
      <c r="BO76"/>
      <c r="BP76"/>
    </row>
  </sheetData>
  <mergeCells count="657">
    <mergeCell ref="AG57:AG58"/>
    <mergeCell ref="AH57:AH58"/>
    <mergeCell ref="AI57:AI58"/>
    <mergeCell ref="AJ57:AJ58"/>
    <mergeCell ref="AK57:AK58"/>
    <mergeCell ref="BN57:BN58"/>
    <mergeCell ref="AA57:AA58"/>
    <mergeCell ref="AB57:AB58"/>
    <mergeCell ref="AC57:AC58"/>
    <mergeCell ref="AD57:AD58"/>
    <mergeCell ref="AE57:AE58"/>
    <mergeCell ref="AF57:AF58"/>
    <mergeCell ref="AW57:AW58"/>
    <mergeCell ref="AX57:AX58"/>
    <mergeCell ref="AY57:AY58"/>
    <mergeCell ref="AZ57:AZ58"/>
    <mergeCell ref="AL57:AL58"/>
    <mergeCell ref="AM57:AM58"/>
    <mergeCell ref="BA57:BA58"/>
    <mergeCell ref="BB57:BB58"/>
    <mergeCell ref="BC57:BC58"/>
    <mergeCell ref="BD57:BD58"/>
    <mergeCell ref="BE57:BE58"/>
    <mergeCell ref="BF57:BF58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K57:K58"/>
    <mergeCell ref="L57:L58"/>
    <mergeCell ref="M57:M58"/>
    <mergeCell ref="N57:N58"/>
    <mergeCell ref="AK55:AK56"/>
    <mergeCell ref="BN55:BN56"/>
    <mergeCell ref="A57:A58"/>
    <mergeCell ref="B57:B58"/>
    <mergeCell ref="C57:C58"/>
    <mergeCell ref="D57:D58"/>
    <mergeCell ref="E57:E58"/>
    <mergeCell ref="F57:F58"/>
    <mergeCell ref="G57:G58"/>
    <mergeCell ref="H57:H58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55:A56"/>
    <mergeCell ref="B55:B56"/>
    <mergeCell ref="C55:C56"/>
    <mergeCell ref="D55:D56"/>
    <mergeCell ref="E55:E56"/>
    <mergeCell ref="F55:F56"/>
    <mergeCell ref="AG53:AG54"/>
    <mergeCell ref="AH53:AH54"/>
    <mergeCell ref="AI53:AI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AJ53:AJ54"/>
    <mergeCell ref="AK53:AK54"/>
    <mergeCell ref="BN53:BN54"/>
    <mergeCell ref="AA53:AA54"/>
    <mergeCell ref="AB53:AB54"/>
    <mergeCell ref="AC53:AC54"/>
    <mergeCell ref="AD53:AD54"/>
    <mergeCell ref="AE53:AE54"/>
    <mergeCell ref="AF53:AF54"/>
    <mergeCell ref="BA53:BA54"/>
    <mergeCell ref="BB53:BB54"/>
    <mergeCell ref="BC53:BC54"/>
    <mergeCell ref="BD53:BD54"/>
    <mergeCell ref="BE53:BE54"/>
    <mergeCell ref="BF53:BF54"/>
    <mergeCell ref="BG53:BG54"/>
    <mergeCell ref="BH53:BH54"/>
    <mergeCell ref="BI53:BI54"/>
    <mergeCell ref="BJ53:BJ54"/>
    <mergeCell ref="BK53:BK54"/>
    <mergeCell ref="BL53:BL54"/>
    <mergeCell ref="BM53:BM54"/>
    <mergeCell ref="AL53:AL54"/>
    <mergeCell ref="AM53:AM54"/>
    <mergeCell ref="L53:L54"/>
    <mergeCell ref="M53:M54"/>
    <mergeCell ref="N53:N54"/>
    <mergeCell ref="AK51:AK52"/>
    <mergeCell ref="BN51:BN52"/>
    <mergeCell ref="A53:A54"/>
    <mergeCell ref="B53:B54"/>
    <mergeCell ref="C53:C54"/>
    <mergeCell ref="D53:D54"/>
    <mergeCell ref="E53:E54"/>
    <mergeCell ref="F53:F54"/>
    <mergeCell ref="G53:G54"/>
    <mergeCell ref="H53:H54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AG49:AG50"/>
    <mergeCell ref="AH49:AH50"/>
    <mergeCell ref="AI49:AI50"/>
    <mergeCell ref="AJ49:AJ50"/>
    <mergeCell ref="AK49:AK50"/>
    <mergeCell ref="BN49:BN50"/>
    <mergeCell ref="AA49:AA50"/>
    <mergeCell ref="AB49:AB50"/>
    <mergeCell ref="AC49:AC50"/>
    <mergeCell ref="AD49:AD50"/>
    <mergeCell ref="AE49:AE50"/>
    <mergeCell ref="AF49:AF50"/>
    <mergeCell ref="BA49:BA50"/>
    <mergeCell ref="BB49:BB50"/>
    <mergeCell ref="BC49:BC50"/>
    <mergeCell ref="BD49:BD50"/>
    <mergeCell ref="BE49:BE50"/>
    <mergeCell ref="BF49:BF50"/>
    <mergeCell ref="BG49:BG50"/>
    <mergeCell ref="BH49:BH50"/>
    <mergeCell ref="BI49:BI50"/>
    <mergeCell ref="BJ49:BJ50"/>
    <mergeCell ref="BK49:BK50"/>
    <mergeCell ref="BL49:BL50"/>
    <mergeCell ref="U49:U50"/>
    <mergeCell ref="V49:V50"/>
    <mergeCell ref="W49:W50"/>
    <mergeCell ref="X49:X50"/>
    <mergeCell ref="Y49:Y50"/>
    <mergeCell ref="Z49:Z50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AK47:AK48"/>
    <mergeCell ref="BN47:BN48"/>
    <mergeCell ref="A49:A50"/>
    <mergeCell ref="B49:B50"/>
    <mergeCell ref="C49:C50"/>
    <mergeCell ref="D49:D50"/>
    <mergeCell ref="E49:E50"/>
    <mergeCell ref="F49:F50"/>
    <mergeCell ref="G49:G50"/>
    <mergeCell ref="H49:H50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AG45:AG46"/>
    <mergeCell ref="AH45:AH46"/>
    <mergeCell ref="AI45:AI46"/>
    <mergeCell ref="U45:U46"/>
    <mergeCell ref="V45:V46"/>
    <mergeCell ref="W45:W46"/>
    <mergeCell ref="X45:X46"/>
    <mergeCell ref="Y45:Y46"/>
    <mergeCell ref="Z45:Z46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AJ45:AJ46"/>
    <mergeCell ref="AK45:AK46"/>
    <mergeCell ref="BN45:BN46"/>
    <mergeCell ref="AA45:AA46"/>
    <mergeCell ref="AB45:AB46"/>
    <mergeCell ref="AC45:AC46"/>
    <mergeCell ref="AD45:AD46"/>
    <mergeCell ref="AE45:AE46"/>
    <mergeCell ref="AF45:AF46"/>
    <mergeCell ref="AL45:AL46"/>
    <mergeCell ref="AM45:AM46"/>
    <mergeCell ref="AN45:AN46"/>
    <mergeCell ref="AO45:AO46"/>
    <mergeCell ref="AP45:AP46"/>
    <mergeCell ref="AQ45:AQ46"/>
    <mergeCell ref="AR45:AR46"/>
    <mergeCell ref="AS45:AS46"/>
    <mergeCell ref="AT45:AT46"/>
    <mergeCell ref="AU45:AU46"/>
    <mergeCell ref="AV45:AV46"/>
    <mergeCell ref="AW45:AW46"/>
    <mergeCell ref="AX45:AX46"/>
    <mergeCell ref="AY45:AY46"/>
    <mergeCell ref="AZ45:AZ46"/>
    <mergeCell ref="L45:L46"/>
    <mergeCell ref="M45:M46"/>
    <mergeCell ref="N45:N46"/>
    <mergeCell ref="AK43:AK44"/>
    <mergeCell ref="BN43:BN44"/>
    <mergeCell ref="A45:A46"/>
    <mergeCell ref="B45:B46"/>
    <mergeCell ref="C45:C46"/>
    <mergeCell ref="D45:D46"/>
    <mergeCell ref="E45:E46"/>
    <mergeCell ref="F45:F46"/>
    <mergeCell ref="G45:G46"/>
    <mergeCell ref="H45:H46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AG41:AG42"/>
    <mergeCell ref="AH41:AH42"/>
    <mergeCell ref="AI41:AI42"/>
    <mergeCell ref="AJ41:AJ42"/>
    <mergeCell ref="AK41:AK42"/>
    <mergeCell ref="BN41:BN42"/>
    <mergeCell ref="AA41:AA42"/>
    <mergeCell ref="AB41:AB42"/>
    <mergeCell ref="AC41:AC42"/>
    <mergeCell ref="AD41:AD42"/>
    <mergeCell ref="AE41:AE42"/>
    <mergeCell ref="AF41:AF42"/>
    <mergeCell ref="AL41:AL42"/>
    <mergeCell ref="AM41:AM42"/>
    <mergeCell ref="AN41:AN42"/>
    <mergeCell ref="AO41:AO42"/>
    <mergeCell ref="AP41:AP42"/>
    <mergeCell ref="AQ41:AQ42"/>
    <mergeCell ref="AR41:AR42"/>
    <mergeCell ref="AS41:AS42"/>
    <mergeCell ref="AT41:AT42"/>
    <mergeCell ref="AU41:AU42"/>
    <mergeCell ref="AV41:AV42"/>
    <mergeCell ref="AW41:AW42"/>
    <mergeCell ref="X41:X42"/>
    <mergeCell ref="Y41:Y42"/>
    <mergeCell ref="Z41:Z42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BN39:BN40"/>
    <mergeCell ref="A41:A42"/>
    <mergeCell ref="B41:B42"/>
    <mergeCell ref="C41:C42"/>
    <mergeCell ref="D41:D42"/>
    <mergeCell ref="E41:E42"/>
    <mergeCell ref="F41:F42"/>
    <mergeCell ref="G41:G42"/>
    <mergeCell ref="H41:H42"/>
    <mergeCell ref="A39:A40"/>
    <mergeCell ref="B39:B40"/>
    <mergeCell ref="C39:C40"/>
    <mergeCell ref="D39:D40"/>
    <mergeCell ref="E39:E40"/>
    <mergeCell ref="F39:F40"/>
    <mergeCell ref="U41:U42"/>
    <mergeCell ref="V41:V42"/>
    <mergeCell ref="W41:W42"/>
    <mergeCell ref="AG35:AG36"/>
    <mergeCell ref="AH35:AH36"/>
    <mergeCell ref="AI35:AI36"/>
    <mergeCell ref="AJ35:AJ36"/>
    <mergeCell ref="AK35:AK36"/>
    <mergeCell ref="BN35:BN36"/>
    <mergeCell ref="X35:X36"/>
    <mergeCell ref="Y35:Y36"/>
    <mergeCell ref="Z35:Z36"/>
    <mergeCell ref="AA35:AA36"/>
    <mergeCell ref="AB35:AB36"/>
    <mergeCell ref="AF35:AF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B35:C36"/>
    <mergeCell ref="D35:D36"/>
    <mergeCell ref="E35:E36"/>
    <mergeCell ref="R35:R36"/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W47:AW48"/>
    <mergeCell ref="AX47:AX48"/>
    <mergeCell ref="AY47:AY48"/>
    <mergeCell ref="AZ47:AZ48"/>
    <mergeCell ref="G39:AH39"/>
    <mergeCell ref="AI39:BM39"/>
    <mergeCell ref="BN3:BN4"/>
    <mergeCell ref="A5:A10"/>
    <mergeCell ref="B5:B10"/>
    <mergeCell ref="A11:A16"/>
    <mergeCell ref="B11:B16"/>
    <mergeCell ref="G3:AH3"/>
    <mergeCell ref="AI3:BM3"/>
    <mergeCell ref="A23:A28"/>
    <mergeCell ref="B23:B28"/>
    <mergeCell ref="A29:A34"/>
    <mergeCell ref="B29:B34"/>
    <mergeCell ref="F35:F36"/>
    <mergeCell ref="G35:G36"/>
    <mergeCell ref="H35:H36"/>
    <mergeCell ref="I35:I36"/>
    <mergeCell ref="J35:J36"/>
    <mergeCell ref="K35:K36"/>
    <mergeCell ref="A35:A36"/>
    <mergeCell ref="AX41:AX42"/>
    <mergeCell ref="AY41:AY42"/>
    <mergeCell ref="AZ41:AZ42"/>
    <mergeCell ref="AL43:AL44"/>
    <mergeCell ref="AM43:AM44"/>
    <mergeCell ref="AN43:AN44"/>
    <mergeCell ref="AO43:AO44"/>
    <mergeCell ref="AP43:AP44"/>
    <mergeCell ref="AQ43:AQ44"/>
    <mergeCell ref="AR43:AR44"/>
    <mergeCell ref="AS43:AS44"/>
    <mergeCell ref="AT43:AT44"/>
    <mergeCell ref="AU43:AU44"/>
    <mergeCell ref="AV43:AV44"/>
    <mergeCell ref="AW43:AW44"/>
    <mergeCell ref="AX43:AX44"/>
    <mergeCell ref="AY43:AY44"/>
    <mergeCell ref="AZ43:AZ44"/>
    <mergeCell ref="AU49:AU50"/>
    <mergeCell ref="AV49:AV50"/>
    <mergeCell ref="AW49:AW50"/>
    <mergeCell ref="AX49:AX50"/>
    <mergeCell ref="AY49:AY50"/>
    <mergeCell ref="AZ49:AZ50"/>
    <mergeCell ref="AL47:AL48"/>
    <mergeCell ref="AM47:AM48"/>
    <mergeCell ref="AN47:AN48"/>
    <mergeCell ref="AO47:AO48"/>
    <mergeCell ref="AP47:AP48"/>
    <mergeCell ref="AQ47:AQ48"/>
    <mergeCell ref="AR47:AR48"/>
    <mergeCell ref="AL49:AL50"/>
    <mergeCell ref="AM49:AM50"/>
    <mergeCell ref="AN49:AN50"/>
    <mergeCell ref="AO49:AO50"/>
    <mergeCell ref="AP49:AP50"/>
    <mergeCell ref="AQ49:AQ50"/>
    <mergeCell ref="AR49:AR50"/>
    <mergeCell ref="AS49:AS50"/>
    <mergeCell ref="AT49:AT50"/>
    <mergeCell ref="AS47:AS48"/>
    <mergeCell ref="AT47:AT48"/>
    <mergeCell ref="AL51:AL52"/>
    <mergeCell ref="AM51:AM52"/>
    <mergeCell ref="AN51:AN52"/>
    <mergeCell ref="AO51:AO52"/>
    <mergeCell ref="AP51:AP52"/>
    <mergeCell ref="AQ51:AQ52"/>
    <mergeCell ref="AR51:AR52"/>
    <mergeCell ref="AS51:AS52"/>
    <mergeCell ref="AT51:AT52"/>
    <mergeCell ref="AN53:AN54"/>
    <mergeCell ref="AO53:AO54"/>
    <mergeCell ref="AP53:AP54"/>
    <mergeCell ref="AQ53:AQ54"/>
    <mergeCell ref="AR53:AR54"/>
    <mergeCell ref="AS53:AS54"/>
    <mergeCell ref="AT53:AT54"/>
    <mergeCell ref="AU57:AU58"/>
    <mergeCell ref="AV57:AV58"/>
    <mergeCell ref="AN57:AN58"/>
    <mergeCell ref="AO57:AO58"/>
    <mergeCell ref="AP57:AP58"/>
    <mergeCell ref="AQ57:AQ58"/>
    <mergeCell ref="AR57:AR58"/>
    <mergeCell ref="AS57:AS58"/>
    <mergeCell ref="AT57:AT58"/>
    <mergeCell ref="AL55:AL56"/>
    <mergeCell ref="AM55:AM56"/>
    <mergeCell ref="AN55:AN56"/>
    <mergeCell ref="AO55:AO56"/>
    <mergeCell ref="AP55:AP56"/>
    <mergeCell ref="AQ55:AQ56"/>
    <mergeCell ref="AR55:AR56"/>
    <mergeCell ref="AS55:AS56"/>
    <mergeCell ref="AT55:AT56"/>
    <mergeCell ref="BF41:BF42"/>
    <mergeCell ref="BG41:BG42"/>
    <mergeCell ref="BH41:BH42"/>
    <mergeCell ref="BI41:BI42"/>
    <mergeCell ref="AU55:AU56"/>
    <mergeCell ref="AV55:AV56"/>
    <mergeCell ref="AW55:AW56"/>
    <mergeCell ref="AX55:AX56"/>
    <mergeCell ref="AY55:AY56"/>
    <mergeCell ref="AZ55:AZ56"/>
    <mergeCell ref="AU51:AU52"/>
    <mergeCell ref="AV51:AV52"/>
    <mergeCell ref="AW51:AW52"/>
    <mergeCell ref="AX51:AX52"/>
    <mergeCell ref="AY51:AY52"/>
    <mergeCell ref="AZ51:AZ52"/>
    <mergeCell ref="AU53:AU54"/>
    <mergeCell ref="AV53:AV54"/>
    <mergeCell ref="AW53:AW54"/>
    <mergeCell ref="AX53:AX54"/>
    <mergeCell ref="AY53:AY54"/>
    <mergeCell ref="AZ53:AZ54"/>
    <mergeCell ref="AU47:AU48"/>
    <mergeCell ref="AV47:AV48"/>
    <mergeCell ref="BH45:BH46"/>
    <mergeCell ref="BI45:BI46"/>
    <mergeCell ref="BJ41:BJ42"/>
    <mergeCell ref="BK41:BK42"/>
    <mergeCell ref="BL41:BL42"/>
    <mergeCell ref="BM41:BM42"/>
    <mergeCell ref="BA43:BA44"/>
    <mergeCell ref="BB43:BB44"/>
    <mergeCell ref="BC43:BC44"/>
    <mergeCell ref="BD43:BD44"/>
    <mergeCell ref="BE43:BE44"/>
    <mergeCell ref="BF43:BF44"/>
    <mergeCell ref="BG43:BG44"/>
    <mergeCell ref="BH43:BH44"/>
    <mergeCell ref="BI43:BI44"/>
    <mergeCell ref="BJ43:BJ44"/>
    <mergeCell ref="BK43:BK44"/>
    <mergeCell ref="BL43:BL44"/>
    <mergeCell ref="BM43:BM44"/>
    <mergeCell ref="BA41:BA42"/>
    <mergeCell ref="BB41:BB42"/>
    <mergeCell ref="BC41:BC42"/>
    <mergeCell ref="BD41:BD42"/>
    <mergeCell ref="BE41:BE42"/>
    <mergeCell ref="BJ45:BJ46"/>
    <mergeCell ref="BK45:BK46"/>
    <mergeCell ref="BL45:BL46"/>
    <mergeCell ref="BM45:BM46"/>
    <mergeCell ref="BA47:BA48"/>
    <mergeCell ref="BB47:BB48"/>
    <mergeCell ref="BC47:BC48"/>
    <mergeCell ref="BD47:BD48"/>
    <mergeCell ref="BE47:BE48"/>
    <mergeCell ref="BF47:BF48"/>
    <mergeCell ref="BG47:BG48"/>
    <mergeCell ref="BH47:BH48"/>
    <mergeCell ref="BI47:BI48"/>
    <mergeCell ref="BJ47:BJ48"/>
    <mergeCell ref="BK47:BK48"/>
    <mergeCell ref="BL47:BL48"/>
    <mergeCell ref="BM47:BM48"/>
    <mergeCell ref="BA45:BA46"/>
    <mergeCell ref="BB45:BB46"/>
    <mergeCell ref="BC45:BC46"/>
    <mergeCell ref="BD45:BD46"/>
    <mergeCell ref="BE45:BE46"/>
    <mergeCell ref="BF45:BF46"/>
    <mergeCell ref="BG45:BG46"/>
    <mergeCell ref="BM49:BM50"/>
    <mergeCell ref="BA51:BA52"/>
    <mergeCell ref="BB51:BB52"/>
    <mergeCell ref="BC51:BC52"/>
    <mergeCell ref="BD51:BD52"/>
    <mergeCell ref="BE51:BE52"/>
    <mergeCell ref="BF51:BF52"/>
    <mergeCell ref="BG51:BG52"/>
    <mergeCell ref="BH51:BH52"/>
    <mergeCell ref="BI51:BI52"/>
    <mergeCell ref="BJ51:BJ52"/>
    <mergeCell ref="BK51:BK52"/>
    <mergeCell ref="BL51:BL52"/>
    <mergeCell ref="BM51:BM52"/>
    <mergeCell ref="BG57:BG58"/>
    <mergeCell ref="BH57:BH58"/>
    <mergeCell ref="BI57:BI58"/>
    <mergeCell ref="BJ57:BJ58"/>
    <mergeCell ref="BK57:BK58"/>
    <mergeCell ref="BL57:BL58"/>
    <mergeCell ref="BM57:BM58"/>
    <mergeCell ref="BA55:BA56"/>
    <mergeCell ref="BB55:BB56"/>
    <mergeCell ref="BC55:BC56"/>
    <mergeCell ref="BD55:BD56"/>
    <mergeCell ref="BE55:BE56"/>
    <mergeCell ref="BF55:BF56"/>
    <mergeCell ref="BG55:BG56"/>
    <mergeCell ref="BH55:BH56"/>
    <mergeCell ref="BI55:BI56"/>
    <mergeCell ref="BJ55:BJ56"/>
    <mergeCell ref="BK55:BK56"/>
    <mergeCell ref="BL55:BL56"/>
    <mergeCell ref="BM55:BM56"/>
  </mergeCells>
  <conditionalFormatting sqref="E5:F35">
    <cfRule type="cellIs" dxfId="184" priority="13" operator="lessThan">
      <formula>0</formula>
    </cfRule>
  </conditionalFormatting>
  <conditionalFormatting sqref="F5:F35">
    <cfRule type="cellIs" dxfId="183" priority="12" operator="equal">
      <formula>0</formula>
    </cfRule>
  </conditionalFormatting>
  <conditionalFormatting sqref="F41:F58">
    <cfRule type="cellIs" dxfId="182" priority="10" operator="equal">
      <formula>0</formula>
    </cfRule>
    <cfRule type="cellIs" dxfId="181" priority="11" operator="lessThan">
      <formula>0</formula>
    </cfRule>
  </conditionalFormatting>
  <conditionalFormatting sqref="G5:BM36">
    <cfRule type="cellIs" dxfId="180" priority="1" operator="greaterThan">
      <formula>0</formula>
    </cfRule>
  </conditionalFormatting>
  <conditionalFormatting sqref="G41:BM58">
    <cfRule type="cellIs" dxfId="179" priority="9" operator="greaterThan">
      <formula>0</formula>
    </cfRule>
  </conditionalFormatting>
  <conditionalFormatting sqref="BN5:BN35">
    <cfRule type="containsText" dxfId="178" priority="5" operator="containsText" text="Done">
      <formula>NOT(ISERROR(SEARCH("Done",BN5)))</formula>
    </cfRule>
  </conditionalFormatting>
  <conditionalFormatting sqref="BN5:BN36">
    <cfRule type="containsText" dxfId="177" priority="4" operator="containsText" text="Done">
      <formula>NOT(ISERROR(SEARCH("Done",BN5)))</formula>
    </cfRule>
  </conditionalFormatting>
  <conditionalFormatting sqref="BN41 BN43 BN45 BN47 BN49 BN51 BN53 BN55 BN57">
    <cfRule type="containsText" dxfId="176" priority="14" operator="containsText" text="Done">
      <formula>NOT(ISERROR(SEARCH("Done",BN41)))</formula>
    </cfRule>
  </conditionalFormatting>
  <conditionalFormatting sqref="BN41:BN58">
    <cfRule type="containsText" dxfId="175" priority="7" operator="containsText" text="Done">
      <formula>NOT(ISERROR(SEARCH("Done",BN41)))</formula>
    </cfRule>
  </conditionalFormatting>
  <dataValidations count="1">
    <dataValidation allowBlank="1" showInputMessage="1" showErrorMessage="1" sqref="BP5" xr:uid="{8038BA25-F9DB-4041-B5E6-E3BB7009E50E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4066-64EF-489C-B2A0-BAC3308C3770}">
  <sheetPr>
    <tabColor theme="7" tint="0.39997558519241921"/>
    <pageSetUpPr fitToPage="1"/>
  </sheetPr>
  <dimension ref="A1:BP106"/>
  <sheetViews>
    <sheetView showGridLines="0" zoomScale="60" zoomScaleNormal="60" workbookViewId="0">
      <pane xSplit="6" ySplit="4" topLeftCell="AV5" activePane="bottomRight" state="frozen"/>
      <selection pane="topRight" activeCell="G51" sqref="G51:AH52"/>
      <selection pane="bottomLeft" activeCell="G51" sqref="G51:AH52"/>
      <selection pane="bottomRight" activeCell="BN18" sqref="BN18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35.17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8" ht="34.5" customHeight="1" x14ac:dyDescent="0.35">
      <c r="A1" s="27" t="s">
        <v>45</v>
      </c>
      <c r="D1" s="230" t="s">
        <v>138</v>
      </c>
      <c r="E1" s="231"/>
      <c r="F1" s="232"/>
    </row>
    <row r="2" spans="1:68" ht="25" customHeight="1" x14ac:dyDescent="0.35">
      <c r="A2" s="23" t="s">
        <v>46</v>
      </c>
      <c r="C2">
        <f>D2/4</f>
        <v>54</v>
      </c>
      <c r="D2" s="2">
        <f>SUBTOTAL(9,D5:D64)</f>
        <v>216</v>
      </c>
      <c r="E2" s="2">
        <f>SUBTOTAL(9,E5:E64)</f>
        <v>216</v>
      </c>
      <c r="F2" s="63">
        <f>SUBTOTAL(9,F5:F64)</f>
        <v>0</v>
      </c>
    </row>
    <row r="3" spans="1:6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04" t="s">
        <v>187</v>
      </c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  <c r="AI3" s="208" t="s">
        <v>219</v>
      </c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263" t="s">
        <v>52</v>
      </c>
    </row>
    <row r="4" spans="1:68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68">
        <v>1</v>
      </c>
      <c r="AJ4" s="37">
        <v>2</v>
      </c>
      <c r="AK4" s="68">
        <v>3</v>
      </c>
      <c r="AL4" s="37">
        <v>4</v>
      </c>
      <c r="AM4" s="37">
        <v>5</v>
      </c>
      <c r="AN4" s="37">
        <v>6</v>
      </c>
      <c r="AO4" s="68">
        <v>7</v>
      </c>
      <c r="AP4" s="68">
        <v>8</v>
      </c>
      <c r="AQ4" s="37">
        <v>9</v>
      </c>
      <c r="AR4" s="37">
        <v>10</v>
      </c>
      <c r="AS4" s="37">
        <v>11</v>
      </c>
      <c r="AT4" s="37">
        <v>12</v>
      </c>
      <c r="AU4" s="37">
        <v>13</v>
      </c>
      <c r="AV4" s="68">
        <v>14</v>
      </c>
      <c r="AW4" s="68">
        <v>15</v>
      </c>
      <c r="AX4" s="37">
        <v>16</v>
      </c>
      <c r="AY4" s="37">
        <v>17</v>
      </c>
      <c r="AZ4" s="37">
        <v>18</v>
      </c>
      <c r="BA4" s="37">
        <v>19</v>
      </c>
      <c r="BB4" s="37">
        <v>20</v>
      </c>
      <c r="BC4" s="68">
        <v>21</v>
      </c>
      <c r="BD4" s="68">
        <v>22</v>
      </c>
      <c r="BE4" s="37">
        <v>23</v>
      </c>
      <c r="BF4" s="37">
        <v>24</v>
      </c>
      <c r="BG4" s="37">
        <v>25</v>
      </c>
      <c r="BH4" s="37">
        <v>26</v>
      </c>
      <c r="BI4" s="37">
        <v>27</v>
      </c>
      <c r="BJ4" s="68">
        <v>28</v>
      </c>
      <c r="BK4" s="68">
        <v>29</v>
      </c>
      <c r="BL4" s="37">
        <v>30</v>
      </c>
      <c r="BM4" s="37">
        <v>31</v>
      </c>
      <c r="BN4" s="263"/>
    </row>
    <row r="5" spans="1:68" ht="18" customHeight="1" x14ac:dyDescent="0.35">
      <c r="A5" s="220" t="s">
        <v>160</v>
      </c>
      <c r="B5" s="223" t="s">
        <v>79</v>
      </c>
      <c r="C5" s="32" t="s">
        <v>1</v>
      </c>
      <c r="D5" s="14">
        <v>9</v>
      </c>
      <c r="E5" s="8">
        <f>SUM(G5:AP5)</f>
        <v>9</v>
      </c>
      <c r="F5" s="8">
        <f>E5-D5</f>
        <v>0</v>
      </c>
      <c r="G5" s="69"/>
      <c r="H5" s="9"/>
      <c r="I5" s="9"/>
      <c r="J5" s="9"/>
      <c r="K5" s="9"/>
      <c r="L5" s="9"/>
      <c r="M5" s="69"/>
      <c r="N5" s="69"/>
      <c r="O5" s="9"/>
      <c r="P5" s="9"/>
      <c r="Q5" s="9"/>
      <c r="R5" s="9"/>
      <c r="S5" s="9"/>
      <c r="T5" s="69"/>
      <c r="U5" s="69"/>
      <c r="V5" s="9"/>
      <c r="W5" s="9"/>
      <c r="X5" s="9"/>
      <c r="Y5" s="9"/>
      <c r="Z5" s="9"/>
      <c r="AA5" s="69"/>
      <c r="AB5" s="69"/>
      <c r="AC5" s="9"/>
      <c r="AD5" s="9"/>
      <c r="AE5" s="9">
        <v>9</v>
      </c>
      <c r="AF5" s="9"/>
      <c r="AG5" s="9"/>
      <c r="AH5" s="69"/>
      <c r="AI5" s="69"/>
      <c r="AJ5" s="9"/>
      <c r="AK5" s="69"/>
      <c r="AL5" s="9"/>
      <c r="AM5" s="9"/>
      <c r="AN5" s="9"/>
      <c r="AO5" s="69"/>
      <c r="AP5" s="69"/>
      <c r="AQ5" s="9"/>
      <c r="AR5" s="9"/>
      <c r="AS5" s="9"/>
      <c r="AT5" s="9"/>
      <c r="AU5" s="9"/>
      <c r="AV5" s="69"/>
      <c r="AW5" s="69"/>
      <c r="AX5" s="9"/>
      <c r="AY5" s="9"/>
      <c r="AZ5" s="9"/>
      <c r="BA5" s="9"/>
      <c r="BB5" s="9"/>
      <c r="BC5" s="69"/>
      <c r="BD5" s="69"/>
      <c r="BE5" s="9"/>
      <c r="BF5" s="9"/>
      <c r="BG5" s="9"/>
      <c r="BH5" s="9"/>
      <c r="BI5" s="9"/>
      <c r="BJ5" s="69"/>
      <c r="BK5" s="69"/>
      <c r="BL5" s="9"/>
      <c r="BM5" s="9"/>
      <c r="BN5" s="41"/>
    </row>
    <row r="6" spans="1:68" ht="18" customHeight="1" x14ac:dyDescent="0.35">
      <c r="A6" s="221"/>
      <c r="B6" s="224"/>
      <c r="C6" s="32" t="s">
        <v>2</v>
      </c>
      <c r="D6" s="7">
        <v>9</v>
      </c>
      <c r="E6" s="8">
        <f t="shared" ref="E6:E64" si="0">SUM(G6:AP6)</f>
        <v>9</v>
      </c>
      <c r="F6" s="8">
        <f t="shared" ref="F6:F65" si="1">E6-D6</f>
        <v>0</v>
      </c>
      <c r="G6" s="69"/>
      <c r="H6" s="9"/>
      <c r="I6" s="9"/>
      <c r="J6" s="9"/>
      <c r="K6" s="9"/>
      <c r="L6" s="9"/>
      <c r="M6" s="69"/>
      <c r="N6" s="69"/>
      <c r="O6" s="9"/>
      <c r="P6" s="9"/>
      <c r="Q6" s="9"/>
      <c r="R6" s="9"/>
      <c r="S6" s="9"/>
      <c r="T6" s="69"/>
      <c r="U6" s="69"/>
      <c r="V6" s="9"/>
      <c r="W6" s="9"/>
      <c r="X6" s="9"/>
      <c r="Y6" s="9"/>
      <c r="Z6" s="9"/>
      <c r="AA6" s="69"/>
      <c r="AB6" s="69"/>
      <c r="AC6" s="9"/>
      <c r="AD6" s="9"/>
      <c r="AE6" s="9">
        <v>9</v>
      </c>
      <c r="AF6" s="9"/>
      <c r="AG6" s="9"/>
      <c r="AH6" s="69"/>
      <c r="AI6" s="69"/>
      <c r="AJ6" s="9"/>
      <c r="AK6" s="69"/>
      <c r="AL6" s="9"/>
      <c r="AM6" s="9"/>
      <c r="AN6" s="9"/>
      <c r="AO6" s="69"/>
      <c r="AP6" s="69"/>
      <c r="AQ6" s="9"/>
      <c r="AR6" s="9"/>
      <c r="AS6" s="9"/>
      <c r="AT6" s="9"/>
      <c r="AU6" s="9"/>
      <c r="AV6" s="69"/>
      <c r="AW6" s="69"/>
      <c r="AX6" s="9"/>
      <c r="AY6" s="9"/>
      <c r="AZ6" s="9"/>
      <c r="BA6" s="9"/>
      <c r="BB6" s="9"/>
      <c r="BC6" s="69"/>
      <c r="BD6" s="69"/>
      <c r="BE6" s="9"/>
      <c r="BF6" s="9"/>
      <c r="BG6" s="9"/>
      <c r="BH6" s="9"/>
      <c r="BI6" s="9"/>
      <c r="BJ6" s="69"/>
      <c r="BK6" s="69"/>
      <c r="BL6" s="9"/>
      <c r="BM6" s="9"/>
      <c r="BN6" s="42"/>
    </row>
    <row r="7" spans="1:68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/>
      <c r="X7" s="9"/>
      <c r="Y7" s="9"/>
      <c r="Z7" s="9"/>
      <c r="AA7" s="69"/>
      <c r="AB7" s="69"/>
      <c r="AC7" s="9"/>
      <c r="AD7" s="9"/>
      <c r="AE7" s="9"/>
      <c r="AF7" s="9"/>
      <c r="AG7" s="9"/>
      <c r="AH7" s="69"/>
      <c r="AI7" s="69"/>
      <c r="AJ7" s="9"/>
      <c r="AK7" s="69"/>
      <c r="AL7" s="9"/>
      <c r="AM7" s="9"/>
      <c r="AN7" s="9"/>
      <c r="AO7" s="69"/>
      <c r="AP7" s="69"/>
      <c r="AQ7" s="9"/>
      <c r="AR7" s="9"/>
      <c r="AS7" s="9"/>
      <c r="AT7" s="9"/>
      <c r="AU7" s="9"/>
      <c r="AV7" s="69"/>
      <c r="AW7" s="69"/>
      <c r="AX7" s="9"/>
      <c r="AY7" s="9"/>
      <c r="AZ7" s="9"/>
      <c r="BA7" s="9"/>
      <c r="BB7" s="9"/>
      <c r="BC7" s="69"/>
      <c r="BD7" s="69"/>
      <c r="BE7" s="9"/>
      <c r="BF7" s="9"/>
      <c r="BG7" s="9"/>
      <c r="BH7" s="9"/>
      <c r="BI7" s="9"/>
      <c r="BJ7" s="69"/>
      <c r="BK7" s="69"/>
      <c r="BL7" s="9"/>
      <c r="BM7" s="9"/>
      <c r="BN7" s="42"/>
    </row>
    <row r="8" spans="1:68" ht="18" customHeight="1" x14ac:dyDescent="0.35">
      <c r="A8" s="221"/>
      <c r="B8" s="224"/>
      <c r="C8" s="33" t="s">
        <v>4</v>
      </c>
      <c r="D8" s="7">
        <v>9</v>
      </c>
      <c r="E8" s="8">
        <f t="shared" si="0"/>
        <v>9</v>
      </c>
      <c r="F8" s="8">
        <f t="shared" si="1"/>
        <v>0</v>
      </c>
      <c r="G8" s="69"/>
      <c r="H8" s="9"/>
      <c r="I8" s="9"/>
      <c r="J8" s="9"/>
      <c r="K8" s="9"/>
      <c r="L8" s="9"/>
      <c r="M8" s="69"/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/>
      <c r="Z8" s="9"/>
      <c r="AA8" s="69"/>
      <c r="AB8" s="69"/>
      <c r="AC8" s="9"/>
      <c r="AD8" s="9"/>
      <c r="AE8" s="9"/>
      <c r="AF8" s="9"/>
      <c r="AG8" s="9"/>
      <c r="AH8" s="69"/>
      <c r="AI8" s="69"/>
      <c r="AJ8" s="9"/>
      <c r="AK8" s="69"/>
      <c r="AL8" s="9">
        <v>9</v>
      </c>
      <c r="AM8" s="9"/>
      <c r="AN8" s="9"/>
      <c r="AO8" s="69"/>
      <c r="AP8" s="69"/>
      <c r="AQ8" s="9"/>
      <c r="AR8" s="9"/>
      <c r="AS8" s="9"/>
      <c r="AT8" s="9"/>
      <c r="AU8" s="9"/>
      <c r="AV8" s="69"/>
      <c r="AW8" s="69"/>
      <c r="AX8" s="9"/>
      <c r="AY8" s="9"/>
      <c r="AZ8" s="9"/>
      <c r="BA8" s="9"/>
      <c r="BB8" s="9"/>
      <c r="BC8" s="69"/>
      <c r="BD8" s="69"/>
      <c r="BE8" s="9"/>
      <c r="BF8" s="9"/>
      <c r="BG8" s="9"/>
      <c r="BH8" s="9"/>
      <c r="BI8" s="9"/>
      <c r="BJ8" s="69"/>
      <c r="BK8" s="69"/>
      <c r="BL8" s="9"/>
      <c r="BM8" s="9"/>
      <c r="BN8" s="42"/>
      <c r="BP8" s="21"/>
    </row>
    <row r="9" spans="1:68" ht="18" customHeight="1" x14ac:dyDescent="0.35">
      <c r="A9" s="221"/>
      <c r="B9" s="224"/>
      <c r="C9" s="33" t="s">
        <v>5</v>
      </c>
      <c r="D9" s="7">
        <v>9</v>
      </c>
      <c r="E9" s="8">
        <f>SUM(G9:AU9)</f>
        <v>9</v>
      </c>
      <c r="F9" s="8">
        <f t="shared" si="1"/>
        <v>0</v>
      </c>
      <c r="G9" s="69"/>
      <c r="H9" s="9"/>
      <c r="I9" s="9"/>
      <c r="J9" s="9"/>
      <c r="K9" s="9"/>
      <c r="L9" s="9"/>
      <c r="M9" s="69"/>
      <c r="N9" s="69"/>
      <c r="O9" s="9"/>
      <c r="P9" s="9"/>
      <c r="Q9" s="9"/>
      <c r="R9" s="9"/>
      <c r="S9" s="9"/>
      <c r="T9" s="69"/>
      <c r="U9" s="69"/>
      <c r="V9" s="9"/>
      <c r="W9" s="9"/>
      <c r="X9" s="9"/>
      <c r="Y9" s="9"/>
      <c r="Z9" s="9"/>
      <c r="AA9" s="69"/>
      <c r="AB9" s="69"/>
      <c r="AC9" s="9"/>
      <c r="AD9" s="9"/>
      <c r="AE9" s="9"/>
      <c r="AF9" s="9"/>
      <c r="AG9" s="9"/>
      <c r="AH9" s="69"/>
      <c r="AI9" s="69"/>
      <c r="AJ9" s="9"/>
      <c r="AK9" s="69"/>
      <c r="AL9" s="9"/>
      <c r="AM9" s="9"/>
      <c r="AN9" s="9">
        <v>6</v>
      </c>
      <c r="AO9" s="69"/>
      <c r="AP9" s="69"/>
      <c r="AQ9" s="9"/>
      <c r="AR9" s="9"/>
      <c r="AS9" s="9"/>
      <c r="AT9" s="9">
        <v>3</v>
      </c>
      <c r="AU9" s="9"/>
      <c r="AV9" s="69"/>
      <c r="AW9" s="69"/>
      <c r="AX9" s="9"/>
      <c r="AY9" s="9"/>
      <c r="AZ9" s="9"/>
      <c r="BA9" s="9"/>
      <c r="BB9" s="9"/>
      <c r="BC9" s="69"/>
      <c r="BD9" s="69"/>
      <c r="BE9" s="9"/>
      <c r="BF9" s="9"/>
      <c r="BG9" s="9"/>
      <c r="BH9" s="9"/>
      <c r="BI9" s="9"/>
      <c r="BJ9" s="69"/>
      <c r="BK9" s="69"/>
      <c r="BL9" s="9"/>
      <c r="BM9" s="9"/>
      <c r="BN9" s="42"/>
      <c r="BP9" s="21"/>
    </row>
    <row r="10" spans="1:68" ht="18" customHeight="1" x14ac:dyDescent="0.35">
      <c r="A10" s="222"/>
      <c r="B10" s="225"/>
      <c r="C10" s="34" t="s">
        <v>6</v>
      </c>
      <c r="D10" s="16"/>
      <c r="E10" s="8">
        <f t="shared" ref="E10:E46" si="2">SUM(G10:AU10)</f>
        <v>0</v>
      </c>
      <c r="F10" s="10">
        <f t="shared" si="1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/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13"/>
      <c r="AD10" s="13"/>
      <c r="AE10" s="13"/>
      <c r="AF10" s="13"/>
      <c r="AG10" s="13"/>
      <c r="AH10" s="70"/>
      <c r="AI10" s="70"/>
      <c r="AJ10" s="13"/>
      <c r="AK10" s="70"/>
      <c r="AL10" s="13"/>
      <c r="AM10" s="13"/>
      <c r="AN10" s="13"/>
      <c r="AO10" s="70"/>
      <c r="AP10" s="70"/>
      <c r="AQ10" s="13"/>
      <c r="AR10" s="13"/>
      <c r="AS10" s="13"/>
      <c r="AT10" s="13"/>
      <c r="AU10" s="13"/>
      <c r="AV10" s="70"/>
      <c r="AW10" s="70"/>
      <c r="AX10" s="13"/>
      <c r="AY10" s="13"/>
      <c r="AZ10" s="13"/>
      <c r="BA10" s="13"/>
      <c r="BB10" s="13"/>
      <c r="BC10" s="70"/>
      <c r="BD10" s="70"/>
      <c r="BE10" s="13"/>
      <c r="BF10" s="13"/>
      <c r="BG10" s="13"/>
      <c r="BH10" s="13"/>
      <c r="BI10" s="13"/>
      <c r="BJ10" s="70"/>
      <c r="BK10" s="70"/>
      <c r="BL10" s="13"/>
      <c r="BM10" s="13"/>
      <c r="BN10" s="170"/>
    </row>
    <row r="11" spans="1:68" ht="18" customHeight="1" x14ac:dyDescent="0.35">
      <c r="A11" s="220" t="s">
        <v>160</v>
      </c>
      <c r="B11" s="223" t="s">
        <v>80</v>
      </c>
      <c r="C11" s="31" t="s">
        <v>1</v>
      </c>
      <c r="D11" s="14">
        <v>6</v>
      </c>
      <c r="E11" s="8">
        <f t="shared" si="2"/>
        <v>6</v>
      </c>
      <c r="F11" s="4">
        <f t="shared" si="1"/>
        <v>0</v>
      </c>
      <c r="G11" s="71"/>
      <c r="H11" s="5"/>
      <c r="I11" s="5"/>
      <c r="J11" s="5"/>
      <c r="K11" s="5"/>
      <c r="L11" s="5"/>
      <c r="M11" s="71"/>
      <c r="N11" s="71"/>
      <c r="O11" s="5"/>
      <c r="P11" s="5"/>
      <c r="Q11" s="5"/>
      <c r="R11" s="5"/>
      <c r="S11" s="5"/>
      <c r="T11" s="71"/>
      <c r="U11" s="71"/>
      <c r="V11" s="5"/>
      <c r="W11" s="5"/>
      <c r="X11" s="5"/>
      <c r="Y11" s="5"/>
      <c r="Z11" s="5"/>
      <c r="AA11" s="71"/>
      <c r="AB11" s="71"/>
      <c r="AC11" s="5"/>
      <c r="AD11" s="5"/>
      <c r="AE11" s="5">
        <v>6</v>
      </c>
      <c r="AF11" s="5"/>
      <c r="AG11" s="5"/>
      <c r="AH11" s="71"/>
      <c r="AI11" s="71"/>
      <c r="AJ11" s="5"/>
      <c r="AK11" s="71"/>
      <c r="AL11" s="5"/>
      <c r="AM11" s="5"/>
      <c r="AN11" s="5"/>
      <c r="AO11" s="71"/>
      <c r="AP11" s="71"/>
      <c r="AQ11" s="5"/>
      <c r="AR11" s="5"/>
      <c r="AS11" s="5"/>
      <c r="AT11" s="5"/>
      <c r="AU11" s="5"/>
      <c r="AV11" s="71"/>
      <c r="AW11" s="71"/>
      <c r="AX11" s="5"/>
      <c r="AY11" s="5"/>
      <c r="AZ11" s="5"/>
      <c r="BA11" s="5"/>
      <c r="BB11" s="5"/>
      <c r="BC11" s="71"/>
      <c r="BD11" s="71"/>
      <c r="BE11" s="5"/>
      <c r="BF11" s="5"/>
      <c r="BG11" s="5"/>
      <c r="BH11" s="5"/>
      <c r="BI11" s="5"/>
      <c r="BJ11" s="71"/>
      <c r="BK11" s="71"/>
      <c r="BL11" s="5"/>
      <c r="BM11" s="5"/>
      <c r="BN11" s="41"/>
    </row>
    <row r="12" spans="1:68" ht="18" customHeight="1" x14ac:dyDescent="0.35">
      <c r="A12" s="221"/>
      <c r="B12" s="224"/>
      <c r="C12" s="32" t="s">
        <v>2</v>
      </c>
      <c r="D12" s="7">
        <v>6</v>
      </c>
      <c r="E12" s="8">
        <f t="shared" si="2"/>
        <v>6</v>
      </c>
      <c r="F12" s="8">
        <f t="shared" si="1"/>
        <v>0</v>
      </c>
      <c r="G12" s="69"/>
      <c r="H12" s="9"/>
      <c r="I12" s="9"/>
      <c r="J12" s="9"/>
      <c r="K12" s="9"/>
      <c r="L12" s="9"/>
      <c r="M12" s="69"/>
      <c r="N12" s="69"/>
      <c r="O12" s="9"/>
      <c r="P12" s="9"/>
      <c r="Q12" s="9"/>
      <c r="R12" s="9"/>
      <c r="S12" s="9"/>
      <c r="T12" s="69"/>
      <c r="U12" s="69"/>
      <c r="V12" s="9"/>
      <c r="W12" s="9"/>
      <c r="X12" s="9"/>
      <c r="Y12" s="9"/>
      <c r="Z12" s="9"/>
      <c r="AA12" s="69"/>
      <c r="AB12" s="69"/>
      <c r="AC12" s="9"/>
      <c r="AD12" s="9"/>
      <c r="AE12" s="9">
        <v>6</v>
      </c>
      <c r="AF12" s="9"/>
      <c r="AG12" s="9"/>
      <c r="AH12" s="69"/>
      <c r="AI12" s="69"/>
      <c r="AJ12" s="9"/>
      <c r="AK12" s="69"/>
      <c r="AL12" s="9"/>
      <c r="AM12" s="9"/>
      <c r="AN12" s="9"/>
      <c r="AO12" s="69"/>
      <c r="AP12" s="69"/>
      <c r="AQ12" s="9"/>
      <c r="AR12" s="9"/>
      <c r="AS12" s="9"/>
      <c r="AT12" s="9"/>
      <c r="AU12" s="9"/>
      <c r="AV12" s="69"/>
      <c r="AW12" s="69"/>
      <c r="AX12" s="9"/>
      <c r="AY12" s="9"/>
      <c r="AZ12" s="9"/>
      <c r="BA12" s="9"/>
      <c r="BB12" s="9"/>
      <c r="BC12" s="69"/>
      <c r="BD12" s="69"/>
      <c r="BE12" s="9"/>
      <c r="BF12" s="9"/>
      <c r="BG12" s="9"/>
      <c r="BH12" s="9"/>
      <c r="BI12" s="9"/>
      <c r="BJ12" s="69"/>
      <c r="BK12" s="69"/>
      <c r="BL12" s="9"/>
      <c r="BM12" s="9"/>
      <c r="BN12" s="42"/>
    </row>
    <row r="13" spans="1:68" ht="18" customHeight="1" x14ac:dyDescent="0.35">
      <c r="A13" s="221"/>
      <c r="B13" s="224"/>
      <c r="C13" s="32" t="s">
        <v>3</v>
      </c>
      <c r="D13" s="7"/>
      <c r="E13" s="8">
        <f t="shared" si="2"/>
        <v>0</v>
      </c>
      <c r="F13" s="8">
        <f t="shared" si="1"/>
        <v>0</v>
      </c>
      <c r="G13" s="69"/>
      <c r="H13" s="9"/>
      <c r="I13" s="9"/>
      <c r="J13" s="9"/>
      <c r="K13" s="9"/>
      <c r="L13" s="9"/>
      <c r="M13" s="69"/>
      <c r="N13" s="69"/>
      <c r="O13" s="9"/>
      <c r="P13" s="9"/>
      <c r="Q13" s="9"/>
      <c r="R13" s="9"/>
      <c r="S13" s="9"/>
      <c r="T13" s="69"/>
      <c r="U13" s="69"/>
      <c r="V13" s="9"/>
      <c r="W13" s="9"/>
      <c r="X13" s="9"/>
      <c r="Y13" s="9"/>
      <c r="Z13" s="9"/>
      <c r="AA13" s="69"/>
      <c r="AB13" s="69"/>
      <c r="AC13" s="9"/>
      <c r="AD13" s="9"/>
      <c r="AE13" s="9"/>
      <c r="AF13" s="9"/>
      <c r="AG13" s="9"/>
      <c r="AH13" s="69"/>
      <c r="AI13" s="69"/>
      <c r="AJ13" s="9"/>
      <c r="AK13" s="69"/>
      <c r="AL13" s="9"/>
      <c r="AM13" s="9"/>
      <c r="AN13" s="9"/>
      <c r="AO13" s="69"/>
      <c r="AP13" s="69"/>
      <c r="AQ13" s="9"/>
      <c r="AR13" s="9"/>
      <c r="AS13" s="9"/>
      <c r="AT13" s="9"/>
      <c r="AU13" s="9"/>
      <c r="AV13" s="69"/>
      <c r="AW13" s="69"/>
      <c r="AX13" s="9"/>
      <c r="AY13" s="9"/>
      <c r="AZ13" s="9"/>
      <c r="BA13" s="9"/>
      <c r="BB13" s="9"/>
      <c r="BC13" s="69"/>
      <c r="BD13" s="69"/>
      <c r="BE13" s="9"/>
      <c r="BF13" s="9"/>
      <c r="BG13" s="9"/>
      <c r="BH13" s="9"/>
      <c r="BI13" s="9"/>
      <c r="BJ13" s="69"/>
      <c r="BK13" s="69"/>
      <c r="BL13" s="9"/>
      <c r="BM13" s="9"/>
      <c r="BN13" s="42"/>
    </row>
    <row r="14" spans="1:68" ht="18" customHeight="1" x14ac:dyDescent="0.35">
      <c r="A14" s="221"/>
      <c r="B14" s="224"/>
      <c r="C14" s="33" t="s">
        <v>4</v>
      </c>
      <c r="D14" s="7">
        <v>6</v>
      </c>
      <c r="E14" s="8">
        <f t="shared" si="2"/>
        <v>6</v>
      </c>
      <c r="F14" s="8">
        <f t="shared" si="1"/>
        <v>0</v>
      </c>
      <c r="G14" s="69"/>
      <c r="H14" s="9"/>
      <c r="I14" s="9"/>
      <c r="J14" s="9"/>
      <c r="K14" s="9"/>
      <c r="L14" s="9"/>
      <c r="M14" s="69"/>
      <c r="N14" s="69"/>
      <c r="O14" s="9"/>
      <c r="P14" s="9"/>
      <c r="Q14" s="9"/>
      <c r="R14" s="9"/>
      <c r="S14" s="9"/>
      <c r="T14" s="69"/>
      <c r="U14" s="69"/>
      <c r="V14" s="9"/>
      <c r="W14" s="9"/>
      <c r="X14" s="9"/>
      <c r="Y14" s="9"/>
      <c r="Z14" s="9"/>
      <c r="AA14" s="69"/>
      <c r="AB14" s="69"/>
      <c r="AC14" s="9"/>
      <c r="AD14" s="9"/>
      <c r="AE14" s="9"/>
      <c r="AF14" s="9"/>
      <c r="AG14" s="9"/>
      <c r="AH14" s="69">
        <v>1</v>
      </c>
      <c r="AI14" s="69"/>
      <c r="AJ14" s="9"/>
      <c r="AK14" s="69"/>
      <c r="AL14" s="9">
        <v>5</v>
      </c>
      <c r="AM14" s="9"/>
      <c r="AN14" s="9"/>
      <c r="AO14" s="69"/>
      <c r="AP14" s="69"/>
      <c r="AQ14" s="9"/>
      <c r="AR14" s="9"/>
      <c r="AS14" s="9"/>
      <c r="AT14" s="9"/>
      <c r="AU14" s="9"/>
      <c r="AV14" s="69"/>
      <c r="AW14" s="69"/>
      <c r="AX14" s="9"/>
      <c r="AY14" s="9"/>
      <c r="AZ14" s="9"/>
      <c r="BA14" s="9"/>
      <c r="BB14" s="9"/>
      <c r="BC14" s="69"/>
      <c r="BD14" s="69"/>
      <c r="BE14" s="9"/>
      <c r="BF14" s="9"/>
      <c r="BG14" s="9"/>
      <c r="BH14" s="9"/>
      <c r="BI14" s="9"/>
      <c r="BJ14" s="69"/>
      <c r="BK14" s="69"/>
      <c r="BL14" s="9"/>
      <c r="BM14" s="9"/>
      <c r="BN14" s="42"/>
    </row>
    <row r="15" spans="1:68" ht="18" customHeight="1" x14ac:dyDescent="0.35">
      <c r="A15" s="221"/>
      <c r="B15" s="224"/>
      <c r="C15" s="33" t="s">
        <v>5</v>
      </c>
      <c r="D15" s="7">
        <v>6</v>
      </c>
      <c r="E15" s="8">
        <f t="shared" si="2"/>
        <v>6</v>
      </c>
      <c r="F15" s="8">
        <f t="shared" si="1"/>
        <v>0</v>
      </c>
      <c r="G15" s="69"/>
      <c r="H15" s="9"/>
      <c r="I15" s="9"/>
      <c r="J15" s="9"/>
      <c r="K15" s="9"/>
      <c r="L15" s="9"/>
      <c r="M15" s="69"/>
      <c r="N15" s="69"/>
      <c r="O15" s="9"/>
      <c r="P15" s="9"/>
      <c r="Q15" s="9"/>
      <c r="R15" s="9"/>
      <c r="S15" s="9"/>
      <c r="T15" s="69"/>
      <c r="U15" s="69"/>
      <c r="V15" s="9"/>
      <c r="W15" s="9"/>
      <c r="X15" s="9"/>
      <c r="Y15" s="9"/>
      <c r="Z15" s="9"/>
      <c r="AA15" s="69"/>
      <c r="AB15" s="69"/>
      <c r="AC15" s="9"/>
      <c r="AD15" s="9"/>
      <c r="AE15" s="9"/>
      <c r="AF15" s="9"/>
      <c r="AG15" s="9"/>
      <c r="AH15" s="69"/>
      <c r="AI15" s="69"/>
      <c r="AJ15" s="9"/>
      <c r="AK15" s="69"/>
      <c r="AL15" s="9"/>
      <c r="AM15" s="9"/>
      <c r="AN15" s="9">
        <v>6</v>
      </c>
      <c r="AO15" s="69"/>
      <c r="AP15" s="69"/>
      <c r="AQ15" s="9"/>
      <c r="AR15" s="9"/>
      <c r="AS15" s="9"/>
      <c r="AT15" s="9"/>
      <c r="AU15" s="9"/>
      <c r="AV15" s="69"/>
      <c r="AW15" s="69"/>
      <c r="AX15" s="9"/>
      <c r="AY15" s="9"/>
      <c r="AZ15" s="9"/>
      <c r="BA15" s="9"/>
      <c r="BB15" s="9"/>
      <c r="BC15" s="69"/>
      <c r="BD15" s="69"/>
      <c r="BE15" s="9"/>
      <c r="BF15" s="9"/>
      <c r="BG15" s="9"/>
      <c r="BH15" s="9"/>
      <c r="BI15" s="9"/>
      <c r="BJ15" s="69"/>
      <c r="BK15" s="69"/>
      <c r="BL15" s="9"/>
      <c r="BM15" s="9"/>
      <c r="BN15" s="42"/>
    </row>
    <row r="16" spans="1:68" ht="18" customHeight="1" x14ac:dyDescent="0.35">
      <c r="A16" s="222"/>
      <c r="B16" s="225"/>
      <c r="C16" s="34" t="s">
        <v>6</v>
      </c>
      <c r="D16" s="16"/>
      <c r="E16" s="8">
        <f t="shared" si="2"/>
        <v>0</v>
      </c>
      <c r="F16" s="10">
        <f t="shared" si="1"/>
        <v>0</v>
      </c>
      <c r="G16" s="70"/>
      <c r="H16" s="13"/>
      <c r="I16" s="13"/>
      <c r="J16" s="13"/>
      <c r="K16" s="13"/>
      <c r="L16" s="13"/>
      <c r="M16" s="70"/>
      <c r="N16" s="70"/>
      <c r="O16" s="13"/>
      <c r="P16" s="13"/>
      <c r="Q16" s="13"/>
      <c r="R16" s="13"/>
      <c r="S16" s="13"/>
      <c r="T16" s="70"/>
      <c r="U16" s="70"/>
      <c r="V16" s="13"/>
      <c r="W16" s="13"/>
      <c r="X16" s="13"/>
      <c r="Y16" s="13"/>
      <c r="Z16" s="13"/>
      <c r="AA16" s="70"/>
      <c r="AB16" s="70"/>
      <c r="AC16" s="13"/>
      <c r="AD16" s="13"/>
      <c r="AE16" s="13"/>
      <c r="AF16" s="13"/>
      <c r="AG16" s="13"/>
      <c r="AH16" s="70"/>
      <c r="AI16" s="70"/>
      <c r="AJ16" s="13"/>
      <c r="AK16" s="70"/>
      <c r="AL16" s="13"/>
      <c r="AM16" s="13"/>
      <c r="AN16" s="13"/>
      <c r="AO16" s="70"/>
      <c r="AP16" s="70"/>
      <c r="AQ16" s="13"/>
      <c r="AR16" s="13"/>
      <c r="AS16" s="13"/>
      <c r="AT16" s="13"/>
      <c r="AU16" s="13"/>
      <c r="AV16" s="70"/>
      <c r="AW16" s="70"/>
      <c r="AX16" s="13"/>
      <c r="AY16" s="13"/>
      <c r="AZ16" s="13"/>
      <c r="BA16" s="13"/>
      <c r="BB16" s="13"/>
      <c r="BC16" s="70"/>
      <c r="BD16" s="70"/>
      <c r="BE16" s="13"/>
      <c r="BF16" s="13"/>
      <c r="BG16" s="13"/>
      <c r="BH16" s="13"/>
      <c r="BI16" s="13"/>
      <c r="BJ16" s="70"/>
      <c r="BK16" s="70"/>
      <c r="BL16" s="13"/>
      <c r="BM16" s="13"/>
      <c r="BN16" s="170"/>
    </row>
    <row r="17" spans="1:66" ht="18" customHeight="1" x14ac:dyDescent="0.35">
      <c r="A17" s="220" t="s">
        <v>160</v>
      </c>
      <c r="B17" s="284" t="s">
        <v>224</v>
      </c>
      <c r="C17" s="31" t="s">
        <v>1</v>
      </c>
      <c r="D17" s="14">
        <v>6</v>
      </c>
      <c r="E17" s="8">
        <f t="shared" si="2"/>
        <v>6</v>
      </c>
      <c r="F17" s="4">
        <f t="shared" si="1"/>
        <v>0</v>
      </c>
      <c r="G17" s="71"/>
      <c r="H17" s="5"/>
      <c r="I17" s="5"/>
      <c r="J17" s="5"/>
      <c r="K17" s="5"/>
      <c r="L17" s="5"/>
      <c r="M17" s="71"/>
      <c r="N17" s="71"/>
      <c r="O17" s="5"/>
      <c r="P17" s="5"/>
      <c r="Q17" s="5"/>
      <c r="R17" s="5"/>
      <c r="S17" s="5"/>
      <c r="T17" s="71"/>
      <c r="U17" s="71"/>
      <c r="V17" s="5"/>
      <c r="W17" s="5"/>
      <c r="X17" s="5"/>
      <c r="Y17" s="5"/>
      <c r="Z17" s="5"/>
      <c r="AA17" s="71"/>
      <c r="AB17" s="71"/>
      <c r="AC17" s="5"/>
      <c r="AD17" s="5"/>
      <c r="AE17" s="5"/>
      <c r="AF17" s="5">
        <v>6</v>
      </c>
      <c r="AG17" s="5"/>
      <c r="AH17" s="71"/>
      <c r="AI17" s="71"/>
      <c r="AJ17" s="5"/>
      <c r="AK17" s="71"/>
      <c r="AL17" s="5"/>
      <c r="AM17" s="5"/>
      <c r="AN17" s="5"/>
      <c r="AO17" s="71"/>
      <c r="AP17" s="71"/>
      <c r="AQ17" s="5"/>
      <c r="AR17" s="5"/>
      <c r="AS17" s="5"/>
      <c r="AT17" s="5"/>
      <c r="AU17" s="5"/>
      <c r="AV17" s="71"/>
      <c r="AW17" s="71"/>
      <c r="AX17" s="5"/>
      <c r="AY17" s="5"/>
      <c r="AZ17" s="5"/>
      <c r="BA17" s="5"/>
      <c r="BB17" s="5"/>
      <c r="BC17" s="71"/>
      <c r="BD17" s="71"/>
      <c r="BE17" s="5"/>
      <c r="BF17" s="5"/>
      <c r="BG17" s="5"/>
      <c r="BH17" s="5"/>
      <c r="BI17" s="5"/>
      <c r="BJ17" s="71"/>
      <c r="BK17" s="71"/>
      <c r="BL17" s="5"/>
      <c r="BM17" s="5"/>
      <c r="BN17" s="41"/>
    </row>
    <row r="18" spans="1:66" ht="18" customHeight="1" x14ac:dyDescent="0.35">
      <c r="A18" s="221"/>
      <c r="B18" s="246"/>
      <c r="C18" s="32" t="s">
        <v>2</v>
      </c>
      <c r="D18" s="7">
        <v>6</v>
      </c>
      <c r="E18" s="8">
        <f t="shared" si="2"/>
        <v>6</v>
      </c>
      <c r="F18" s="8">
        <f t="shared" si="1"/>
        <v>0</v>
      </c>
      <c r="G18" s="69"/>
      <c r="H18" s="9"/>
      <c r="I18" s="9"/>
      <c r="J18" s="9"/>
      <c r="K18" s="9"/>
      <c r="L18" s="9"/>
      <c r="M18" s="69"/>
      <c r="N18" s="69"/>
      <c r="O18" s="9"/>
      <c r="P18" s="9"/>
      <c r="Q18" s="9"/>
      <c r="R18" s="9"/>
      <c r="S18" s="9"/>
      <c r="T18" s="69"/>
      <c r="U18" s="69"/>
      <c r="V18" s="9"/>
      <c r="W18" s="9"/>
      <c r="X18" s="9"/>
      <c r="Y18" s="9"/>
      <c r="Z18" s="9"/>
      <c r="AA18" s="69"/>
      <c r="AB18" s="69"/>
      <c r="AC18" s="9"/>
      <c r="AD18" s="9"/>
      <c r="AE18" s="9"/>
      <c r="AF18" s="9">
        <v>6</v>
      </c>
      <c r="AG18" s="9"/>
      <c r="AH18" s="69"/>
      <c r="AI18" s="69"/>
      <c r="AJ18" s="9"/>
      <c r="AK18" s="69"/>
      <c r="AL18" s="9"/>
      <c r="AM18" s="9"/>
      <c r="AN18" s="9"/>
      <c r="AO18" s="69"/>
      <c r="AP18" s="69"/>
      <c r="AQ18" s="9"/>
      <c r="AR18" s="9"/>
      <c r="AS18" s="9"/>
      <c r="AT18" s="9"/>
      <c r="AU18" s="9"/>
      <c r="AV18" s="69"/>
      <c r="AW18" s="69"/>
      <c r="AX18" s="9"/>
      <c r="AY18" s="9"/>
      <c r="AZ18" s="9"/>
      <c r="BA18" s="9"/>
      <c r="BB18" s="9"/>
      <c r="BC18" s="69"/>
      <c r="BD18" s="69"/>
      <c r="BE18" s="9"/>
      <c r="BF18" s="9"/>
      <c r="BG18" s="9"/>
      <c r="BH18" s="9"/>
      <c r="BI18" s="9"/>
      <c r="BJ18" s="69"/>
      <c r="BK18" s="69"/>
      <c r="BL18" s="9"/>
      <c r="BM18" s="9"/>
      <c r="BN18" s="42"/>
    </row>
    <row r="19" spans="1:66" ht="18" customHeight="1" x14ac:dyDescent="0.35">
      <c r="A19" s="221"/>
      <c r="B19" s="246"/>
      <c r="C19" s="32" t="s">
        <v>3</v>
      </c>
      <c r="D19" s="7"/>
      <c r="E19" s="8">
        <f t="shared" si="2"/>
        <v>0</v>
      </c>
      <c r="F19" s="8">
        <f t="shared" si="1"/>
        <v>0</v>
      </c>
      <c r="G19" s="69"/>
      <c r="H19" s="9"/>
      <c r="I19" s="9"/>
      <c r="J19" s="9"/>
      <c r="K19" s="9"/>
      <c r="L19" s="9"/>
      <c r="M19" s="69"/>
      <c r="N19" s="69"/>
      <c r="O19" s="9"/>
      <c r="P19" s="9"/>
      <c r="Q19" s="9"/>
      <c r="R19" s="9"/>
      <c r="S19" s="9"/>
      <c r="T19" s="69"/>
      <c r="U19" s="69"/>
      <c r="V19" s="9"/>
      <c r="W19" s="9"/>
      <c r="X19" s="9"/>
      <c r="Y19" s="9"/>
      <c r="Z19" s="9"/>
      <c r="AA19" s="69"/>
      <c r="AB19" s="69"/>
      <c r="AC19" s="9"/>
      <c r="AD19" s="9"/>
      <c r="AE19" s="9"/>
      <c r="AF19" s="9"/>
      <c r="AG19" s="9"/>
      <c r="AH19" s="69"/>
      <c r="AI19" s="69"/>
      <c r="AJ19" s="9"/>
      <c r="AK19" s="69"/>
      <c r="AL19" s="9"/>
      <c r="AM19" s="9"/>
      <c r="AN19" s="9"/>
      <c r="AO19" s="69"/>
      <c r="AP19" s="69"/>
      <c r="AQ19" s="9"/>
      <c r="AR19" s="9"/>
      <c r="AS19" s="9"/>
      <c r="AT19" s="9"/>
      <c r="AU19" s="9"/>
      <c r="AV19" s="69"/>
      <c r="AW19" s="69"/>
      <c r="AX19" s="9"/>
      <c r="AY19" s="9"/>
      <c r="AZ19" s="9"/>
      <c r="BA19" s="9"/>
      <c r="BB19" s="9"/>
      <c r="BC19" s="69"/>
      <c r="BD19" s="69"/>
      <c r="BE19" s="9"/>
      <c r="BF19" s="9"/>
      <c r="BG19" s="9"/>
      <c r="BH19" s="9"/>
      <c r="BI19" s="9"/>
      <c r="BJ19" s="69"/>
      <c r="BK19" s="69"/>
      <c r="BL19" s="9"/>
      <c r="BM19" s="9"/>
      <c r="BN19" s="42"/>
    </row>
    <row r="20" spans="1:66" ht="18" customHeight="1" x14ac:dyDescent="0.35">
      <c r="A20" s="221"/>
      <c r="B20" s="246"/>
      <c r="C20" s="33" t="s">
        <v>4</v>
      </c>
      <c r="D20" s="7">
        <v>6</v>
      </c>
      <c r="E20" s="8">
        <f t="shared" si="2"/>
        <v>6</v>
      </c>
      <c r="F20" s="8">
        <f t="shared" si="1"/>
        <v>0</v>
      </c>
      <c r="G20" s="69"/>
      <c r="H20" s="9"/>
      <c r="I20" s="9"/>
      <c r="J20" s="9"/>
      <c r="K20" s="9"/>
      <c r="L20" s="9"/>
      <c r="M20" s="69"/>
      <c r="N20" s="69"/>
      <c r="O20" s="9"/>
      <c r="P20" s="9"/>
      <c r="Q20" s="9"/>
      <c r="R20" s="9"/>
      <c r="S20" s="9"/>
      <c r="T20" s="69"/>
      <c r="U20" s="69"/>
      <c r="V20" s="9"/>
      <c r="W20" s="9"/>
      <c r="X20" s="9"/>
      <c r="Y20" s="9"/>
      <c r="Z20" s="9"/>
      <c r="AA20" s="69"/>
      <c r="AB20" s="69"/>
      <c r="AC20" s="9"/>
      <c r="AD20" s="9"/>
      <c r="AE20" s="9"/>
      <c r="AF20" s="9"/>
      <c r="AG20" s="9"/>
      <c r="AH20" s="69">
        <v>5</v>
      </c>
      <c r="AI20" s="69"/>
      <c r="AJ20" s="9"/>
      <c r="AK20" s="69"/>
      <c r="AL20" s="9">
        <v>1</v>
      </c>
      <c r="AM20" s="9"/>
      <c r="AN20" s="9"/>
      <c r="AO20" s="69"/>
      <c r="AP20" s="69"/>
      <c r="AQ20" s="9"/>
      <c r="AR20" s="9"/>
      <c r="AS20" s="9"/>
      <c r="AT20" s="9"/>
      <c r="AU20" s="9"/>
      <c r="AV20" s="69"/>
      <c r="AW20" s="69"/>
      <c r="AX20" s="9"/>
      <c r="AY20" s="9"/>
      <c r="AZ20" s="9"/>
      <c r="BA20" s="9"/>
      <c r="BB20" s="9"/>
      <c r="BC20" s="69"/>
      <c r="BD20" s="69"/>
      <c r="BE20" s="9"/>
      <c r="BF20" s="9"/>
      <c r="BG20" s="9"/>
      <c r="BH20" s="9"/>
      <c r="BI20" s="9"/>
      <c r="BJ20" s="69"/>
      <c r="BK20" s="69"/>
      <c r="BL20" s="9"/>
      <c r="BM20" s="9"/>
      <c r="BN20" s="42"/>
    </row>
    <row r="21" spans="1:66" ht="18" customHeight="1" x14ac:dyDescent="0.35">
      <c r="A21" s="221"/>
      <c r="B21" s="246"/>
      <c r="C21" s="33" t="s">
        <v>5</v>
      </c>
      <c r="D21" s="7">
        <v>6</v>
      </c>
      <c r="E21" s="8">
        <f t="shared" si="2"/>
        <v>6</v>
      </c>
      <c r="F21" s="8">
        <f t="shared" si="1"/>
        <v>0</v>
      </c>
      <c r="G21" s="69"/>
      <c r="H21" s="9"/>
      <c r="I21" s="9"/>
      <c r="J21" s="9"/>
      <c r="K21" s="9"/>
      <c r="L21" s="9"/>
      <c r="M21" s="69"/>
      <c r="N21" s="69"/>
      <c r="O21" s="9"/>
      <c r="P21" s="9"/>
      <c r="Q21" s="9"/>
      <c r="R21" s="9"/>
      <c r="S21" s="9"/>
      <c r="T21" s="69"/>
      <c r="U21" s="69"/>
      <c r="V21" s="9"/>
      <c r="W21" s="9"/>
      <c r="X21" s="9"/>
      <c r="Y21" s="9"/>
      <c r="Z21" s="9"/>
      <c r="AA21" s="69"/>
      <c r="AB21" s="69"/>
      <c r="AC21" s="9"/>
      <c r="AD21" s="9"/>
      <c r="AE21" s="9"/>
      <c r="AF21" s="9"/>
      <c r="AG21" s="9"/>
      <c r="AH21" s="69"/>
      <c r="AI21" s="69"/>
      <c r="AJ21" s="9"/>
      <c r="AK21" s="69"/>
      <c r="AL21" s="9">
        <v>5</v>
      </c>
      <c r="AM21" s="9"/>
      <c r="AN21" s="9"/>
      <c r="AO21" s="69"/>
      <c r="AP21" s="69"/>
      <c r="AQ21" s="9"/>
      <c r="AR21" s="9"/>
      <c r="AS21" s="9"/>
      <c r="AT21" s="9">
        <v>1</v>
      </c>
      <c r="AU21" s="9"/>
      <c r="AV21" s="69"/>
      <c r="AW21" s="69"/>
      <c r="AX21" s="9"/>
      <c r="AY21" s="9"/>
      <c r="AZ21" s="9"/>
      <c r="BA21" s="9"/>
      <c r="BB21" s="9"/>
      <c r="BC21" s="69"/>
      <c r="BD21" s="69"/>
      <c r="BE21" s="9"/>
      <c r="BF21" s="9"/>
      <c r="BG21" s="9"/>
      <c r="BH21" s="9"/>
      <c r="BI21" s="9"/>
      <c r="BJ21" s="69"/>
      <c r="BK21" s="69"/>
      <c r="BL21" s="9"/>
      <c r="BM21" s="9"/>
      <c r="BN21" s="42"/>
    </row>
    <row r="22" spans="1:66" ht="18" customHeight="1" x14ac:dyDescent="0.35">
      <c r="A22" s="222"/>
      <c r="B22" s="246"/>
      <c r="C22" s="34" t="s">
        <v>6</v>
      </c>
      <c r="D22" s="17"/>
      <c r="E22" s="8">
        <f t="shared" si="2"/>
        <v>0</v>
      </c>
      <c r="F22" s="10">
        <f t="shared" si="1"/>
        <v>0</v>
      </c>
      <c r="G22" s="70"/>
      <c r="H22" s="13"/>
      <c r="I22" s="13"/>
      <c r="J22" s="13"/>
      <c r="K22" s="13"/>
      <c r="L22" s="13"/>
      <c r="M22" s="70"/>
      <c r="N22" s="70"/>
      <c r="O22" s="13"/>
      <c r="P22" s="13"/>
      <c r="Q22" s="13"/>
      <c r="R22" s="13"/>
      <c r="S22" s="13"/>
      <c r="T22" s="70"/>
      <c r="U22" s="70"/>
      <c r="V22" s="13"/>
      <c r="W22" s="13"/>
      <c r="X22" s="13"/>
      <c r="Y22" s="13"/>
      <c r="Z22" s="13"/>
      <c r="AA22" s="70"/>
      <c r="AB22" s="70"/>
      <c r="AC22" s="13"/>
      <c r="AD22" s="13"/>
      <c r="AE22" s="13"/>
      <c r="AF22" s="13"/>
      <c r="AG22" s="13"/>
      <c r="AH22" s="70"/>
      <c r="AI22" s="70"/>
      <c r="AJ22" s="13"/>
      <c r="AK22" s="70"/>
      <c r="AL22" s="13"/>
      <c r="AM22" s="13"/>
      <c r="AN22" s="13"/>
      <c r="AO22" s="70"/>
      <c r="AP22" s="70"/>
      <c r="AQ22" s="13"/>
      <c r="AR22" s="13"/>
      <c r="AS22" s="13"/>
      <c r="AT22" s="13"/>
      <c r="AU22" s="13"/>
      <c r="AV22" s="70"/>
      <c r="AW22" s="70"/>
      <c r="AX22" s="13"/>
      <c r="AY22" s="13"/>
      <c r="AZ22" s="13"/>
      <c r="BA22" s="13"/>
      <c r="BB22" s="13"/>
      <c r="BC22" s="70"/>
      <c r="BD22" s="70"/>
      <c r="BE22" s="13"/>
      <c r="BF22" s="13"/>
      <c r="BG22" s="13"/>
      <c r="BH22" s="13"/>
      <c r="BI22" s="13"/>
      <c r="BJ22" s="70"/>
      <c r="BK22" s="70"/>
      <c r="BL22" s="13"/>
      <c r="BM22" s="13"/>
      <c r="BN22" s="170"/>
    </row>
    <row r="23" spans="1:66" ht="18" customHeight="1" x14ac:dyDescent="0.35">
      <c r="A23" s="220" t="s">
        <v>160</v>
      </c>
      <c r="B23" s="352" t="s">
        <v>225</v>
      </c>
      <c r="C23" s="31" t="s">
        <v>1</v>
      </c>
      <c r="D23" s="3">
        <v>6</v>
      </c>
      <c r="E23" s="8">
        <f t="shared" si="2"/>
        <v>6</v>
      </c>
      <c r="F23" s="4">
        <f t="shared" si="1"/>
        <v>0</v>
      </c>
      <c r="G23" s="71"/>
      <c r="H23" s="5"/>
      <c r="I23" s="5"/>
      <c r="J23" s="5"/>
      <c r="K23" s="5"/>
      <c r="L23" s="5"/>
      <c r="M23" s="71"/>
      <c r="N23" s="71"/>
      <c r="O23" s="5"/>
      <c r="P23" s="5"/>
      <c r="Q23" s="5"/>
      <c r="R23" s="5"/>
      <c r="S23" s="5"/>
      <c r="T23" s="71"/>
      <c r="U23" s="71"/>
      <c r="V23" s="5"/>
      <c r="W23" s="5"/>
      <c r="X23" s="5"/>
      <c r="Y23" s="5"/>
      <c r="Z23" s="5"/>
      <c r="AA23" s="71"/>
      <c r="AB23" s="71"/>
      <c r="AC23" s="5"/>
      <c r="AD23" s="5"/>
      <c r="AE23" s="5">
        <v>6</v>
      </c>
      <c r="AF23" s="5"/>
      <c r="AG23" s="5"/>
      <c r="AH23" s="71"/>
      <c r="AI23" s="71"/>
      <c r="AJ23" s="5"/>
      <c r="AK23" s="71"/>
      <c r="AL23" s="5"/>
      <c r="AM23" s="5"/>
      <c r="AN23" s="5"/>
      <c r="AO23" s="71"/>
      <c r="AP23" s="71"/>
      <c r="AQ23" s="5"/>
      <c r="AR23" s="5"/>
      <c r="AS23" s="5"/>
      <c r="AT23" s="5"/>
      <c r="AU23" s="5"/>
      <c r="AV23" s="71"/>
      <c r="AW23" s="71"/>
      <c r="AX23" s="5"/>
      <c r="AY23" s="5"/>
      <c r="AZ23" s="5"/>
      <c r="BA23" s="5"/>
      <c r="BB23" s="5"/>
      <c r="BC23" s="71"/>
      <c r="BD23" s="71"/>
      <c r="BE23" s="5"/>
      <c r="BF23" s="5"/>
      <c r="BG23" s="5"/>
      <c r="BH23" s="5"/>
      <c r="BI23" s="5"/>
      <c r="BJ23" s="71"/>
      <c r="BK23" s="71"/>
      <c r="BL23" s="5"/>
      <c r="BM23" s="5"/>
      <c r="BN23" s="41"/>
    </row>
    <row r="24" spans="1:66" ht="18" customHeight="1" x14ac:dyDescent="0.35">
      <c r="A24" s="221"/>
      <c r="B24" s="224"/>
      <c r="C24" s="32" t="s">
        <v>2</v>
      </c>
      <c r="D24" s="7">
        <v>6</v>
      </c>
      <c r="E24" s="8">
        <f t="shared" si="2"/>
        <v>6</v>
      </c>
      <c r="F24" s="8">
        <f t="shared" si="1"/>
        <v>0</v>
      </c>
      <c r="G24" s="69"/>
      <c r="H24" s="9"/>
      <c r="I24" s="9"/>
      <c r="J24" s="9"/>
      <c r="K24" s="9"/>
      <c r="L24" s="9"/>
      <c r="M24" s="69"/>
      <c r="N24" s="69"/>
      <c r="O24" s="9"/>
      <c r="P24" s="9"/>
      <c r="Q24" s="9"/>
      <c r="R24" s="9"/>
      <c r="S24" s="9"/>
      <c r="T24" s="69"/>
      <c r="U24" s="69"/>
      <c r="V24" s="9"/>
      <c r="W24" s="9"/>
      <c r="X24" s="9"/>
      <c r="Y24" s="9"/>
      <c r="Z24" s="9"/>
      <c r="AA24" s="69"/>
      <c r="AB24" s="69"/>
      <c r="AC24" s="9"/>
      <c r="AD24" s="9"/>
      <c r="AE24" s="9">
        <v>6</v>
      </c>
      <c r="AF24" s="9"/>
      <c r="AG24" s="9"/>
      <c r="AH24" s="69"/>
      <c r="AI24" s="69"/>
      <c r="AJ24" s="9"/>
      <c r="AK24" s="69"/>
      <c r="AL24" s="9"/>
      <c r="AM24" s="9"/>
      <c r="AN24" s="9"/>
      <c r="AO24" s="69"/>
      <c r="AP24" s="69"/>
      <c r="AQ24" s="9"/>
      <c r="AR24" s="9"/>
      <c r="AS24" s="9"/>
      <c r="AT24" s="9"/>
      <c r="AU24" s="9"/>
      <c r="AV24" s="69"/>
      <c r="AW24" s="69"/>
      <c r="AX24" s="9"/>
      <c r="AY24" s="9"/>
      <c r="AZ24" s="9"/>
      <c r="BA24" s="9"/>
      <c r="BB24" s="9"/>
      <c r="BC24" s="69"/>
      <c r="BD24" s="69"/>
      <c r="BE24" s="9"/>
      <c r="BF24" s="9"/>
      <c r="BG24" s="9"/>
      <c r="BH24" s="9"/>
      <c r="BI24" s="9"/>
      <c r="BJ24" s="69"/>
      <c r="BK24" s="69"/>
      <c r="BL24" s="9"/>
      <c r="BM24" s="9"/>
      <c r="BN24" s="42"/>
    </row>
    <row r="25" spans="1:66" ht="18" customHeight="1" x14ac:dyDescent="0.35">
      <c r="A25" s="221"/>
      <c r="B25" s="224"/>
      <c r="C25" s="32" t="s">
        <v>3</v>
      </c>
      <c r="D25" s="7"/>
      <c r="E25" s="8">
        <f t="shared" si="2"/>
        <v>0</v>
      </c>
      <c r="F25" s="8">
        <f t="shared" si="1"/>
        <v>0</v>
      </c>
      <c r="G25" s="69"/>
      <c r="H25" s="9"/>
      <c r="I25" s="9"/>
      <c r="J25" s="9"/>
      <c r="K25" s="9"/>
      <c r="L25" s="9"/>
      <c r="M25" s="69"/>
      <c r="N25" s="69"/>
      <c r="O25" s="9"/>
      <c r="P25" s="9"/>
      <c r="Q25" s="9"/>
      <c r="R25" s="9"/>
      <c r="S25" s="9"/>
      <c r="T25" s="69"/>
      <c r="U25" s="69"/>
      <c r="V25" s="9"/>
      <c r="W25" s="9"/>
      <c r="X25" s="9"/>
      <c r="Y25" s="9"/>
      <c r="Z25" s="9"/>
      <c r="AA25" s="69"/>
      <c r="AB25" s="69"/>
      <c r="AC25" s="9"/>
      <c r="AD25" s="9"/>
      <c r="AE25" s="9"/>
      <c r="AF25" s="9"/>
      <c r="AG25" s="9"/>
      <c r="AH25" s="69"/>
      <c r="AI25" s="69"/>
      <c r="AJ25" s="9"/>
      <c r="AK25" s="69"/>
      <c r="AL25" s="9"/>
      <c r="AM25" s="9"/>
      <c r="AN25" s="9"/>
      <c r="AO25" s="69"/>
      <c r="AP25" s="69"/>
      <c r="AQ25" s="9"/>
      <c r="AR25" s="9"/>
      <c r="AS25" s="9"/>
      <c r="AT25" s="9"/>
      <c r="AU25" s="9"/>
      <c r="AV25" s="69"/>
      <c r="AW25" s="69"/>
      <c r="AX25" s="9"/>
      <c r="AY25" s="9"/>
      <c r="AZ25" s="9"/>
      <c r="BA25" s="9"/>
      <c r="BB25" s="9"/>
      <c r="BC25" s="69"/>
      <c r="BD25" s="69"/>
      <c r="BE25" s="9"/>
      <c r="BF25" s="9"/>
      <c r="BG25" s="9"/>
      <c r="BH25" s="9"/>
      <c r="BI25" s="9"/>
      <c r="BJ25" s="69"/>
      <c r="BK25" s="69"/>
      <c r="BL25" s="9"/>
      <c r="BM25" s="9"/>
      <c r="BN25" s="42"/>
    </row>
    <row r="26" spans="1:66" ht="18" customHeight="1" x14ac:dyDescent="0.35">
      <c r="A26" s="221"/>
      <c r="B26" s="224"/>
      <c r="C26" s="33" t="s">
        <v>4</v>
      </c>
      <c r="D26" s="7">
        <v>6</v>
      </c>
      <c r="E26" s="8">
        <f t="shared" si="2"/>
        <v>6</v>
      </c>
      <c r="F26" s="8">
        <f t="shared" si="1"/>
        <v>0</v>
      </c>
      <c r="G26" s="69"/>
      <c r="H26" s="9"/>
      <c r="I26" s="9"/>
      <c r="J26" s="9"/>
      <c r="K26" s="9"/>
      <c r="L26" s="9"/>
      <c r="M26" s="69"/>
      <c r="N26" s="69"/>
      <c r="O26" s="9"/>
      <c r="P26" s="9"/>
      <c r="Q26" s="9"/>
      <c r="R26" s="9"/>
      <c r="S26" s="9"/>
      <c r="T26" s="69"/>
      <c r="U26" s="69"/>
      <c r="V26" s="9"/>
      <c r="W26" s="9"/>
      <c r="X26" s="9"/>
      <c r="Y26" s="9"/>
      <c r="Z26" s="9"/>
      <c r="AA26" s="69"/>
      <c r="AB26" s="69"/>
      <c r="AC26" s="9"/>
      <c r="AD26" s="9"/>
      <c r="AE26" s="9"/>
      <c r="AF26" s="9"/>
      <c r="AG26" s="9"/>
      <c r="AH26" s="69">
        <v>6</v>
      </c>
      <c r="AI26" s="69"/>
      <c r="AJ26" s="9"/>
      <c r="AK26" s="69"/>
      <c r="AL26" s="9"/>
      <c r="AM26" s="9"/>
      <c r="AN26" s="9"/>
      <c r="AO26" s="69"/>
      <c r="AP26" s="69"/>
      <c r="AQ26" s="9"/>
      <c r="AR26" s="9"/>
      <c r="AS26" s="9"/>
      <c r="AT26" s="9"/>
      <c r="AU26" s="9"/>
      <c r="AV26" s="69"/>
      <c r="AW26" s="69"/>
      <c r="AX26" s="9"/>
      <c r="AY26" s="9"/>
      <c r="AZ26" s="9"/>
      <c r="BA26" s="9"/>
      <c r="BB26" s="9"/>
      <c r="BC26" s="69"/>
      <c r="BD26" s="69"/>
      <c r="BE26" s="9"/>
      <c r="BF26" s="9"/>
      <c r="BG26" s="9"/>
      <c r="BH26" s="9"/>
      <c r="BI26" s="9"/>
      <c r="BJ26" s="69"/>
      <c r="BK26" s="69"/>
      <c r="BL26" s="9"/>
      <c r="BM26" s="9"/>
      <c r="BN26" s="42"/>
    </row>
    <row r="27" spans="1:66" ht="18" customHeight="1" x14ac:dyDescent="0.35">
      <c r="A27" s="221"/>
      <c r="B27" s="224"/>
      <c r="C27" s="33" t="s">
        <v>5</v>
      </c>
      <c r="D27" s="7">
        <v>6</v>
      </c>
      <c r="E27" s="8">
        <f t="shared" si="2"/>
        <v>6</v>
      </c>
      <c r="F27" s="8">
        <f t="shared" si="1"/>
        <v>0</v>
      </c>
      <c r="G27" s="69"/>
      <c r="H27" s="9"/>
      <c r="I27" s="9"/>
      <c r="J27" s="9"/>
      <c r="K27" s="9"/>
      <c r="L27" s="9"/>
      <c r="M27" s="69"/>
      <c r="N27" s="69"/>
      <c r="O27" s="9"/>
      <c r="P27" s="9"/>
      <c r="Q27" s="9"/>
      <c r="R27" s="9"/>
      <c r="S27" s="9"/>
      <c r="T27" s="69"/>
      <c r="U27" s="69"/>
      <c r="V27" s="9"/>
      <c r="W27" s="9"/>
      <c r="X27" s="9"/>
      <c r="Y27" s="9"/>
      <c r="Z27" s="9"/>
      <c r="AA27" s="69"/>
      <c r="AB27" s="69"/>
      <c r="AC27" s="9"/>
      <c r="AD27" s="9"/>
      <c r="AE27" s="9"/>
      <c r="AF27" s="9"/>
      <c r="AG27" s="9"/>
      <c r="AH27" s="69">
        <v>2</v>
      </c>
      <c r="AI27" s="69"/>
      <c r="AJ27" s="9"/>
      <c r="AK27" s="69"/>
      <c r="AL27" s="9">
        <v>1</v>
      </c>
      <c r="AM27" s="9"/>
      <c r="AN27" s="9">
        <v>3</v>
      </c>
      <c r="AO27" s="69"/>
      <c r="AP27" s="69"/>
      <c r="AQ27" s="9"/>
      <c r="AR27" s="9"/>
      <c r="AS27" s="9"/>
      <c r="AT27" s="9"/>
      <c r="AU27" s="9"/>
      <c r="AV27" s="69"/>
      <c r="AW27" s="69"/>
      <c r="AX27" s="9"/>
      <c r="AY27" s="9"/>
      <c r="AZ27" s="9"/>
      <c r="BA27" s="9"/>
      <c r="BB27" s="9"/>
      <c r="BC27" s="69"/>
      <c r="BD27" s="69"/>
      <c r="BE27" s="9"/>
      <c r="BF27" s="9"/>
      <c r="BG27" s="9"/>
      <c r="BH27" s="9"/>
      <c r="BI27" s="9"/>
      <c r="BJ27" s="69"/>
      <c r="BK27" s="69"/>
      <c r="BL27" s="9"/>
      <c r="BM27" s="9"/>
      <c r="BN27" s="42"/>
    </row>
    <row r="28" spans="1:66" ht="18" customHeight="1" x14ac:dyDescent="0.35">
      <c r="A28" s="222"/>
      <c r="B28" s="225"/>
      <c r="C28" s="34" t="s">
        <v>6</v>
      </c>
      <c r="D28" s="16"/>
      <c r="E28" s="8">
        <f t="shared" si="2"/>
        <v>0</v>
      </c>
      <c r="F28" s="10">
        <f t="shared" si="1"/>
        <v>0</v>
      </c>
      <c r="G28" s="70"/>
      <c r="H28" s="13"/>
      <c r="I28" s="13"/>
      <c r="J28" s="13"/>
      <c r="K28" s="13"/>
      <c r="L28" s="13"/>
      <c r="M28" s="70"/>
      <c r="N28" s="70"/>
      <c r="O28" s="13"/>
      <c r="P28" s="13"/>
      <c r="Q28" s="13"/>
      <c r="R28" s="13"/>
      <c r="S28" s="13"/>
      <c r="T28" s="70"/>
      <c r="U28" s="70"/>
      <c r="V28" s="13"/>
      <c r="W28" s="13"/>
      <c r="X28" s="13"/>
      <c r="Y28" s="13"/>
      <c r="Z28" s="13"/>
      <c r="AA28" s="70"/>
      <c r="AB28" s="70"/>
      <c r="AC28" s="13"/>
      <c r="AD28" s="13"/>
      <c r="AE28" s="13"/>
      <c r="AF28" s="13"/>
      <c r="AG28" s="13"/>
      <c r="AH28" s="70"/>
      <c r="AI28" s="70"/>
      <c r="AJ28" s="13"/>
      <c r="AK28" s="70"/>
      <c r="AL28" s="13"/>
      <c r="AM28" s="13"/>
      <c r="AN28" s="13"/>
      <c r="AO28" s="70"/>
      <c r="AP28" s="70"/>
      <c r="AQ28" s="13"/>
      <c r="AR28" s="13"/>
      <c r="AS28" s="13"/>
      <c r="AT28" s="13"/>
      <c r="AU28" s="13"/>
      <c r="AV28" s="70"/>
      <c r="AW28" s="70"/>
      <c r="AX28" s="13"/>
      <c r="AY28" s="13"/>
      <c r="AZ28" s="13"/>
      <c r="BA28" s="13"/>
      <c r="BB28" s="13"/>
      <c r="BC28" s="70"/>
      <c r="BD28" s="70"/>
      <c r="BE28" s="13"/>
      <c r="BF28" s="13"/>
      <c r="BG28" s="13"/>
      <c r="BH28" s="13"/>
      <c r="BI28" s="13"/>
      <c r="BJ28" s="70"/>
      <c r="BK28" s="70"/>
      <c r="BL28" s="13"/>
      <c r="BM28" s="13"/>
      <c r="BN28" s="170"/>
    </row>
    <row r="29" spans="1:66" ht="18" customHeight="1" x14ac:dyDescent="0.35">
      <c r="A29" s="220" t="s">
        <v>160</v>
      </c>
      <c r="B29" s="224" t="s">
        <v>77</v>
      </c>
      <c r="C29" s="31" t="s">
        <v>1</v>
      </c>
      <c r="D29" s="3">
        <v>6</v>
      </c>
      <c r="E29" s="8">
        <f t="shared" si="2"/>
        <v>6</v>
      </c>
      <c r="F29" s="4">
        <f t="shared" si="1"/>
        <v>0</v>
      </c>
      <c r="G29" s="71"/>
      <c r="H29" s="5"/>
      <c r="I29" s="5"/>
      <c r="J29" s="5"/>
      <c r="K29" s="5"/>
      <c r="L29" s="5"/>
      <c r="M29" s="71"/>
      <c r="N29" s="71"/>
      <c r="O29" s="5"/>
      <c r="P29" s="5"/>
      <c r="Q29" s="5"/>
      <c r="R29" s="5"/>
      <c r="S29" s="5"/>
      <c r="T29" s="71"/>
      <c r="U29" s="71"/>
      <c r="V29" s="5"/>
      <c r="W29" s="5"/>
      <c r="X29" s="5"/>
      <c r="Y29" s="5"/>
      <c r="Z29" s="5"/>
      <c r="AA29" s="71"/>
      <c r="AB29" s="71"/>
      <c r="AC29" s="5"/>
      <c r="AD29" s="5"/>
      <c r="AE29" s="5">
        <v>6</v>
      </c>
      <c r="AF29" s="5"/>
      <c r="AG29" s="5"/>
      <c r="AH29" s="71"/>
      <c r="AI29" s="71"/>
      <c r="AJ29" s="5"/>
      <c r="AK29" s="71"/>
      <c r="AL29" s="5"/>
      <c r="AM29" s="5"/>
      <c r="AN29" s="5"/>
      <c r="AO29" s="71"/>
      <c r="AP29" s="71"/>
      <c r="AQ29" s="5"/>
      <c r="AR29" s="5"/>
      <c r="AS29" s="5"/>
      <c r="AT29" s="5"/>
      <c r="AU29" s="5"/>
      <c r="AV29" s="71"/>
      <c r="AW29" s="71"/>
      <c r="AX29" s="5"/>
      <c r="AY29" s="5"/>
      <c r="AZ29" s="5"/>
      <c r="BA29" s="5"/>
      <c r="BB29" s="5"/>
      <c r="BC29" s="71"/>
      <c r="BD29" s="71"/>
      <c r="BE29" s="5"/>
      <c r="BF29" s="5"/>
      <c r="BG29" s="5"/>
      <c r="BH29" s="5"/>
      <c r="BI29" s="5"/>
      <c r="BJ29" s="71"/>
      <c r="BK29" s="71"/>
      <c r="BL29" s="5"/>
      <c r="BM29" s="5"/>
      <c r="BN29" s="41"/>
    </row>
    <row r="30" spans="1:66" ht="18" customHeight="1" x14ac:dyDescent="0.35">
      <c r="A30" s="221"/>
      <c r="B30" s="224"/>
      <c r="C30" s="32" t="s">
        <v>2</v>
      </c>
      <c r="D30" s="7">
        <v>6</v>
      </c>
      <c r="E30" s="8">
        <f t="shared" si="2"/>
        <v>6</v>
      </c>
      <c r="F30" s="8">
        <f t="shared" si="1"/>
        <v>0</v>
      </c>
      <c r="G30" s="69"/>
      <c r="H30" s="9"/>
      <c r="I30" s="9"/>
      <c r="J30" s="9"/>
      <c r="K30" s="9"/>
      <c r="L30" s="9"/>
      <c r="M30" s="69"/>
      <c r="N30" s="69"/>
      <c r="O30" s="9"/>
      <c r="P30" s="9"/>
      <c r="Q30" s="9"/>
      <c r="R30" s="9"/>
      <c r="S30" s="9"/>
      <c r="T30" s="69"/>
      <c r="U30" s="69"/>
      <c r="V30" s="9"/>
      <c r="W30" s="9"/>
      <c r="X30" s="9"/>
      <c r="Y30" s="9"/>
      <c r="Z30" s="9"/>
      <c r="AA30" s="69"/>
      <c r="AB30" s="69"/>
      <c r="AC30" s="9"/>
      <c r="AD30" s="9"/>
      <c r="AE30" s="9">
        <v>4</v>
      </c>
      <c r="AF30" s="9">
        <v>2</v>
      </c>
      <c r="AG30" s="9"/>
      <c r="AH30" s="69"/>
      <c r="AI30" s="69"/>
      <c r="AJ30" s="9"/>
      <c r="AK30" s="69"/>
      <c r="AL30" s="9"/>
      <c r="AM30" s="9"/>
      <c r="AN30" s="9"/>
      <c r="AO30" s="69"/>
      <c r="AP30" s="69"/>
      <c r="AQ30" s="9"/>
      <c r="AR30" s="9"/>
      <c r="AS30" s="9"/>
      <c r="AT30" s="9"/>
      <c r="AU30" s="9"/>
      <c r="AV30" s="69"/>
      <c r="AW30" s="69"/>
      <c r="AX30" s="9"/>
      <c r="AY30" s="9"/>
      <c r="AZ30" s="9"/>
      <c r="BA30" s="9"/>
      <c r="BB30" s="9"/>
      <c r="BC30" s="69"/>
      <c r="BD30" s="69"/>
      <c r="BE30" s="9"/>
      <c r="BF30" s="9"/>
      <c r="BG30" s="9"/>
      <c r="BH30" s="9"/>
      <c r="BI30" s="9"/>
      <c r="BJ30" s="69"/>
      <c r="BK30" s="69"/>
      <c r="BL30" s="9"/>
      <c r="BM30" s="9"/>
      <c r="BN30" s="42"/>
    </row>
    <row r="31" spans="1:66" ht="18" customHeight="1" x14ac:dyDescent="0.35">
      <c r="A31" s="221"/>
      <c r="B31" s="224"/>
      <c r="C31" s="32" t="s">
        <v>3</v>
      </c>
      <c r="D31" s="7"/>
      <c r="E31" s="8">
        <f t="shared" si="2"/>
        <v>0</v>
      </c>
      <c r="F31" s="8">
        <f>E31-D31</f>
        <v>0</v>
      </c>
      <c r="G31" s="69"/>
      <c r="H31" s="9"/>
      <c r="I31" s="9"/>
      <c r="J31" s="9"/>
      <c r="K31" s="9"/>
      <c r="L31" s="9"/>
      <c r="M31" s="69"/>
      <c r="N31" s="69"/>
      <c r="O31" s="9"/>
      <c r="P31" s="9"/>
      <c r="Q31" s="9"/>
      <c r="R31" s="9"/>
      <c r="S31" s="9"/>
      <c r="T31" s="69"/>
      <c r="U31" s="69"/>
      <c r="V31" s="9"/>
      <c r="W31" s="9"/>
      <c r="X31" s="9"/>
      <c r="Y31" s="9"/>
      <c r="Z31" s="9"/>
      <c r="AA31" s="69"/>
      <c r="AB31" s="69"/>
      <c r="AC31" s="9"/>
      <c r="AD31" s="9"/>
      <c r="AE31" s="9"/>
      <c r="AF31" s="9"/>
      <c r="AG31" s="9"/>
      <c r="AH31" s="69"/>
      <c r="AI31" s="69"/>
      <c r="AJ31" s="9"/>
      <c r="AK31" s="69"/>
      <c r="AL31" s="9"/>
      <c r="AM31" s="9"/>
      <c r="AN31" s="9"/>
      <c r="AO31" s="69"/>
      <c r="AP31" s="69"/>
      <c r="AQ31" s="9"/>
      <c r="AR31" s="9"/>
      <c r="AS31" s="9"/>
      <c r="AT31" s="9"/>
      <c r="AU31" s="9"/>
      <c r="AV31" s="69"/>
      <c r="AW31" s="69"/>
      <c r="AX31" s="9"/>
      <c r="AY31" s="9"/>
      <c r="AZ31" s="9"/>
      <c r="BA31" s="9"/>
      <c r="BB31" s="9"/>
      <c r="BC31" s="69"/>
      <c r="BD31" s="69"/>
      <c r="BE31" s="9"/>
      <c r="BF31" s="9"/>
      <c r="BG31" s="9"/>
      <c r="BH31" s="9"/>
      <c r="BI31" s="9"/>
      <c r="BJ31" s="69"/>
      <c r="BK31" s="69"/>
      <c r="BL31" s="9"/>
      <c r="BM31" s="9"/>
      <c r="BN31" s="42"/>
    </row>
    <row r="32" spans="1:66" ht="18" customHeight="1" x14ac:dyDescent="0.35">
      <c r="A32" s="221"/>
      <c r="B32" s="224"/>
      <c r="C32" s="33" t="s">
        <v>4</v>
      </c>
      <c r="D32" s="7">
        <v>6</v>
      </c>
      <c r="E32" s="8">
        <f t="shared" si="2"/>
        <v>6</v>
      </c>
      <c r="F32" s="8">
        <f>E32-D32</f>
        <v>0</v>
      </c>
      <c r="G32" s="69"/>
      <c r="H32" s="9"/>
      <c r="I32" s="9"/>
      <c r="J32" s="9"/>
      <c r="K32" s="9"/>
      <c r="L32" s="9"/>
      <c r="M32" s="69"/>
      <c r="N32" s="69"/>
      <c r="O32" s="9"/>
      <c r="P32" s="9"/>
      <c r="Q32" s="9"/>
      <c r="R32" s="9"/>
      <c r="S32" s="9"/>
      <c r="T32" s="69"/>
      <c r="U32" s="69"/>
      <c r="V32" s="9"/>
      <c r="W32" s="9"/>
      <c r="X32" s="9"/>
      <c r="Y32" s="9"/>
      <c r="Z32" s="9"/>
      <c r="AA32" s="69"/>
      <c r="AB32" s="69"/>
      <c r="AC32" s="9"/>
      <c r="AD32" s="9"/>
      <c r="AE32" s="9"/>
      <c r="AF32" s="9"/>
      <c r="AG32" s="9"/>
      <c r="AH32" s="69">
        <v>6</v>
      </c>
      <c r="AI32" s="69"/>
      <c r="AJ32" s="9"/>
      <c r="AK32" s="69"/>
      <c r="AL32" s="9"/>
      <c r="AM32" s="9"/>
      <c r="AN32" s="9"/>
      <c r="AO32" s="69"/>
      <c r="AP32" s="69"/>
      <c r="AQ32" s="9"/>
      <c r="AR32" s="9"/>
      <c r="AS32" s="9"/>
      <c r="AT32" s="9"/>
      <c r="AU32" s="9"/>
      <c r="AV32" s="69"/>
      <c r="AW32" s="69"/>
      <c r="AX32" s="9"/>
      <c r="AY32" s="9"/>
      <c r="AZ32" s="9"/>
      <c r="BA32" s="9"/>
      <c r="BB32" s="9"/>
      <c r="BC32" s="69"/>
      <c r="BD32" s="69"/>
      <c r="BE32" s="9"/>
      <c r="BF32" s="9"/>
      <c r="BG32" s="9"/>
      <c r="BH32" s="9"/>
      <c r="BI32" s="9"/>
      <c r="BJ32" s="69"/>
      <c r="BK32" s="69"/>
      <c r="BL32" s="9"/>
      <c r="BM32" s="9"/>
      <c r="BN32" s="42"/>
    </row>
    <row r="33" spans="1:68" ht="18" customHeight="1" x14ac:dyDescent="0.35">
      <c r="A33" s="221"/>
      <c r="B33" s="224"/>
      <c r="C33" s="33" t="s">
        <v>5</v>
      </c>
      <c r="D33" s="7">
        <v>6</v>
      </c>
      <c r="E33" s="8">
        <f t="shared" si="2"/>
        <v>6</v>
      </c>
      <c r="F33" s="8">
        <f t="shared" si="1"/>
        <v>0</v>
      </c>
      <c r="G33" s="69"/>
      <c r="H33" s="9"/>
      <c r="I33" s="9"/>
      <c r="J33" s="9"/>
      <c r="K33" s="9"/>
      <c r="L33" s="9"/>
      <c r="M33" s="69"/>
      <c r="N33" s="69"/>
      <c r="O33" s="9"/>
      <c r="P33" s="9"/>
      <c r="Q33" s="9"/>
      <c r="R33" s="9"/>
      <c r="S33" s="9"/>
      <c r="T33" s="69"/>
      <c r="U33" s="69"/>
      <c r="V33" s="9"/>
      <c r="W33" s="9"/>
      <c r="X33" s="9"/>
      <c r="Y33" s="9"/>
      <c r="Z33" s="9"/>
      <c r="AA33" s="69"/>
      <c r="AB33" s="69"/>
      <c r="AC33" s="9"/>
      <c r="AD33" s="9"/>
      <c r="AE33" s="9"/>
      <c r="AF33" s="9">
        <v>3</v>
      </c>
      <c r="AG33" s="9"/>
      <c r="AH33" s="69">
        <v>3</v>
      </c>
      <c r="AI33" s="69"/>
      <c r="AJ33" s="9"/>
      <c r="AK33" s="69"/>
      <c r="AL33" s="9"/>
      <c r="AM33" s="9"/>
      <c r="AN33" s="9"/>
      <c r="AO33" s="69"/>
      <c r="AP33" s="69"/>
      <c r="AQ33" s="9"/>
      <c r="AR33" s="9"/>
      <c r="AS33" s="9"/>
      <c r="AT33" s="9"/>
      <c r="AU33" s="9"/>
      <c r="AV33" s="69"/>
      <c r="AW33" s="69"/>
      <c r="AX33" s="9"/>
      <c r="AY33" s="9"/>
      <c r="AZ33" s="9"/>
      <c r="BA33" s="9"/>
      <c r="BB33" s="9"/>
      <c r="BC33" s="69"/>
      <c r="BD33" s="69"/>
      <c r="BE33" s="9"/>
      <c r="BF33" s="9"/>
      <c r="BG33" s="9"/>
      <c r="BH33" s="9"/>
      <c r="BI33" s="9"/>
      <c r="BJ33" s="69"/>
      <c r="BK33" s="69"/>
      <c r="BL33" s="9"/>
      <c r="BM33" s="9"/>
      <c r="BN33" s="42"/>
    </row>
    <row r="34" spans="1:68" ht="18" customHeight="1" x14ac:dyDescent="0.35">
      <c r="A34" s="222"/>
      <c r="B34" s="225"/>
      <c r="C34" s="34" t="s">
        <v>6</v>
      </c>
      <c r="D34" s="16"/>
      <c r="E34" s="8">
        <f t="shared" si="2"/>
        <v>0</v>
      </c>
      <c r="F34" s="10">
        <f t="shared" si="1"/>
        <v>0</v>
      </c>
      <c r="G34" s="70"/>
      <c r="H34" s="13"/>
      <c r="I34" s="13"/>
      <c r="J34" s="13"/>
      <c r="K34" s="13"/>
      <c r="L34" s="13"/>
      <c r="M34" s="70"/>
      <c r="N34" s="70"/>
      <c r="O34" s="13"/>
      <c r="P34" s="13"/>
      <c r="Q34" s="13"/>
      <c r="R34" s="13"/>
      <c r="S34" s="13"/>
      <c r="T34" s="70"/>
      <c r="U34" s="70"/>
      <c r="V34" s="13"/>
      <c r="W34" s="13"/>
      <c r="X34" s="13"/>
      <c r="Y34" s="13"/>
      <c r="Z34" s="13"/>
      <c r="AA34" s="70"/>
      <c r="AB34" s="70"/>
      <c r="AC34" s="13"/>
      <c r="AD34" s="13"/>
      <c r="AE34" s="13"/>
      <c r="AF34" s="13"/>
      <c r="AG34" s="13"/>
      <c r="AH34" s="70"/>
      <c r="AI34" s="70"/>
      <c r="AJ34" s="13"/>
      <c r="AK34" s="70"/>
      <c r="AL34" s="13"/>
      <c r="AM34" s="13"/>
      <c r="AN34" s="13"/>
      <c r="AO34" s="70"/>
      <c r="AP34" s="70"/>
      <c r="AQ34" s="13"/>
      <c r="AR34" s="13"/>
      <c r="AS34" s="13"/>
      <c r="AT34" s="13"/>
      <c r="AU34" s="13"/>
      <c r="AV34" s="70"/>
      <c r="AW34" s="70"/>
      <c r="AX34" s="13"/>
      <c r="AY34" s="13"/>
      <c r="AZ34" s="13"/>
      <c r="BA34" s="13"/>
      <c r="BB34" s="13"/>
      <c r="BC34" s="70"/>
      <c r="BD34" s="70"/>
      <c r="BE34" s="13"/>
      <c r="BF34" s="13"/>
      <c r="BG34" s="13"/>
      <c r="BH34" s="13"/>
      <c r="BI34" s="13"/>
      <c r="BJ34" s="70"/>
      <c r="BK34" s="70"/>
      <c r="BL34" s="13"/>
      <c r="BM34" s="13"/>
      <c r="BN34" s="170"/>
    </row>
    <row r="35" spans="1:68" ht="18" customHeight="1" x14ac:dyDescent="0.35">
      <c r="A35" s="220" t="s">
        <v>160</v>
      </c>
      <c r="B35" s="223" t="s">
        <v>78</v>
      </c>
      <c r="C35" s="31" t="s">
        <v>1</v>
      </c>
      <c r="D35" s="3">
        <v>6</v>
      </c>
      <c r="E35" s="8">
        <f t="shared" si="2"/>
        <v>6</v>
      </c>
      <c r="F35" s="4">
        <f t="shared" si="1"/>
        <v>0</v>
      </c>
      <c r="G35" s="71"/>
      <c r="H35" s="5"/>
      <c r="I35" s="5"/>
      <c r="J35" s="5"/>
      <c r="K35" s="5"/>
      <c r="L35" s="5"/>
      <c r="M35" s="71"/>
      <c r="N35" s="71"/>
      <c r="O35" s="5"/>
      <c r="P35" s="5"/>
      <c r="Q35" s="5"/>
      <c r="R35" s="5"/>
      <c r="S35" s="5"/>
      <c r="T35" s="71"/>
      <c r="U35" s="71"/>
      <c r="V35" s="5"/>
      <c r="W35" s="5"/>
      <c r="X35" s="5"/>
      <c r="Y35" s="5"/>
      <c r="Z35" s="5"/>
      <c r="AA35" s="71"/>
      <c r="AB35" s="71"/>
      <c r="AC35" s="5"/>
      <c r="AD35" s="5"/>
      <c r="AE35" s="5">
        <v>6</v>
      </c>
      <c r="AF35" s="5"/>
      <c r="AG35" s="5"/>
      <c r="AH35" s="71"/>
      <c r="AI35" s="71"/>
      <c r="AJ35" s="5"/>
      <c r="AK35" s="71"/>
      <c r="AL35" s="5"/>
      <c r="AM35" s="5"/>
      <c r="AN35" s="5"/>
      <c r="AO35" s="71"/>
      <c r="AP35" s="71"/>
      <c r="AQ35" s="5"/>
      <c r="AR35" s="5"/>
      <c r="AS35" s="5"/>
      <c r="AT35" s="5"/>
      <c r="AU35" s="5"/>
      <c r="AV35" s="71"/>
      <c r="AW35" s="71"/>
      <c r="AX35" s="5"/>
      <c r="AY35" s="5"/>
      <c r="AZ35" s="5"/>
      <c r="BA35" s="5"/>
      <c r="BB35" s="5"/>
      <c r="BC35" s="71"/>
      <c r="BD35" s="71"/>
      <c r="BE35" s="5"/>
      <c r="BF35" s="5"/>
      <c r="BG35" s="5"/>
      <c r="BH35" s="5"/>
      <c r="BI35" s="5"/>
      <c r="BJ35" s="71"/>
      <c r="BK35" s="71"/>
      <c r="BL35" s="5"/>
      <c r="BM35" s="5"/>
      <c r="BN35" s="41"/>
    </row>
    <row r="36" spans="1:68" ht="18" customHeight="1" x14ac:dyDescent="0.35">
      <c r="A36" s="221"/>
      <c r="B36" s="224"/>
      <c r="C36" s="32" t="s">
        <v>2</v>
      </c>
      <c r="D36" s="7">
        <v>6</v>
      </c>
      <c r="E36" s="8">
        <f t="shared" si="2"/>
        <v>6</v>
      </c>
      <c r="F36" s="8">
        <f t="shared" si="1"/>
        <v>0</v>
      </c>
      <c r="G36" s="69"/>
      <c r="H36" s="9"/>
      <c r="I36" s="9"/>
      <c r="J36" s="9"/>
      <c r="K36" s="9"/>
      <c r="L36" s="9"/>
      <c r="M36" s="69"/>
      <c r="N36" s="69"/>
      <c r="O36" s="9"/>
      <c r="P36" s="9"/>
      <c r="Q36" s="9"/>
      <c r="R36" s="9"/>
      <c r="S36" s="9"/>
      <c r="T36" s="69"/>
      <c r="U36" s="69"/>
      <c r="V36" s="9"/>
      <c r="W36" s="9"/>
      <c r="X36" s="9"/>
      <c r="Y36" s="9"/>
      <c r="Z36" s="9"/>
      <c r="AA36" s="69"/>
      <c r="AB36" s="69"/>
      <c r="AC36" s="9"/>
      <c r="AD36" s="9"/>
      <c r="AE36" s="9">
        <v>6</v>
      </c>
      <c r="AF36" s="9"/>
      <c r="AG36" s="9"/>
      <c r="AH36" s="69"/>
      <c r="AI36" s="69"/>
      <c r="AJ36" s="9"/>
      <c r="AK36" s="69"/>
      <c r="AL36" s="9"/>
      <c r="AM36" s="9"/>
      <c r="AN36" s="9"/>
      <c r="AO36" s="69"/>
      <c r="AP36" s="69"/>
      <c r="AQ36" s="9"/>
      <c r="AR36" s="9"/>
      <c r="AS36" s="9"/>
      <c r="AT36" s="9"/>
      <c r="AU36" s="9"/>
      <c r="AV36" s="69"/>
      <c r="AW36" s="69"/>
      <c r="AX36" s="9"/>
      <c r="AY36" s="9"/>
      <c r="AZ36" s="9"/>
      <c r="BA36" s="9"/>
      <c r="BB36" s="9"/>
      <c r="BC36" s="69"/>
      <c r="BD36" s="69"/>
      <c r="BE36" s="9"/>
      <c r="BF36" s="9"/>
      <c r="BG36" s="9"/>
      <c r="BH36" s="9"/>
      <c r="BI36" s="9"/>
      <c r="BJ36" s="69"/>
      <c r="BK36" s="69"/>
      <c r="BL36" s="9"/>
      <c r="BM36" s="9"/>
      <c r="BN36" s="42"/>
    </row>
    <row r="37" spans="1:68" ht="18" customHeight="1" x14ac:dyDescent="0.35">
      <c r="A37" s="221"/>
      <c r="B37" s="224"/>
      <c r="C37" s="32" t="s">
        <v>3</v>
      </c>
      <c r="D37" s="7"/>
      <c r="E37" s="8">
        <f t="shared" si="2"/>
        <v>0</v>
      </c>
      <c r="F37" s="8">
        <f t="shared" si="1"/>
        <v>0</v>
      </c>
      <c r="G37" s="69"/>
      <c r="H37" s="9"/>
      <c r="I37" s="9"/>
      <c r="J37" s="9"/>
      <c r="K37" s="9"/>
      <c r="L37" s="9"/>
      <c r="M37" s="69"/>
      <c r="N37" s="69"/>
      <c r="O37" s="9"/>
      <c r="P37" s="9"/>
      <c r="Q37" s="9"/>
      <c r="R37" s="9"/>
      <c r="S37" s="9"/>
      <c r="T37" s="69"/>
      <c r="U37" s="69"/>
      <c r="V37" s="9"/>
      <c r="W37" s="9"/>
      <c r="X37" s="9"/>
      <c r="Y37" s="9"/>
      <c r="Z37" s="9"/>
      <c r="AA37" s="69"/>
      <c r="AB37" s="69"/>
      <c r="AC37" s="9"/>
      <c r="AD37" s="9"/>
      <c r="AE37" s="9"/>
      <c r="AF37" s="9"/>
      <c r="AG37" s="9"/>
      <c r="AH37" s="69"/>
      <c r="AI37" s="69"/>
      <c r="AJ37" s="9"/>
      <c r="AK37" s="69"/>
      <c r="AL37" s="9"/>
      <c r="AM37" s="9"/>
      <c r="AN37" s="9"/>
      <c r="AO37" s="69"/>
      <c r="AP37" s="69"/>
      <c r="AQ37" s="9"/>
      <c r="AR37" s="9"/>
      <c r="AS37" s="9"/>
      <c r="AT37" s="9"/>
      <c r="AU37" s="9"/>
      <c r="AV37" s="69"/>
      <c r="AW37" s="69"/>
      <c r="AX37" s="9"/>
      <c r="AY37" s="9"/>
      <c r="AZ37" s="9"/>
      <c r="BA37" s="9"/>
      <c r="BB37" s="9"/>
      <c r="BC37" s="69"/>
      <c r="BD37" s="69"/>
      <c r="BE37" s="9"/>
      <c r="BF37" s="9"/>
      <c r="BG37" s="9"/>
      <c r="BH37" s="9"/>
      <c r="BI37" s="9"/>
      <c r="BJ37" s="69"/>
      <c r="BK37" s="69"/>
      <c r="BL37" s="9"/>
      <c r="BM37" s="9"/>
      <c r="BN37" s="42"/>
    </row>
    <row r="38" spans="1:68" ht="18" customHeight="1" x14ac:dyDescent="0.35">
      <c r="A38" s="221"/>
      <c r="B38" s="224"/>
      <c r="C38" s="33" t="s">
        <v>4</v>
      </c>
      <c r="D38" s="7">
        <v>6</v>
      </c>
      <c r="E38" s="8">
        <f t="shared" si="2"/>
        <v>6</v>
      </c>
      <c r="F38" s="8">
        <f t="shared" si="1"/>
        <v>0</v>
      </c>
      <c r="G38" s="69"/>
      <c r="H38" s="9"/>
      <c r="I38" s="9"/>
      <c r="J38" s="9"/>
      <c r="K38" s="9"/>
      <c r="L38" s="9"/>
      <c r="M38" s="69"/>
      <c r="N38" s="69"/>
      <c r="O38" s="9"/>
      <c r="P38" s="9"/>
      <c r="Q38" s="9"/>
      <c r="R38" s="9"/>
      <c r="S38" s="9"/>
      <c r="T38" s="69"/>
      <c r="U38" s="69"/>
      <c r="V38" s="9"/>
      <c r="W38" s="9"/>
      <c r="X38" s="9"/>
      <c r="Y38" s="9"/>
      <c r="Z38" s="9"/>
      <c r="AA38" s="69"/>
      <c r="AB38" s="69"/>
      <c r="AC38" s="9"/>
      <c r="AD38" s="9"/>
      <c r="AE38" s="9"/>
      <c r="AF38" s="9"/>
      <c r="AG38" s="9"/>
      <c r="AH38" s="69">
        <v>1</v>
      </c>
      <c r="AI38" s="69"/>
      <c r="AJ38" s="9"/>
      <c r="AK38" s="69"/>
      <c r="AL38" s="9">
        <v>5</v>
      </c>
      <c r="AM38" s="9"/>
      <c r="AN38" s="9"/>
      <c r="AO38" s="69"/>
      <c r="AP38" s="69"/>
      <c r="AQ38" s="9"/>
      <c r="AR38" s="9"/>
      <c r="AS38" s="9"/>
      <c r="AT38" s="9"/>
      <c r="AU38" s="9"/>
      <c r="AV38" s="69"/>
      <c r="AW38" s="69"/>
      <c r="AX38" s="9"/>
      <c r="AY38" s="9"/>
      <c r="AZ38" s="9"/>
      <c r="BA38" s="9"/>
      <c r="BB38" s="9"/>
      <c r="BC38" s="69"/>
      <c r="BD38" s="69"/>
      <c r="BE38" s="9"/>
      <c r="BF38" s="9"/>
      <c r="BG38" s="9"/>
      <c r="BH38" s="9"/>
      <c r="BI38" s="9"/>
      <c r="BJ38" s="69"/>
      <c r="BK38" s="69"/>
      <c r="BL38" s="9"/>
      <c r="BM38" s="9"/>
      <c r="BN38" s="42"/>
    </row>
    <row r="39" spans="1:68" ht="18" customHeight="1" x14ac:dyDescent="0.35">
      <c r="A39" s="221"/>
      <c r="B39" s="224"/>
      <c r="C39" s="33" t="s">
        <v>5</v>
      </c>
      <c r="D39" s="7">
        <v>6</v>
      </c>
      <c r="E39" s="8">
        <f t="shared" si="2"/>
        <v>6</v>
      </c>
      <c r="F39" s="8">
        <f t="shared" si="1"/>
        <v>0</v>
      </c>
      <c r="G39" s="69"/>
      <c r="H39" s="9"/>
      <c r="I39" s="9"/>
      <c r="J39" s="9"/>
      <c r="K39" s="9"/>
      <c r="L39" s="9"/>
      <c r="M39" s="69"/>
      <c r="N39" s="69"/>
      <c r="O39" s="9"/>
      <c r="P39" s="9"/>
      <c r="Q39" s="9"/>
      <c r="R39" s="9"/>
      <c r="S39" s="9"/>
      <c r="T39" s="69"/>
      <c r="U39" s="69"/>
      <c r="V39" s="9"/>
      <c r="W39" s="9"/>
      <c r="X39" s="9"/>
      <c r="Y39" s="9"/>
      <c r="Z39" s="9"/>
      <c r="AA39" s="69"/>
      <c r="AB39" s="69"/>
      <c r="AC39" s="9"/>
      <c r="AD39" s="9"/>
      <c r="AE39" s="9"/>
      <c r="AF39" s="9"/>
      <c r="AG39" s="9"/>
      <c r="AH39" s="69"/>
      <c r="AI39" s="69"/>
      <c r="AJ39" s="9"/>
      <c r="AK39" s="69"/>
      <c r="AL39" s="9"/>
      <c r="AM39" s="9"/>
      <c r="AN39" s="9">
        <v>5</v>
      </c>
      <c r="AO39" s="69"/>
      <c r="AP39" s="69"/>
      <c r="AQ39" s="9"/>
      <c r="AR39" s="9"/>
      <c r="AS39" s="9"/>
      <c r="AT39" s="9">
        <v>1</v>
      </c>
      <c r="AU39" s="9"/>
      <c r="AV39" s="69"/>
      <c r="AW39" s="69"/>
      <c r="AX39" s="9"/>
      <c r="AY39" s="9"/>
      <c r="AZ39" s="9"/>
      <c r="BA39" s="9"/>
      <c r="BB39" s="9"/>
      <c r="BC39" s="69"/>
      <c r="BD39" s="69"/>
      <c r="BE39" s="9"/>
      <c r="BF39" s="9"/>
      <c r="BG39" s="9"/>
      <c r="BH39" s="9"/>
      <c r="BI39" s="9"/>
      <c r="BJ39" s="69"/>
      <c r="BK39" s="69"/>
      <c r="BL39" s="9"/>
      <c r="BM39" s="9"/>
      <c r="BN39" s="42"/>
    </row>
    <row r="40" spans="1:68" ht="18" customHeight="1" x14ac:dyDescent="0.35">
      <c r="A40" s="222"/>
      <c r="B40" s="225"/>
      <c r="C40" s="34" t="s">
        <v>6</v>
      </c>
      <c r="D40" s="16"/>
      <c r="E40" s="8">
        <f t="shared" si="2"/>
        <v>0</v>
      </c>
      <c r="F40" s="10">
        <f t="shared" si="1"/>
        <v>0</v>
      </c>
      <c r="G40" s="70"/>
      <c r="H40" s="13"/>
      <c r="I40" s="13"/>
      <c r="J40" s="13"/>
      <c r="K40" s="13"/>
      <c r="L40" s="13"/>
      <c r="M40" s="70"/>
      <c r="N40" s="70"/>
      <c r="O40" s="13"/>
      <c r="P40" s="13"/>
      <c r="Q40" s="13"/>
      <c r="R40" s="13"/>
      <c r="S40" s="13"/>
      <c r="T40" s="70"/>
      <c r="U40" s="70"/>
      <c r="V40" s="13"/>
      <c r="W40" s="13"/>
      <c r="X40" s="13"/>
      <c r="Y40" s="13"/>
      <c r="Z40" s="13"/>
      <c r="AA40" s="70"/>
      <c r="AB40" s="70"/>
      <c r="AC40" s="13"/>
      <c r="AD40" s="13"/>
      <c r="AE40" s="13"/>
      <c r="AF40" s="13"/>
      <c r="AG40" s="13"/>
      <c r="AH40" s="70"/>
      <c r="AI40" s="70"/>
      <c r="AJ40" s="13"/>
      <c r="AK40" s="70"/>
      <c r="AL40" s="13"/>
      <c r="AM40" s="13"/>
      <c r="AN40" s="13"/>
      <c r="AO40" s="70"/>
      <c r="AP40" s="70"/>
      <c r="AQ40" s="13"/>
      <c r="AR40" s="13"/>
      <c r="AS40" s="13"/>
      <c r="AT40" s="13"/>
      <c r="AU40" s="13"/>
      <c r="AV40" s="70"/>
      <c r="AW40" s="70"/>
      <c r="AX40" s="13"/>
      <c r="AY40" s="13"/>
      <c r="AZ40" s="13"/>
      <c r="BA40" s="13"/>
      <c r="BB40" s="13"/>
      <c r="BC40" s="70"/>
      <c r="BD40" s="70"/>
      <c r="BE40" s="13"/>
      <c r="BF40" s="13"/>
      <c r="BG40" s="13"/>
      <c r="BH40" s="13"/>
      <c r="BI40" s="13"/>
      <c r="BJ40" s="70"/>
      <c r="BK40" s="70"/>
      <c r="BL40" s="13"/>
      <c r="BM40" s="13"/>
      <c r="BN40" s="43"/>
    </row>
    <row r="41" spans="1:68" ht="18" customHeight="1" x14ac:dyDescent="0.35">
      <c r="A41" s="220" t="s">
        <v>160</v>
      </c>
      <c r="B41" s="308" t="s">
        <v>158</v>
      </c>
      <c r="C41" s="31" t="s">
        <v>1</v>
      </c>
      <c r="D41" s="3">
        <v>3</v>
      </c>
      <c r="E41" s="8">
        <f t="shared" si="2"/>
        <v>3</v>
      </c>
      <c r="F41" s="4">
        <f t="shared" si="1"/>
        <v>0</v>
      </c>
      <c r="G41" s="71"/>
      <c r="H41" s="5"/>
      <c r="I41" s="5"/>
      <c r="J41" s="5"/>
      <c r="K41" s="5"/>
      <c r="L41" s="5"/>
      <c r="M41" s="71"/>
      <c r="N41" s="71"/>
      <c r="O41" s="5"/>
      <c r="P41" s="5"/>
      <c r="Q41" s="5"/>
      <c r="R41" s="5"/>
      <c r="S41" s="5"/>
      <c r="T41" s="71"/>
      <c r="U41" s="71"/>
      <c r="V41" s="5"/>
      <c r="W41" s="5"/>
      <c r="X41" s="5"/>
      <c r="Y41" s="5"/>
      <c r="Z41" s="5"/>
      <c r="AA41" s="71"/>
      <c r="AB41" s="71"/>
      <c r="AC41" s="5"/>
      <c r="AD41" s="5"/>
      <c r="AE41" s="5">
        <v>3</v>
      </c>
      <c r="AF41" s="5"/>
      <c r="AG41" s="5"/>
      <c r="AH41" s="71"/>
      <c r="AI41" s="71"/>
      <c r="AJ41" s="5"/>
      <c r="AK41" s="71"/>
      <c r="AL41" s="5"/>
      <c r="AM41" s="5"/>
      <c r="AN41" s="5"/>
      <c r="AO41" s="71"/>
      <c r="AP41" s="71"/>
      <c r="AQ41" s="5"/>
      <c r="AR41" s="5"/>
      <c r="AS41" s="5"/>
      <c r="AT41" s="5"/>
      <c r="AU41" s="5"/>
      <c r="AV41" s="71"/>
      <c r="AW41" s="71"/>
      <c r="AX41" s="5"/>
      <c r="AY41" s="5"/>
      <c r="AZ41" s="5"/>
      <c r="BA41" s="5"/>
      <c r="BB41" s="5"/>
      <c r="BC41" s="71"/>
      <c r="BD41" s="71"/>
      <c r="BE41" s="5"/>
      <c r="BF41" s="5"/>
      <c r="BG41" s="5"/>
      <c r="BH41" s="5"/>
      <c r="BI41" s="5"/>
      <c r="BJ41" s="71"/>
      <c r="BK41" s="71"/>
      <c r="BL41" s="5"/>
      <c r="BM41" s="5"/>
      <c r="BN41" s="41"/>
    </row>
    <row r="42" spans="1:68" ht="18" customHeight="1" x14ac:dyDescent="0.35">
      <c r="A42" s="221"/>
      <c r="B42" s="308"/>
      <c r="C42" s="32" t="s">
        <v>2</v>
      </c>
      <c r="D42" s="7">
        <v>3</v>
      </c>
      <c r="E42" s="8">
        <f t="shared" si="2"/>
        <v>3</v>
      </c>
      <c r="F42" s="8">
        <f t="shared" si="1"/>
        <v>0</v>
      </c>
      <c r="G42" s="69"/>
      <c r="H42" s="9"/>
      <c r="I42" s="9"/>
      <c r="J42" s="9"/>
      <c r="K42" s="9"/>
      <c r="L42" s="9"/>
      <c r="M42" s="69"/>
      <c r="N42" s="69"/>
      <c r="O42" s="9"/>
      <c r="P42" s="9"/>
      <c r="Q42" s="9"/>
      <c r="R42" s="9"/>
      <c r="S42" s="9"/>
      <c r="T42" s="69"/>
      <c r="U42" s="69"/>
      <c r="V42" s="9"/>
      <c r="W42" s="9"/>
      <c r="X42" s="9"/>
      <c r="Y42" s="9"/>
      <c r="Z42" s="9"/>
      <c r="AA42" s="69"/>
      <c r="AB42" s="69"/>
      <c r="AC42" s="9"/>
      <c r="AD42" s="9"/>
      <c r="AE42" s="9">
        <v>2</v>
      </c>
      <c r="AF42" s="9">
        <v>1</v>
      </c>
      <c r="AG42" s="9"/>
      <c r="AH42" s="69"/>
      <c r="AI42" s="69"/>
      <c r="AJ42" s="9"/>
      <c r="AK42" s="69"/>
      <c r="AL42" s="9"/>
      <c r="AM42" s="9"/>
      <c r="AN42" s="9"/>
      <c r="AO42" s="69"/>
      <c r="AP42" s="69"/>
      <c r="AQ42" s="9"/>
      <c r="AR42" s="9"/>
      <c r="AS42" s="9"/>
      <c r="AT42" s="9"/>
      <c r="AU42" s="9"/>
      <c r="AV42" s="69"/>
      <c r="AW42" s="69"/>
      <c r="AX42" s="9"/>
      <c r="AY42" s="9"/>
      <c r="AZ42" s="9"/>
      <c r="BA42" s="9"/>
      <c r="BB42" s="9"/>
      <c r="BC42" s="69"/>
      <c r="BD42" s="69"/>
      <c r="BE42" s="9"/>
      <c r="BF42" s="9"/>
      <c r="BG42" s="9"/>
      <c r="BH42" s="9"/>
      <c r="BI42" s="9"/>
      <c r="BJ42" s="69"/>
      <c r="BK42" s="69"/>
      <c r="BL42" s="9"/>
      <c r="BM42" s="9"/>
      <c r="BN42" s="42"/>
    </row>
    <row r="43" spans="1:68" ht="18" customHeight="1" x14ac:dyDescent="0.35">
      <c r="A43" s="221"/>
      <c r="B43" s="308"/>
      <c r="C43" s="32" t="s">
        <v>3</v>
      </c>
      <c r="D43" s="7"/>
      <c r="E43" s="8">
        <f t="shared" si="2"/>
        <v>0</v>
      </c>
      <c r="F43" s="8">
        <f t="shared" si="1"/>
        <v>0</v>
      </c>
      <c r="G43" s="69"/>
      <c r="H43" s="9"/>
      <c r="I43" s="9"/>
      <c r="J43" s="9"/>
      <c r="K43" s="9"/>
      <c r="L43" s="9"/>
      <c r="M43" s="69"/>
      <c r="N43" s="69"/>
      <c r="O43" s="9"/>
      <c r="P43" s="9"/>
      <c r="Q43" s="9"/>
      <c r="R43" s="9"/>
      <c r="S43" s="9"/>
      <c r="T43" s="69"/>
      <c r="U43" s="69"/>
      <c r="V43" s="9"/>
      <c r="W43" s="9"/>
      <c r="X43" s="9"/>
      <c r="Y43" s="9"/>
      <c r="Z43" s="9"/>
      <c r="AA43" s="69"/>
      <c r="AB43" s="69"/>
      <c r="AC43" s="9"/>
      <c r="AD43" s="9"/>
      <c r="AE43" s="9"/>
      <c r="AF43" s="9"/>
      <c r="AG43" s="9"/>
      <c r="AH43" s="69"/>
      <c r="AI43" s="69"/>
      <c r="AJ43" s="9"/>
      <c r="AK43" s="69"/>
      <c r="AL43" s="9"/>
      <c r="AM43" s="9"/>
      <c r="AN43" s="9"/>
      <c r="AO43" s="69"/>
      <c r="AP43" s="69"/>
      <c r="AQ43" s="9"/>
      <c r="AR43" s="9"/>
      <c r="AS43" s="9"/>
      <c r="AT43" s="9"/>
      <c r="AU43" s="9"/>
      <c r="AV43" s="69"/>
      <c r="AW43" s="69"/>
      <c r="AX43" s="9"/>
      <c r="AY43" s="9"/>
      <c r="AZ43" s="9"/>
      <c r="BA43" s="9"/>
      <c r="BB43" s="9"/>
      <c r="BC43" s="69"/>
      <c r="BD43" s="69"/>
      <c r="BE43" s="9"/>
      <c r="BF43" s="9"/>
      <c r="BG43" s="9"/>
      <c r="BH43" s="9"/>
      <c r="BI43" s="9"/>
      <c r="BJ43" s="69"/>
      <c r="BK43" s="69"/>
      <c r="BL43" s="9"/>
      <c r="BM43" s="9"/>
      <c r="BN43" s="42"/>
    </row>
    <row r="44" spans="1:68" ht="18" customHeight="1" x14ac:dyDescent="0.35">
      <c r="A44" s="221"/>
      <c r="B44" s="308"/>
      <c r="C44" s="33" t="s">
        <v>4</v>
      </c>
      <c r="D44" s="7">
        <v>3</v>
      </c>
      <c r="E44" s="8">
        <f t="shared" si="2"/>
        <v>3</v>
      </c>
      <c r="F44" s="8">
        <f t="shared" si="1"/>
        <v>0</v>
      </c>
      <c r="G44" s="69"/>
      <c r="H44" s="9"/>
      <c r="I44" s="9"/>
      <c r="J44" s="9"/>
      <c r="K44" s="9"/>
      <c r="L44" s="9"/>
      <c r="M44" s="69"/>
      <c r="N44" s="69"/>
      <c r="O44" s="9"/>
      <c r="P44" s="9"/>
      <c r="Q44" s="9"/>
      <c r="R44" s="9"/>
      <c r="S44" s="9"/>
      <c r="T44" s="69"/>
      <c r="U44" s="69"/>
      <c r="V44" s="9"/>
      <c r="W44" s="9"/>
      <c r="X44" s="9"/>
      <c r="Y44" s="9"/>
      <c r="Z44" s="9"/>
      <c r="AA44" s="69"/>
      <c r="AB44" s="69"/>
      <c r="AC44" s="9"/>
      <c r="AD44" s="9"/>
      <c r="AE44" s="9"/>
      <c r="AF44" s="9"/>
      <c r="AG44" s="9"/>
      <c r="AH44" s="69"/>
      <c r="AI44" s="69"/>
      <c r="AJ44" s="9"/>
      <c r="AK44" s="69"/>
      <c r="AL44" s="9">
        <v>3</v>
      </c>
      <c r="AM44" s="9"/>
      <c r="AN44" s="9"/>
      <c r="AO44" s="69"/>
      <c r="AP44" s="69"/>
      <c r="AQ44" s="9"/>
      <c r="AR44" s="9"/>
      <c r="AS44" s="9"/>
      <c r="AT44" s="9"/>
      <c r="AU44" s="9"/>
      <c r="AV44" s="69"/>
      <c r="AW44" s="69"/>
      <c r="AX44" s="9"/>
      <c r="AY44" s="9"/>
      <c r="AZ44" s="9"/>
      <c r="BA44" s="9"/>
      <c r="BB44" s="9"/>
      <c r="BC44" s="69"/>
      <c r="BD44" s="69"/>
      <c r="BE44" s="9"/>
      <c r="BF44" s="9"/>
      <c r="BG44" s="9"/>
      <c r="BH44" s="9"/>
      <c r="BI44" s="9"/>
      <c r="BJ44" s="69"/>
      <c r="BK44" s="69"/>
      <c r="BL44" s="9"/>
      <c r="BM44" s="9"/>
      <c r="BN44" s="42"/>
    </row>
    <row r="45" spans="1:68" ht="18" customHeight="1" x14ac:dyDescent="0.35">
      <c r="A45" s="221"/>
      <c r="B45" s="308"/>
      <c r="C45" s="33" t="s">
        <v>5</v>
      </c>
      <c r="D45" s="7">
        <v>3</v>
      </c>
      <c r="E45" s="8">
        <f t="shared" si="2"/>
        <v>3</v>
      </c>
      <c r="F45" s="8">
        <f t="shared" si="1"/>
        <v>0</v>
      </c>
      <c r="G45" s="69"/>
      <c r="H45" s="9"/>
      <c r="I45" s="9"/>
      <c r="J45" s="9"/>
      <c r="K45" s="9"/>
      <c r="L45" s="9"/>
      <c r="M45" s="69"/>
      <c r="N45" s="69"/>
      <c r="O45" s="9"/>
      <c r="P45" s="9"/>
      <c r="Q45" s="9"/>
      <c r="R45" s="9"/>
      <c r="S45" s="9"/>
      <c r="T45" s="69"/>
      <c r="U45" s="69"/>
      <c r="V45" s="9"/>
      <c r="W45" s="9"/>
      <c r="X45" s="9"/>
      <c r="Y45" s="9"/>
      <c r="Z45" s="9"/>
      <c r="AA45" s="69"/>
      <c r="AB45" s="69"/>
      <c r="AC45" s="9"/>
      <c r="AD45" s="9"/>
      <c r="AE45" s="9"/>
      <c r="AF45" s="9"/>
      <c r="AG45" s="9"/>
      <c r="AH45" s="69"/>
      <c r="AI45" s="69"/>
      <c r="AJ45" s="9"/>
      <c r="AK45" s="69"/>
      <c r="AL45" s="9">
        <v>3</v>
      </c>
      <c r="AM45" s="9"/>
      <c r="AN45" s="9"/>
      <c r="AO45" s="69"/>
      <c r="AP45" s="69"/>
      <c r="AQ45" s="9"/>
      <c r="AR45" s="9"/>
      <c r="AS45" s="9"/>
      <c r="AT45" s="9"/>
      <c r="AU45" s="9"/>
      <c r="AV45" s="69"/>
      <c r="AW45" s="69"/>
      <c r="AX45" s="9"/>
      <c r="AY45" s="9"/>
      <c r="AZ45" s="9"/>
      <c r="BA45" s="9"/>
      <c r="BB45" s="9"/>
      <c r="BC45" s="69"/>
      <c r="BD45" s="69"/>
      <c r="BE45" s="9"/>
      <c r="BF45" s="9"/>
      <c r="BG45" s="9"/>
      <c r="BH45" s="9"/>
      <c r="BI45" s="9"/>
      <c r="BJ45" s="69"/>
      <c r="BK45" s="69"/>
      <c r="BL45" s="9"/>
      <c r="BM45" s="9"/>
      <c r="BN45" s="42"/>
      <c r="BP45" s="20"/>
    </row>
    <row r="46" spans="1:68" ht="18" customHeight="1" x14ac:dyDescent="0.35">
      <c r="A46" s="222"/>
      <c r="B46" s="308"/>
      <c r="C46" s="35" t="s">
        <v>6</v>
      </c>
      <c r="D46" s="16"/>
      <c r="E46" s="8">
        <f t="shared" si="2"/>
        <v>0</v>
      </c>
      <c r="F46" s="18">
        <f t="shared" si="1"/>
        <v>0</v>
      </c>
      <c r="G46" s="72"/>
      <c r="H46" s="19"/>
      <c r="I46" s="19"/>
      <c r="J46" s="19"/>
      <c r="K46" s="19"/>
      <c r="L46" s="19"/>
      <c r="M46" s="72"/>
      <c r="N46" s="72"/>
      <c r="O46" s="19"/>
      <c r="P46" s="19"/>
      <c r="Q46" s="19"/>
      <c r="R46" s="19"/>
      <c r="S46" s="19"/>
      <c r="T46" s="72"/>
      <c r="U46" s="72"/>
      <c r="V46" s="19"/>
      <c r="W46" s="19"/>
      <c r="X46" s="19"/>
      <c r="Y46" s="19"/>
      <c r="Z46" s="19"/>
      <c r="AA46" s="72"/>
      <c r="AB46" s="72"/>
      <c r="AC46" s="19"/>
      <c r="AD46" s="19"/>
      <c r="AE46" s="19"/>
      <c r="AF46" s="19"/>
      <c r="AG46" s="19"/>
      <c r="AH46" s="72"/>
      <c r="AI46" s="72"/>
      <c r="AJ46" s="19"/>
      <c r="AK46" s="72"/>
      <c r="AL46" s="19"/>
      <c r="AM46" s="19"/>
      <c r="AN46" s="19"/>
      <c r="AO46" s="72"/>
      <c r="AP46" s="72"/>
      <c r="AQ46" s="19"/>
      <c r="AR46" s="19"/>
      <c r="AS46" s="19"/>
      <c r="AT46" s="19"/>
      <c r="AU46" s="19"/>
      <c r="AV46" s="72"/>
      <c r="AW46" s="72"/>
      <c r="AX46" s="19"/>
      <c r="AY46" s="19"/>
      <c r="AZ46" s="19"/>
      <c r="BA46" s="19"/>
      <c r="BB46" s="19"/>
      <c r="BC46" s="72"/>
      <c r="BD46" s="72"/>
      <c r="BE46" s="19"/>
      <c r="BF46" s="19"/>
      <c r="BG46" s="19"/>
      <c r="BH46" s="19"/>
      <c r="BI46" s="19"/>
      <c r="BJ46" s="72"/>
      <c r="BK46" s="72"/>
      <c r="BL46" s="19"/>
      <c r="BM46" s="19"/>
      <c r="BN46" s="43"/>
    </row>
    <row r="47" spans="1:68" ht="18" customHeight="1" x14ac:dyDescent="0.35">
      <c r="A47" s="220" t="s">
        <v>160</v>
      </c>
      <c r="B47" s="308" t="s">
        <v>226</v>
      </c>
      <c r="C47" s="31" t="s">
        <v>1</v>
      </c>
      <c r="D47" s="3">
        <v>3</v>
      </c>
      <c r="E47" s="8">
        <f t="shared" si="0"/>
        <v>3</v>
      </c>
      <c r="F47" s="4">
        <f t="shared" si="1"/>
        <v>0</v>
      </c>
      <c r="G47" s="71"/>
      <c r="H47" s="5"/>
      <c r="I47" s="5"/>
      <c r="J47" s="5"/>
      <c r="K47" s="5"/>
      <c r="L47" s="5"/>
      <c r="M47" s="71"/>
      <c r="N47" s="71"/>
      <c r="O47" s="5"/>
      <c r="P47" s="5"/>
      <c r="Q47" s="5"/>
      <c r="R47" s="5"/>
      <c r="S47" s="5"/>
      <c r="T47" s="71"/>
      <c r="U47" s="71"/>
      <c r="V47" s="5"/>
      <c r="W47" s="5"/>
      <c r="X47" s="5"/>
      <c r="Y47" s="5"/>
      <c r="Z47" s="5"/>
      <c r="AA47" s="71"/>
      <c r="AB47" s="71"/>
      <c r="AC47" s="5"/>
      <c r="AD47" s="5"/>
      <c r="AE47" s="5">
        <v>3</v>
      </c>
      <c r="AF47" s="5"/>
      <c r="AG47" s="5"/>
      <c r="AH47" s="71"/>
      <c r="AI47" s="71"/>
      <c r="AJ47" s="5"/>
      <c r="AK47" s="71"/>
      <c r="AL47" s="5"/>
      <c r="AM47" s="5"/>
      <c r="AN47" s="5"/>
      <c r="AO47" s="71"/>
      <c r="AP47" s="71"/>
      <c r="AQ47" s="5"/>
      <c r="AR47" s="5"/>
      <c r="AS47" s="5"/>
      <c r="AT47" s="5"/>
      <c r="AU47" s="5"/>
      <c r="AV47" s="71"/>
      <c r="AW47" s="71"/>
      <c r="AX47" s="5"/>
      <c r="AY47" s="5"/>
      <c r="AZ47" s="5"/>
      <c r="BA47" s="5"/>
      <c r="BB47" s="5"/>
      <c r="BC47" s="71"/>
      <c r="BD47" s="71"/>
      <c r="BE47" s="5"/>
      <c r="BF47" s="5"/>
      <c r="BG47" s="5"/>
      <c r="BH47" s="5"/>
      <c r="BI47" s="5"/>
      <c r="BJ47" s="71"/>
      <c r="BK47" s="71"/>
      <c r="BL47" s="5"/>
      <c r="BM47" s="5"/>
      <c r="BN47" s="41"/>
    </row>
    <row r="48" spans="1:68" ht="18" customHeight="1" x14ac:dyDescent="0.35">
      <c r="A48" s="221"/>
      <c r="B48" s="308"/>
      <c r="C48" s="32" t="s">
        <v>2</v>
      </c>
      <c r="D48" s="7">
        <v>3</v>
      </c>
      <c r="E48" s="8">
        <f t="shared" si="0"/>
        <v>3</v>
      </c>
      <c r="F48" s="8">
        <f t="shared" si="1"/>
        <v>0</v>
      </c>
      <c r="G48" s="69"/>
      <c r="H48" s="9"/>
      <c r="I48" s="9"/>
      <c r="J48" s="9"/>
      <c r="K48" s="9"/>
      <c r="L48" s="9"/>
      <c r="M48" s="69"/>
      <c r="N48" s="69"/>
      <c r="O48" s="9"/>
      <c r="P48" s="9"/>
      <c r="Q48" s="9"/>
      <c r="R48" s="9"/>
      <c r="S48" s="9"/>
      <c r="T48" s="69"/>
      <c r="U48" s="69"/>
      <c r="V48" s="9"/>
      <c r="W48" s="9"/>
      <c r="X48" s="9"/>
      <c r="Y48" s="9"/>
      <c r="Z48" s="9"/>
      <c r="AA48" s="69"/>
      <c r="AB48" s="69"/>
      <c r="AC48" s="9"/>
      <c r="AD48" s="9"/>
      <c r="AE48" s="9">
        <v>3</v>
      </c>
      <c r="AF48" s="9"/>
      <c r="AG48" s="9"/>
      <c r="AH48" s="69"/>
      <c r="AI48" s="69"/>
      <c r="AJ48" s="9"/>
      <c r="AK48" s="69"/>
      <c r="AL48" s="9"/>
      <c r="AM48" s="9"/>
      <c r="AN48" s="9"/>
      <c r="AO48" s="69"/>
      <c r="AP48" s="69"/>
      <c r="AQ48" s="9"/>
      <c r="AR48" s="9"/>
      <c r="AS48" s="9"/>
      <c r="AT48" s="9"/>
      <c r="AU48" s="9"/>
      <c r="AV48" s="69"/>
      <c r="AW48" s="69"/>
      <c r="AX48" s="9"/>
      <c r="AY48" s="9"/>
      <c r="AZ48" s="9"/>
      <c r="BA48" s="9"/>
      <c r="BB48" s="9"/>
      <c r="BC48" s="69"/>
      <c r="BD48" s="69"/>
      <c r="BE48" s="9"/>
      <c r="BF48" s="9"/>
      <c r="BG48" s="9"/>
      <c r="BH48" s="9"/>
      <c r="BI48" s="9"/>
      <c r="BJ48" s="69"/>
      <c r="BK48" s="69"/>
      <c r="BL48" s="9"/>
      <c r="BM48" s="9"/>
      <c r="BN48" s="42"/>
    </row>
    <row r="49" spans="1:68" ht="18" customHeight="1" x14ac:dyDescent="0.35">
      <c r="A49" s="221"/>
      <c r="B49" s="308"/>
      <c r="C49" s="32" t="s">
        <v>3</v>
      </c>
      <c r="D49" s="7"/>
      <c r="E49" s="8">
        <f t="shared" si="0"/>
        <v>0</v>
      </c>
      <c r="F49" s="8">
        <f t="shared" si="1"/>
        <v>0</v>
      </c>
      <c r="G49" s="69"/>
      <c r="H49" s="9"/>
      <c r="I49" s="9"/>
      <c r="J49" s="9"/>
      <c r="K49" s="9"/>
      <c r="L49" s="9"/>
      <c r="M49" s="69"/>
      <c r="N49" s="69"/>
      <c r="O49" s="9"/>
      <c r="P49" s="9"/>
      <c r="Q49" s="9"/>
      <c r="R49" s="9"/>
      <c r="S49" s="9"/>
      <c r="T49" s="69"/>
      <c r="U49" s="69"/>
      <c r="V49" s="9"/>
      <c r="W49" s="9"/>
      <c r="X49" s="9"/>
      <c r="Y49" s="9"/>
      <c r="Z49" s="9"/>
      <c r="AA49" s="69"/>
      <c r="AB49" s="69"/>
      <c r="AC49" s="9"/>
      <c r="AD49" s="9"/>
      <c r="AE49" s="9"/>
      <c r="AF49" s="9"/>
      <c r="AG49" s="9"/>
      <c r="AH49" s="69"/>
      <c r="AI49" s="69"/>
      <c r="AJ49" s="9"/>
      <c r="AK49" s="69"/>
      <c r="AL49" s="9"/>
      <c r="AM49" s="9"/>
      <c r="AN49" s="9"/>
      <c r="AO49" s="69"/>
      <c r="AP49" s="69"/>
      <c r="AQ49" s="9"/>
      <c r="AR49" s="9"/>
      <c r="AS49" s="9"/>
      <c r="AT49" s="9"/>
      <c r="AU49" s="9"/>
      <c r="AV49" s="69"/>
      <c r="AW49" s="69"/>
      <c r="AX49" s="9"/>
      <c r="AY49" s="9"/>
      <c r="AZ49" s="9"/>
      <c r="BA49" s="9"/>
      <c r="BB49" s="9"/>
      <c r="BC49" s="69"/>
      <c r="BD49" s="69"/>
      <c r="BE49" s="9"/>
      <c r="BF49" s="9"/>
      <c r="BG49" s="9"/>
      <c r="BH49" s="9"/>
      <c r="BI49" s="9"/>
      <c r="BJ49" s="69"/>
      <c r="BK49" s="69"/>
      <c r="BL49" s="9"/>
      <c r="BM49" s="9"/>
      <c r="BN49" s="42"/>
    </row>
    <row r="50" spans="1:68" ht="18" customHeight="1" x14ac:dyDescent="0.35">
      <c r="A50" s="221"/>
      <c r="B50" s="308"/>
      <c r="C50" s="33" t="s">
        <v>4</v>
      </c>
      <c r="D50" s="7">
        <v>3</v>
      </c>
      <c r="E50" s="8">
        <f t="shared" si="0"/>
        <v>3</v>
      </c>
      <c r="F50" s="8">
        <f t="shared" si="1"/>
        <v>0</v>
      </c>
      <c r="G50" s="69"/>
      <c r="H50" s="9"/>
      <c r="I50" s="9"/>
      <c r="J50" s="9"/>
      <c r="K50" s="9"/>
      <c r="L50" s="9"/>
      <c r="M50" s="69"/>
      <c r="N50" s="69"/>
      <c r="O50" s="9"/>
      <c r="P50" s="9"/>
      <c r="Q50" s="9"/>
      <c r="R50" s="9"/>
      <c r="S50" s="9"/>
      <c r="T50" s="69"/>
      <c r="U50" s="69"/>
      <c r="V50" s="9"/>
      <c r="W50" s="9"/>
      <c r="X50" s="9"/>
      <c r="Y50" s="9"/>
      <c r="Z50" s="9"/>
      <c r="AA50" s="69"/>
      <c r="AB50" s="69"/>
      <c r="AC50" s="9"/>
      <c r="AD50" s="9"/>
      <c r="AE50" s="9"/>
      <c r="AF50" s="9"/>
      <c r="AG50" s="9"/>
      <c r="AH50" s="69">
        <v>2</v>
      </c>
      <c r="AI50" s="69"/>
      <c r="AJ50" s="9"/>
      <c r="AK50" s="69"/>
      <c r="AL50" s="9">
        <v>1</v>
      </c>
      <c r="AM50" s="9"/>
      <c r="AN50" s="9"/>
      <c r="AO50" s="69"/>
      <c r="AP50" s="69"/>
      <c r="AQ50" s="9"/>
      <c r="AR50" s="9"/>
      <c r="AS50" s="9"/>
      <c r="AT50" s="9"/>
      <c r="AU50" s="9"/>
      <c r="AV50" s="69"/>
      <c r="AW50" s="69"/>
      <c r="AX50" s="9"/>
      <c r="AY50" s="9"/>
      <c r="AZ50" s="9"/>
      <c r="BA50" s="9"/>
      <c r="BB50" s="9"/>
      <c r="BC50" s="69"/>
      <c r="BD50" s="69"/>
      <c r="BE50" s="9"/>
      <c r="BF50" s="9"/>
      <c r="BG50" s="9"/>
      <c r="BH50" s="9"/>
      <c r="BI50" s="9"/>
      <c r="BJ50" s="69"/>
      <c r="BK50" s="69"/>
      <c r="BL50" s="9"/>
      <c r="BM50" s="9"/>
      <c r="BN50" s="42"/>
    </row>
    <row r="51" spans="1:68" ht="18" customHeight="1" x14ac:dyDescent="0.35">
      <c r="A51" s="221"/>
      <c r="B51" s="308"/>
      <c r="C51" s="33" t="s">
        <v>5</v>
      </c>
      <c r="D51" s="7">
        <v>3</v>
      </c>
      <c r="E51" s="8">
        <f t="shared" si="0"/>
        <v>3</v>
      </c>
      <c r="F51" s="8">
        <f t="shared" si="1"/>
        <v>0</v>
      </c>
      <c r="G51" s="69"/>
      <c r="H51" s="9"/>
      <c r="I51" s="9"/>
      <c r="J51" s="9"/>
      <c r="K51" s="9"/>
      <c r="L51" s="9"/>
      <c r="M51" s="69"/>
      <c r="N51" s="69"/>
      <c r="O51" s="9"/>
      <c r="P51" s="9"/>
      <c r="Q51" s="9"/>
      <c r="R51" s="9"/>
      <c r="S51" s="9"/>
      <c r="T51" s="69"/>
      <c r="U51" s="69"/>
      <c r="V51" s="9"/>
      <c r="W51" s="9"/>
      <c r="X51" s="9"/>
      <c r="Y51" s="9"/>
      <c r="Z51" s="9"/>
      <c r="AA51" s="69"/>
      <c r="AB51" s="69"/>
      <c r="AC51" s="9"/>
      <c r="AD51" s="9"/>
      <c r="AE51" s="9"/>
      <c r="AF51" s="9"/>
      <c r="AG51" s="9"/>
      <c r="AH51" s="69"/>
      <c r="AI51" s="69"/>
      <c r="AJ51" s="9"/>
      <c r="AK51" s="69"/>
      <c r="AL51" s="9"/>
      <c r="AM51" s="9"/>
      <c r="AN51" s="9">
        <v>3</v>
      </c>
      <c r="AO51" s="69"/>
      <c r="AP51" s="69"/>
      <c r="AQ51" s="9"/>
      <c r="AR51" s="9"/>
      <c r="AS51" s="9"/>
      <c r="AT51" s="9"/>
      <c r="AU51" s="9"/>
      <c r="AV51" s="69"/>
      <c r="AW51" s="69"/>
      <c r="AX51" s="9"/>
      <c r="AY51" s="9"/>
      <c r="AZ51" s="9"/>
      <c r="BA51" s="9"/>
      <c r="BB51" s="9"/>
      <c r="BC51" s="69"/>
      <c r="BD51" s="69"/>
      <c r="BE51" s="9"/>
      <c r="BF51" s="9"/>
      <c r="BG51" s="9"/>
      <c r="BH51" s="9"/>
      <c r="BI51" s="9"/>
      <c r="BJ51" s="69"/>
      <c r="BK51" s="69"/>
      <c r="BL51" s="9"/>
      <c r="BM51" s="9"/>
      <c r="BN51" s="42"/>
      <c r="BP51" s="20"/>
    </row>
    <row r="52" spans="1:68" ht="18" customHeight="1" x14ac:dyDescent="0.35">
      <c r="A52" s="222"/>
      <c r="B52" s="308"/>
      <c r="C52" s="35" t="s">
        <v>6</v>
      </c>
      <c r="D52" s="16"/>
      <c r="E52" s="169">
        <f t="shared" si="0"/>
        <v>0</v>
      </c>
      <c r="F52" s="18">
        <f t="shared" si="1"/>
        <v>0</v>
      </c>
      <c r="G52" s="72"/>
      <c r="H52" s="19"/>
      <c r="I52" s="19"/>
      <c r="J52" s="19"/>
      <c r="K52" s="19"/>
      <c r="L52" s="19"/>
      <c r="M52" s="72"/>
      <c r="N52" s="72"/>
      <c r="O52" s="19"/>
      <c r="P52" s="19"/>
      <c r="Q52" s="19"/>
      <c r="R52" s="19"/>
      <c r="S52" s="19"/>
      <c r="T52" s="72"/>
      <c r="U52" s="72"/>
      <c r="V52" s="19"/>
      <c r="W52" s="19"/>
      <c r="X52" s="19"/>
      <c r="Y52" s="19"/>
      <c r="Z52" s="19"/>
      <c r="AA52" s="72"/>
      <c r="AB52" s="72"/>
      <c r="AC52" s="19"/>
      <c r="AD52" s="19"/>
      <c r="AE52" s="19"/>
      <c r="AF52" s="19"/>
      <c r="AG52" s="19"/>
      <c r="AH52" s="72"/>
      <c r="AI52" s="72"/>
      <c r="AJ52" s="19"/>
      <c r="AK52" s="72"/>
      <c r="AL52" s="19"/>
      <c r="AM52" s="19"/>
      <c r="AN52" s="19"/>
      <c r="AO52" s="72"/>
      <c r="AP52" s="72"/>
      <c r="AQ52" s="19"/>
      <c r="AR52" s="19"/>
      <c r="AS52" s="19"/>
      <c r="AT52" s="19"/>
      <c r="AU52" s="19"/>
      <c r="AV52" s="72"/>
      <c r="AW52" s="72"/>
      <c r="AX52" s="19"/>
      <c r="AY52" s="19"/>
      <c r="AZ52" s="19"/>
      <c r="BA52" s="19"/>
      <c r="BB52" s="19"/>
      <c r="BC52" s="72"/>
      <c r="BD52" s="72"/>
      <c r="BE52" s="19"/>
      <c r="BF52" s="19"/>
      <c r="BG52" s="19"/>
      <c r="BH52" s="19"/>
      <c r="BI52" s="19"/>
      <c r="BJ52" s="72"/>
      <c r="BK52" s="72"/>
      <c r="BL52" s="19"/>
      <c r="BM52" s="19"/>
      <c r="BN52" s="43"/>
    </row>
    <row r="53" spans="1:68" ht="18" customHeight="1" x14ac:dyDescent="0.35">
      <c r="A53" s="220" t="s">
        <v>160</v>
      </c>
      <c r="B53" s="308" t="s">
        <v>227</v>
      </c>
      <c r="C53" s="31" t="s">
        <v>1</v>
      </c>
      <c r="D53" s="3">
        <v>3</v>
      </c>
      <c r="E53" s="8">
        <f t="shared" si="0"/>
        <v>3</v>
      </c>
      <c r="F53" s="4">
        <f t="shared" si="1"/>
        <v>0</v>
      </c>
      <c r="G53" s="71"/>
      <c r="H53" s="5"/>
      <c r="I53" s="5"/>
      <c r="J53" s="5"/>
      <c r="K53" s="5"/>
      <c r="L53" s="5"/>
      <c r="M53" s="71"/>
      <c r="N53" s="71"/>
      <c r="O53" s="5"/>
      <c r="P53" s="5"/>
      <c r="Q53" s="5"/>
      <c r="R53" s="5"/>
      <c r="S53" s="5"/>
      <c r="T53" s="71"/>
      <c r="U53" s="71"/>
      <c r="V53" s="5"/>
      <c r="W53" s="5"/>
      <c r="X53" s="5"/>
      <c r="Y53" s="5"/>
      <c r="Z53" s="5"/>
      <c r="AA53" s="71"/>
      <c r="AB53" s="71"/>
      <c r="AC53" s="5"/>
      <c r="AD53" s="5"/>
      <c r="AE53" s="5">
        <v>3</v>
      </c>
      <c r="AF53" s="5"/>
      <c r="AG53" s="5"/>
      <c r="AH53" s="71"/>
      <c r="AI53" s="71"/>
      <c r="AJ53" s="5"/>
      <c r="AK53" s="71"/>
      <c r="AL53" s="5"/>
      <c r="AM53" s="5"/>
      <c r="AN53" s="5"/>
      <c r="AO53" s="71"/>
      <c r="AP53" s="71"/>
      <c r="AQ53" s="5"/>
      <c r="AR53" s="5"/>
      <c r="AS53" s="5"/>
      <c r="AT53" s="5"/>
      <c r="AU53" s="5"/>
      <c r="AV53" s="71"/>
      <c r="AW53" s="71"/>
      <c r="AX53" s="5"/>
      <c r="AY53" s="5"/>
      <c r="AZ53" s="5"/>
      <c r="BA53" s="5"/>
      <c r="BB53" s="5"/>
      <c r="BC53" s="71"/>
      <c r="BD53" s="71"/>
      <c r="BE53" s="5"/>
      <c r="BF53" s="5"/>
      <c r="BG53" s="5"/>
      <c r="BH53" s="5"/>
      <c r="BI53" s="5"/>
      <c r="BJ53" s="71"/>
      <c r="BK53" s="71"/>
      <c r="BL53" s="5"/>
      <c r="BM53" s="5"/>
      <c r="BN53" s="41"/>
    </row>
    <row r="54" spans="1:68" ht="18" customHeight="1" x14ac:dyDescent="0.35">
      <c r="A54" s="221"/>
      <c r="B54" s="308"/>
      <c r="C54" s="32" t="s">
        <v>2</v>
      </c>
      <c r="D54" s="7">
        <v>3</v>
      </c>
      <c r="E54" s="8">
        <f t="shared" si="0"/>
        <v>3</v>
      </c>
      <c r="F54" s="8">
        <f t="shared" si="1"/>
        <v>0</v>
      </c>
      <c r="G54" s="69"/>
      <c r="H54" s="9"/>
      <c r="I54" s="9"/>
      <c r="J54" s="9"/>
      <c r="K54" s="9"/>
      <c r="L54" s="9"/>
      <c r="M54" s="69"/>
      <c r="N54" s="69"/>
      <c r="O54" s="9"/>
      <c r="P54" s="9"/>
      <c r="Q54" s="9"/>
      <c r="R54" s="9"/>
      <c r="S54" s="9"/>
      <c r="T54" s="69"/>
      <c r="U54" s="69"/>
      <c r="V54" s="9"/>
      <c r="W54" s="9"/>
      <c r="X54" s="9"/>
      <c r="Y54" s="9"/>
      <c r="Z54" s="9"/>
      <c r="AA54" s="69"/>
      <c r="AB54" s="69"/>
      <c r="AC54" s="9"/>
      <c r="AD54" s="9"/>
      <c r="AE54" s="9">
        <v>1</v>
      </c>
      <c r="AF54" s="9">
        <v>2</v>
      </c>
      <c r="AG54" s="9"/>
      <c r="AH54" s="69"/>
      <c r="AI54" s="69"/>
      <c r="AJ54" s="9"/>
      <c r="AK54" s="69"/>
      <c r="AL54" s="9"/>
      <c r="AM54" s="9"/>
      <c r="AN54" s="9"/>
      <c r="AO54" s="69"/>
      <c r="AP54" s="69"/>
      <c r="AQ54" s="9"/>
      <c r="AR54" s="9"/>
      <c r="AS54" s="9"/>
      <c r="AT54" s="9"/>
      <c r="AU54" s="9"/>
      <c r="AV54" s="69"/>
      <c r="AW54" s="69"/>
      <c r="AX54" s="9"/>
      <c r="AY54" s="9"/>
      <c r="AZ54" s="9"/>
      <c r="BA54" s="9"/>
      <c r="BB54" s="9"/>
      <c r="BC54" s="69"/>
      <c r="BD54" s="69"/>
      <c r="BE54" s="9"/>
      <c r="BF54" s="9"/>
      <c r="BG54" s="9"/>
      <c r="BH54" s="9"/>
      <c r="BI54" s="9"/>
      <c r="BJ54" s="69"/>
      <c r="BK54" s="69"/>
      <c r="BL54" s="9"/>
      <c r="BM54" s="9"/>
      <c r="BN54" s="42"/>
    </row>
    <row r="55" spans="1:68" ht="18" customHeight="1" x14ac:dyDescent="0.35">
      <c r="A55" s="221"/>
      <c r="B55" s="308"/>
      <c r="C55" s="32" t="s">
        <v>3</v>
      </c>
      <c r="D55" s="7"/>
      <c r="E55" s="8">
        <f t="shared" si="0"/>
        <v>0</v>
      </c>
      <c r="F55" s="8">
        <f t="shared" si="1"/>
        <v>0</v>
      </c>
      <c r="G55" s="69"/>
      <c r="H55" s="9"/>
      <c r="I55" s="9"/>
      <c r="J55" s="9"/>
      <c r="K55" s="9"/>
      <c r="L55" s="9"/>
      <c r="M55" s="69"/>
      <c r="N55" s="69"/>
      <c r="O55" s="9"/>
      <c r="P55" s="9"/>
      <c r="Q55" s="9"/>
      <c r="R55" s="9"/>
      <c r="S55" s="9"/>
      <c r="T55" s="69"/>
      <c r="U55" s="69"/>
      <c r="V55" s="9"/>
      <c r="W55" s="9"/>
      <c r="X55" s="9"/>
      <c r="Y55" s="9"/>
      <c r="Z55" s="9"/>
      <c r="AA55" s="69"/>
      <c r="AB55" s="69"/>
      <c r="AC55" s="9"/>
      <c r="AD55" s="9"/>
      <c r="AE55" s="9"/>
      <c r="AF55" s="9"/>
      <c r="AG55" s="9"/>
      <c r="AH55" s="69"/>
      <c r="AI55" s="69"/>
      <c r="AJ55" s="9"/>
      <c r="AK55" s="69"/>
      <c r="AL55" s="9"/>
      <c r="AM55" s="9"/>
      <c r="AN55" s="9"/>
      <c r="AO55" s="69"/>
      <c r="AP55" s="69"/>
      <c r="AQ55" s="9"/>
      <c r="AR55" s="9"/>
      <c r="AS55" s="9"/>
      <c r="AT55" s="9"/>
      <c r="AU55" s="9"/>
      <c r="AV55" s="69"/>
      <c r="AW55" s="69"/>
      <c r="AX55" s="9"/>
      <c r="AY55" s="9"/>
      <c r="AZ55" s="9"/>
      <c r="BA55" s="9"/>
      <c r="BB55" s="9"/>
      <c r="BC55" s="69"/>
      <c r="BD55" s="69"/>
      <c r="BE55" s="9"/>
      <c r="BF55" s="9"/>
      <c r="BG55" s="9"/>
      <c r="BH55" s="9"/>
      <c r="BI55" s="9"/>
      <c r="BJ55" s="69"/>
      <c r="BK55" s="69"/>
      <c r="BL55" s="9"/>
      <c r="BM55" s="9"/>
      <c r="BN55" s="42"/>
    </row>
    <row r="56" spans="1:68" ht="18" customHeight="1" x14ac:dyDescent="0.35">
      <c r="A56" s="221"/>
      <c r="B56" s="308"/>
      <c r="C56" s="33" t="s">
        <v>4</v>
      </c>
      <c r="D56" s="7">
        <v>3</v>
      </c>
      <c r="E56" s="8">
        <f t="shared" si="0"/>
        <v>3</v>
      </c>
      <c r="F56" s="8">
        <f t="shared" si="1"/>
        <v>0</v>
      </c>
      <c r="G56" s="69"/>
      <c r="H56" s="9"/>
      <c r="I56" s="9"/>
      <c r="J56" s="9"/>
      <c r="K56" s="9"/>
      <c r="L56" s="9"/>
      <c r="M56" s="69"/>
      <c r="N56" s="69"/>
      <c r="O56" s="9"/>
      <c r="P56" s="9"/>
      <c r="Q56" s="9"/>
      <c r="R56" s="9"/>
      <c r="S56" s="9"/>
      <c r="T56" s="69"/>
      <c r="U56" s="69"/>
      <c r="V56" s="9"/>
      <c r="W56" s="9"/>
      <c r="X56" s="9"/>
      <c r="Y56" s="9"/>
      <c r="Z56" s="9"/>
      <c r="AA56" s="69"/>
      <c r="AB56" s="69"/>
      <c r="AC56" s="9"/>
      <c r="AD56" s="9"/>
      <c r="AE56" s="9"/>
      <c r="AF56" s="9"/>
      <c r="AG56" s="9"/>
      <c r="AH56" s="69"/>
      <c r="AI56" s="69"/>
      <c r="AJ56" s="9"/>
      <c r="AK56" s="69"/>
      <c r="AL56" s="9">
        <v>3</v>
      </c>
      <c r="AM56" s="9"/>
      <c r="AN56" s="9"/>
      <c r="AO56" s="69"/>
      <c r="AP56" s="69"/>
      <c r="AQ56" s="9"/>
      <c r="AR56" s="9"/>
      <c r="AS56" s="9"/>
      <c r="AT56" s="9"/>
      <c r="AU56" s="9"/>
      <c r="AV56" s="69"/>
      <c r="AW56" s="69"/>
      <c r="AX56" s="9"/>
      <c r="AY56" s="9"/>
      <c r="AZ56" s="9"/>
      <c r="BA56" s="9"/>
      <c r="BB56" s="9"/>
      <c r="BC56" s="69"/>
      <c r="BD56" s="69"/>
      <c r="BE56" s="9"/>
      <c r="BF56" s="9"/>
      <c r="BG56" s="9"/>
      <c r="BH56" s="9"/>
      <c r="BI56" s="9"/>
      <c r="BJ56" s="69"/>
      <c r="BK56" s="69"/>
      <c r="BL56" s="9"/>
      <c r="BM56" s="9"/>
      <c r="BN56" s="42"/>
    </row>
    <row r="57" spans="1:68" ht="18" customHeight="1" x14ac:dyDescent="0.35">
      <c r="A57" s="221"/>
      <c r="B57" s="308"/>
      <c r="C57" s="33" t="s">
        <v>5</v>
      </c>
      <c r="D57" s="7">
        <v>3</v>
      </c>
      <c r="E57" s="8">
        <f t="shared" si="0"/>
        <v>3</v>
      </c>
      <c r="F57" s="8">
        <f t="shared" si="1"/>
        <v>0</v>
      </c>
      <c r="G57" s="69"/>
      <c r="H57" s="9"/>
      <c r="I57" s="9"/>
      <c r="J57" s="9"/>
      <c r="K57" s="9"/>
      <c r="L57" s="9"/>
      <c r="M57" s="69"/>
      <c r="N57" s="69"/>
      <c r="O57" s="9"/>
      <c r="P57" s="9"/>
      <c r="Q57" s="9"/>
      <c r="R57" s="9"/>
      <c r="S57" s="9"/>
      <c r="T57" s="69"/>
      <c r="U57" s="69"/>
      <c r="V57" s="9"/>
      <c r="W57" s="9"/>
      <c r="X57" s="9"/>
      <c r="Y57" s="9"/>
      <c r="Z57" s="9"/>
      <c r="AA57" s="69"/>
      <c r="AB57" s="69"/>
      <c r="AC57" s="9"/>
      <c r="AD57" s="9"/>
      <c r="AE57" s="9"/>
      <c r="AF57" s="9"/>
      <c r="AG57" s="9"/>
      <c r="AH57" s="69"/>
      <c r="AI57" s="69"/>
      <c r="AJ57" s="9"/>
      <c r="AK57" s="69"/>
      <c r="AL57" s="9">
        <v>3</v>
      </c>
      <c r="AM57" s="9"/>
      <c r="AN57" s="9"/>
      <c r="AO57" s="69"/>
      <c r="AP57" s="69"/>
      <c r="AQ57" s="9"/>
      <c r="AR57" s="9"/>
      <c r="AS57" s="9"/>
      <c r="AT57" s="9"/>
      <c r="AU57" s="9"/>
      <c r="AV57" s="69"/>
      <c r="AW57" s="69"/>
      <c r="AX57" s="9"/>
      <c r="AY57" s="9"/>
      <c r="AZ57" s="9"/>
      <c r="BA57" s="9"/>
      <c r="BB57" s="9"/>
      <c r="BC57" s="69"/>
      <c r="BD57" s="69"/>
      <c r="BE57" s="9"/>
      <c r="BF57" s="9"/>
      <c r="BG57" s="9"/>
      <c r="BH57" s="9"/>
      <c r="BI57" s="9"/>
      <c r="BJ57" s="69"/>
      <c r="BK57" s="69"/>
      <c r="BL57" s="9"/>
      <c r="BM57" s="9"/>
      <c r="BN57" s="42"/>
      <c r="BP57" s="20"/>
    </row>
    <row r="58" spans="1:68" ht="18" customHeight="1" x14ac:dyDescent="0.35">
      <c r="A58" s="222"/>
      <c r="B58" s="308"/>
      <c r="C58" s="35" t="s">
        <v>6</v>
      </c>
      <c r="D58" s="16"/>
      <c r="E58" s="169">
        <f t="shared" si="0"/>
        <v>0</v>
      </c>
      <c r="F58" s="18">
        <f t="shared" si="1"/>
        <v>0</v>
      </c>
      <c r="G58" s="72"/>
      <c r="H58" s="19"/>
      <c r="I58" s="19"/>
      <c r="J58" s="19"/>
      <c r="K58" s="19"/>
      <c r="L58" s="19"/>
      <c r="M58" s="72"/>
      <c r="N58" s="72"/>
      <c r="O58" s="19"/>
      <c r="P58" s="19"/>
      <c r="Q58" s="19"/>
      <c r="R58" s="19"/>
      <c r="S58" s="19"/>
      <c r="T58" s="72"/>
      <c r="U58" s="72"/>
      <c r="V58" s="19"/>
      <c r="W58" s="19"/>
      <c r="X58" s="19"/>
      <c r="Y58" s="19"/>
      <c r="Z58" s="19"/>
      <c r="AA58" s="72"/>
      <c r="AB58" s="72"/>
      <c r="AC58" s="19"/>
      <c r="AD58" s="19"/>
      <c r="AE58" s="19"/>
      <c r="AF58" s="19"/>
      <c r="AG58" s="19"/>
      <c r="AH58" s="72"/>
      <c r="AI58" s="72"/>
      <c r="AJ58" s="19"/>
      <c r="AK58" s="72"/>
      <c r="AL58" s="19"/>
      <c r="AM58" s="19"/>
      <c r="AN58" s="19"/>
      <c r="AO58" s="72"/>
      <c r="AP58" s="72"/>
      <c r="AQ58" s="19"/>
      <c r="AR58" s="19"/>
      <c r="AS58" s="19"/>
      <c r="AT58" s="19"/>
      <c r="AU58" s="19"/>
      <c r="AV58" s="72"/>
      <c r="AW58" s="72"/>
      <c r="AX58" s="19"/>
      <c r="AY58" s="19"/>
      <c r="AZ58" s="19"/>
      <c r="BA58" s="19"/>
      <c r="BB58" s="19"/>
      <c r="BC58" s="72"/>
      <c r="BD58" s="72"/>
      <c r="BE58" s="19"/>
      <c r="BF58" s="19"/>
      <c r="BG58" s="19"/>
      <c r="BH58" s="19"/>
      <c r="BI58" s="19"/>
      <c r="BJ58" s="72"/>
      <c r="BK58" s="72"/>
      <c r="BL58" s="19"/>
      <c r="BM58" s="19"/>
      <c r="BN58" s="43"/>
    </row>
    <row r="59" spans="1:68" ht="18" customHeight="1" x14ac:dyDescent="0.35">
      <c r="A59" s="220" t="s">
        <v>160</v>
      </c>
      <c r="B59" s="308" t="s">
        <v>228</v>
      </c>
      <c r="C59" s="31" t="s">
        <v>1</v>
      </c>
      <c r="D59" s="3">
        <v>6</v>
      </c>
      <c r="E59" s="8">
        <f t="shared" si="0"/>
        <v>6</v>
      </c>
      <c r="F59" s="4">
        <f t="shared" si="1"/>
        <v>0</v>
      </c>
      <c r="G59" s="71"/>
      <c r="H59" s="5"/>
      <c r="I59" s="5"/>
      <c r="J59" s="5"/>
      <c r="K59" s="5"/>
      <c r="L59" s="5"/>
      <c r="M59" s="71"/>
      <c r="N59" s="71"/>
      <c r="O59" s="5"/>
      <c r="P59" s="5"/>
      <c r="Q59" s="5"/>
      <c r="R59" s="5"/>
      <c r="S59" s="5"/>
      <c r="T59" s="71"/>
      <c r="U59" s="71"/>
      <c r="V59" s="5"/>
      <c r="W59" s="5"/>
      <c r="X59" s="5"/>
      <c r="Y59" s="5"/>
      <c r="Z59" s="5"/>
      <c r="AA59" s="71"/>
      <c r="AB59" s="71"/>
      <c r="AC59" s="5"/>
      <c r="AD59" s="5"/>
      <c r="AE59" s="5"/>
      <c r="AF59" s="5">
        <v>6</v>
      </c>
      <c r="AG59" s="5"/>
      <c r="AH59" s="71"/>
      <c r="AI59" s="71"/>
      <c r="AJ59" s="5"/>
      <c r="AK59" s="71"/>
      <c r="AL59" s="5"/>
      <c r="AM59" s="5"/>
      <c r="AN59" s="5"/>
      <c r="AO59" s="71"/>
      <c r="AP59" s="71"/>
      <c r="AQ59" s="5"/>
      <c r="AR59" s="5"/>
      <c r="AS59" s="5"/>
      <c r="AT59" s="5"/>
      <c r="AU59" s="5"/>
      <c r="AV59" s="71"/>
      <c r="AW59" s="71"/>
      <c r="AX59" s="5"/>
      <c r="AY59" s="5"/>
      <c r="AZ59" s="5"/>
      <c r="BA59" s="5"/>
      <c r="BB59" s="5"/>
      <c r="BC59" s="71"/>
      <c r="BD59" s="71"/>
      <c r="BE59" s="5"/>
      <c r="BF59" s="5"/>
      <c r="BG59" s="5"/>
      <c r="BH59" s="5"/>
      <c r="BI59" s="5"/>
      <c r="BJ59" s="71"/>
      <c r="BK59" s="71"/>
      <c r="BL59" s="5"/>
      <c r="BM59" s="5"/>
      <c r="BN59" s="41"/>
    </row>
    <row r="60" spans="1:68" ht="18" customHeight="1" x14ac:dyDescent="0.35">
      <c r="A60" s="221"/>
      <c r="B60" s="308"/>
      <c r="C60" s="32" t="s">
        <v>2</v>
      </c>
      <c r="D60" s="7">
        <v>6</v>
      </c>
      <c r="E60" s="8">
        <f t="shared" si="0"/>
        <v>6</v>
      </c>
      <c r="F60" s="8">
        <f t="shared" si="1"/>
        <v>0</v>
      </c>
      <c r="G60" s="69"/>
      <c r="H60" s="9"/>
      <c r="I60" s="9"/>
      <c r="J60" s="9"/>
      <c r="K60" s="9"/>
      <c r="L60" s="9"/>
      <c r="M60" s="69"/>
      <c r="N60" s="69"/>
      <c r="O60" s="9"/>
      <c r="P60" s="9"/>
      <c r="Q60" s="9"/>
      <c r="R60" s="9"/>
      <c r="S60" s="9"/>
      <c r="T60" s="69"/>
      <c r="U60" s="69"/>
      <c r="V60" s="9"/>
      <c r="W60" s="9"/>
      <c r="X60" s="9"/>
      <c r="Y60" s="9"/>
      <c r="Z60" s="9"/>
      <c r="AA60" s="69"/>
      <c r="AB60" s="69"/>
      <c r="AC60" s="9"/>
      <c r="AD60" s="9"/>
      <c r="AE60" s="9"/>
      <c r="AF60" s="9">
        <v>6</v>
      </c>
      <c r="AG60" s="9"/>
      <c r="AH60" s="69"/>
      <c r="AI60" s="69"/>
      <c r="AJ60" s="9"/>
      <c r="AK60" s="69"/>
      <c r="AL60" s="9"/>
      <c r="AM60" s="9"/>
      <c r="AN60" s="9"/>
      <c r="AO60" s="69"/>
      <c r="AP60" s="69"/>
      <c r="AQ60" s="9"/>
      <c r="AR60" s="9"/>
      <c r="AS60" s="9"/>
      <c r="AT60" s="9"/>
      <c r="AU60" s="9"/>
      <c r="AV60" s="69"/>
      <c r="AW60" s="69"/>
      <c r="AX60" s="9"/>
      <c r="AY60" s="9"/>
      <c r="AZ60" s="9"/>
      <c r="BA60" s="9"/>
      <c r="BB60" s="9"/>
      <c r="BC60" s="69"/>
      <c r="BD60" s="69"/>
      <c r="BE60" s="9"/>
      <c r="BF60" s="9"/>
      <c r="BG60" s="9"/>
      <c r="BH60" s="9"/>
      <c r="BI60" s="9"/>
      <c r="BJ60" s="69"/>
      <c r="BK60" s="69"/>
      <c r="BL60" s="9"/>
      <c r="BM60" s="9"/>
      <c r="BN60" s="42"/>
    </row>
    <row r="61" spans="1:68" ht="18" customHeight="1" x14ac:dyDescent="0.35">
      <c r="A61" s="221"/>
      <c r="B61" s="308"/>
      <c r="C61" s="32" t="s">
        <v>3</v>
      </c>
      <c r="D61" s="7"/>
      <c r="E61" s="8">
        <f t="shared" si="0"/>
        <v>0</v>
      </c>
      <c r="F61" s="8">
        <f t="shared" si="1"/>
        <v>0</v>
      </c>
      <c r="G61" s="69"/>
      <c r="H61" s="9"/>
      <c r="I61" s="9"/>
      <c r="J61" s="9"/>
      <c r="K61" s="9"/>
      <c r="L61" s="9"/>
      <c r="M61" s="69"/>
      <c r="N61" s="69"/>
      <c r="O61" s="9"/>
      <c r="P61" s="9"/>
      <c r="Q61" s="9"/>
      <c r="R61" s="9"/>
      <c r="S61" s="9"/>
      <c r="T61" s="69"/>
      <c r="U61" s="69"/>
      <c r="V61" s="9"/>
      <c r="W61" s="9"/>
      <c r="X61" s="9"/>
      <c r="Y61" s="9"/>
      <c r="Z61" s="9"/>
      <c r="AA61" s="69"/>
      <c r="AB61" s="69"/>
      <c r="AC61" s="9"/>
      <c r="AD61" s="9"/>
      <c r="AE61" s="9"/>
      <c r="AF61" s="9"/>
      <c r="AG61" s="9"/>
      <c r="AH61" s="69"/>
      <c r="AI61" s="69"/>
      <c r="AJ61" s="9"/>
      <c r="AK61" s="69"/>
      <c r="AL61" s="9"/>
      <c r="AM61" s="9"/>
      <c r="AN61" s="9"/>
      <c r="AO61" s="69"/>
      <c r="AP61" s="69"/>
      <c r="AQ61" s="9"/>
      <c r="AR61" s="9"/>
      <c r="AS61" s="9"/>
      <c r="AT61" s="9"/>
      <c r="AU61" s="9"/>
      <c r="AV61" s="69"/>
      <c r="AW61" s="69"/>
      <c r="AX61" s="9"/>
      <c r="AY61" s="9"/>
      <c r="AZ61" s="9"/>
      <c r="BA61" s="9"/>
      <c r="BB61" s="9"/>
      <c r="BC61" s="69"/>
      <c r="BD61" s="69"/>
      <c r="BE61" s="9"/>
      <c r="BF61" s="9"/>
      <c r="BG61" s="9"/>
      <c r="BH61" s="9"/>
      <c r="BI61" s="9"/>
      <c r="BJ61" s="69"/>
      <c r="BK61" s="69"/>
      <c r="BL61" s="9"/>
      <c r="BM61" s="9"/>
      <c r="BN61" s="42"/>
    </row>
    <row r="62" spans="1:68" ht="18" customHeight="1" x14ac:dyDescent="0.35">
      <c r="A62" s="221"/>
      <c r="B62" s="308"/>
      <c r="C62" s="33" t="s">
        <v>4</v>
      </c>
      <c r="D62" s="7">
        <v>6</v>
      </c>
      <c r="E62" s="8">
        <f t="shared" si="0"/>
        <v>6</v>
      </c>
      <c r="F62" s="8">
        <f t="shared" si="1"/>
        <v>0</v>
      </c>
      <c r="G62" s="69"/>
      <c r="H62" s="9"/>
      <c r="I62" s="9"/>
      <c r="J62" s="9"/>
      <c r="K62" s="9"/>
      <c r="L62" s="9"/>
      <c r="M62" s="69"/>
      <c r="N62" s="69"/>
      <c r="O62" s="9"/>
      <c r="P62" s="9"/>
      <c r="Q62" s="9"/>
      <c r="R62" s="9"/>
      <c r="S62" s="9"/>
      <c r="T62" s="69"/>
      <c r="U62" s="69"/>
      <c r="V62" s="9"/>
      <c r="W62" s="9"/>
      <c r="X62" s="9"/>
      <c r="Y62" s="9"/>
      <c r="Z62" s="9"/>
      <c r="AA62" s="69"/>
      <c r="AB62" s="69"/>
      <c r="AC62" s="9"/>
      <c r="AD62" s="9"/>
      <c r="AE62" s="9"/>
      <c r="AF62" s="9"/>
      <c r="AG62" s="9"/>
      <c r="AH62" s="69">
        <v>6</v>
      </c>
      <c r="AI62" s="69"/>
      <c r="AJ62" s="9"/>
      <c r="AK62" s="69"/>
      <c r="AL62" s="9"/>
      <c r="AM62" s="9"/>
      <c r="AN62" s="9"/>
      <c r="AO62" s="69"/>
      <c r="AP62" s="69"/>
      <c r="AQ62" s="9"/>
      <c r="AR62" s="9"/>
      <c r="AS62" s="9"/>
      <c r="AT62" s="9"/>
      <c r="AU62" s="9"/>
      <c r="AV62" s="69"/>
      <c r="AW62" s="69"/>
      <c r="AX62" s="9"/>
      <c r="AY62" s="9"/>
      <c r="AZ62" s="9"/>
      <c r="BA62" s="9"/>
      <c r="BB62" s="9"/>
      <c r="BC62" s="69"/>
      <c r="BD62" s="69"/>
      <c r="BE62" s="9"/>
      <c r="BF62" s="9"/>
      <c r="BG62" s="9"/>
      <c r="BH62" s="9"/>
      <c r="BI62" s="9"/>
      <c r="BJ62" s="69"/>
      <c r="BK62" s="69"/>
      <c r="BL62" s="9"/>
      <c r="BM62" s="9"/>
      <c r="BN62" s="42"/>
    </row>
    <row r="63" spans="1:68" ht="18" customHeight="1" x14ac:dyDescent="0.35">
      <c r="A63" s="221"/>
      <c r="B63" s="308"/>
      <c r="C63" s="33" t="s">
        <v>5</v>
      </c>
      <c r="D63" s="7">
        <v>6</v>
      </c>
      <c r="E63" s="8">
        <f t="shared" si="0"/>
        <v>6</v>
      </c>
      <c r="F63" s="8">
        <f t="shared" si="1"/>
        <v>0</v>
      </c>
      <c r="G63" s="69"/>
      <c r="H63" s="9"/>
      <c r="I63" s="9"/>
      <c r="J63" s="9"/>
      <c r="K63" s="9"/>
      <c r="L63" s="9"/>
      <c r="M63" s="69"/>
      <c r="N63" s="69"/>
      <c r="O63" s="9"/>
      <c r="P63" s="9"/>
      <c r="Q63" s="9"/>
      <c r="R63" s="9"/>
      <c r="S63" s="9"/>
      <c r="T63" s="69"/>
      <c r="U63" s="69"/>
      <c r="V63" s="9"/>
      <c r="W63" s="9"/>
      <c r="X63" s="9"/>
      <c r="Y63" s="9"/>
      <c r="Z63" s="9"/>
      <c r="AA63" s="69"/>
      <c r="AB63" s="69"/>
      <c r="AC63" s="9"/>
      <c r="AD63" s="9"/>
      <c r="AE63" s="9"/>
      <c r="AF63" s="9">
        <v>6</v>
      </c>
      <c r="AG63" s="9"/>
      <c r="AH63" s="69"/>
      <c r="AI63" s="69"/>
      <c r="AJ63" s="9"/>
      <c r="AK63" s="69"/>
      <c r="AL63" s="9"/>
      <c r="AM63" s="9"/>
      <c r="AN63" s="9"/>
      <c r="AO63" s="69"/>
      <c r="AP63" s="69"/>
      <c r="AQ63" s="9"/>
      <c r="AR63" s="9"/>
      <c r="AS63" s="9"/>
      <c r="AT63" s="9"/>
      <c r="AU63" s="9"/>
      <c r="AV63" s="69"/>
      <c r="AW63" s="69"/>
      <c r="AX63" s="9"/>
      <c r="AY63" s="9"/>
      <c r="AZ63" s="9"/>
      <c r="BA63" s="9"/>
      <c r="BB63" s="9"/>
      <c r="BC63" s="69"/>
      <c r="BD63" s="69"/>
      <c r="BE63" s="9"/>
      <c r="BF63" s="9"/>
      <c r="BG63" s="9"/>
      <c r="BH63" s="9"/>
      <c r="BI63" s="9"/>
      <c r="BJ63" s="69"/>
      <c r="BK63" s="69"/>
      <c r="BL63" s="9"/>
      <c r="BM63" s="9"/>
      <c r="BN63" s="42"/>
      <c r="BP63" s="20"/>
    </row>
    <row r="64" spans="1:68" ht="18" customHeight="1" x14ac:dyDescent="0.35">
      <c r="A64" s="222"/>
      <c r="B64" s="308"/>
      <c r="C64" s="35" t="s">
        <v>6</v>
      </c>
      <c r="D64" s="16"/>
      <c r="E64" s="8">
        <f t="shared" si="0"/>
        <v>0</v>
      </c>
      <c r="F64" s="18">
        <f t="shared" si="1"/>
        <v>0</v>
      </c>
      <c r="G64" s="72"/>
      <c r="H64" s="19"/>
      <c r="I64" s="19"/>
      <c r="J64" s="19"/>
      <c r="K64" s="19"/>
      <c r="L64" s="19"/>
      <c r="M64" s="72"/>
      <c r="N64" s="72"/>
      <c r="O64" s="19"/>
      <c r="P64" s="19"/>
      <c r="Q64" s="19"/>
      <c r="R64" s="19"/>
      <c r="S64" s="19"/>
      <c r="T64" s="72"/>
      <c r="U64" s="72"/>
      <c r="V64" s="19"/>
      <c r="W64" s="19"/>
      <c r="X64" s="19"/>
      <c r="Y64" s="19"/>
      <c r="Z64" s="19"/>
      <c r="AA64" s="72"/>
      <c r="AB64" s="72"/>
      <c r="AC64" s="19"/>
      <c r="AD64" s="19"/>
      <c r="AE64" s="19"/>
      <c r="AF64" s="19"/>
      <c r="AG64" s="19"/>
      <c r="AH64" s="72"/>
      <c r="AI64" s="72"/>
      <c r="AJ64" s="19"/>
      <c r="AK64" s="72"/>
      <c r="AL64" s="19"/>
      <c r="AM64" s="19"/>
      <c r="AN64" s="19"/>
      <c r="AO64" s="72"/>
      <c r="AP64" s="72"/>
      <c r="AQ64" s="19"/>
      <c r="AR64" s="19"/>
      <c r="AS64" s="19"/>
      <c r="AT64" s="19"/>
      <c r="AU64" s="19"/>
      <c r="AV64" s="72"/>
      <c r="AW64" s="72"/>
      <c r="AX64" s="19"/>
      <c r="AY64" s="19"/>
      <c r="AZ64" s="19"/>
      <c r="BA64" s="19"/>
      <c r="BB64" s="19"/>
      <c r="BC64" s="72"/>
      <c r="BD64" s="72"/>
      <c r="BE64" s="19"/>
      <c r="BF64" s="19"/>
      <c r="BG64" s="19"/>
      <c r="BH64" s="19"/>
      <c r="BI64" s="19"/>
      <c r="BJ64" s="72"/>
      <c r="BK64" s="72"/>
      <c r="BL64" s="19"/>
      <c r="BM64" s="19"/>
      <c r="BN64" s="43"/>
    </row>
    <row r="65" spans="1:68" ht="18" customHeight="1" x14ac:dyDescent="0.35">
      <c r="A65" s="263" t="s">
        <v>206</v>
      </c>
      <c r="B65" s="226" t="s">
        <v>73</v>
      </c>
      <c r="C65" s="227"/>
      <c r="D65" s="218">
        <v>54</v>
      </c>
      <c r="E65" s="218">
        <f t="shared" ref="E65" si="3">SUM(G65:AH65)</f>
        <v>54</v>
      </c>
      <c r="F65" s="218">
        <f t="shared" si="1"/>
        <v>0</v>
      </c>
      <c r="G65" s="306"/>
      <c r="H65" s="259"/>
      <c r="I65" s="259"/>
      <c r="J65" s="259"/>
      <c r="K65" s="259"/>
      <c r="L65" s="259"/>
      <c r="M65" s="306"/>
      <c r="N65" s="306"/>
      <c r="O65" s="259"/>
      <c r="P65" s="259"/>
      <c r="Q65" s="259"/>
      <c r="R65" s="259"/>
      <c r="S65" s="259"/>
      <c r="T65" s="306"/>
      <c r="U65" s="306"/>
      <c r="V65" s="259"/>
      <c r="W65" s="259"/>
      <c r="X65" s="259"/>
      <c r="Y65" s="259"/>
      <c r="Z65" s="259"/>
      <c r="AA65" s="306"/>
      <c r="AB65" s="306"/>
      <c r="AC65" s="259"/>
      <c r="AD65" s="259"/>
      <c r="AE65" s="259">
        <v>30</v>
      </c>
      <c r="AF65" s="259">
        <v>24</v>
      </c>
      <c r="AG65" s="259"/>
      <c r="AH65" s="306"/>
      <c r="AI65" s="306"/>
      <c r="AJ65" s="259"/>
      <c r="AK65" s="306"/>
      <c r="AL65" s="259"/>
      <c r="AM65" s="259"/>
      <c r="AN65" s="259"/>
      <c r="AO65" s="306"/>
      <c r="AP65" s="306"/>
      <c r="AQ65" s="259"/>
      <c r="AR65" s="259"/>
      <c r="AS65" s="259"/>
      <c r="AT65" s="259"/>
      <c r="AU65" s="259"/>
      <c r="AV65" s="306"/>
      <c r="AW65" s="306"/>
      <c r="AX65" s="259"/>
      <c r="AY65" s="259"/>
      <c r="AZ65" s="259"/>
      <c r="BA65" s="259"/>
      <c r="BB65" s="259"/>
      <c r="BC65" s="306"/>
      <c r="BD65" s="306"/>
      <c r="BE65" s="259"/>
      <c r="BF65" s="259"/>
      <c r="BG65" s="259"/>
      <c r="BH65" s="259"/>
      <c r="BI65" s="259"/>
      <c r="BJ65" s="306"/>
      <c r="BK65" s="306"/>
      <c r="BL65" s="259"/>
      <c r="BM65" s="259"/>
      <c r="BN65" s="204"/>
    </row>
    <row r="66" spans="1:68" ht="18" customHeight="1" x14ac:dyDescent="0.35">
      <c r="A66" s="199"/>
      <c r="B66" s="228"/>
      <c r="C66" s="229"/>
      <c r="D66" s="219"/>
      <c r="E66" s="219"/>
      <c r="F66" s="219"/>
      <c r="G66" s="307"/>
      <c r="H66" s="213"/>
      <c r="I66" s="213"/>
      <c r="J66" s="213"/>
      <c r="K66" s="213"/>
      <c r="L66" s="213"/>
      <c r="M66" s="307"/>
      <c r="N66" s="307"/>
      <c r="O66" s="213"/>
      <c r="P66" s="213"/>
      <c r="Q66" s="213"/>
      <c r="R66" s="213"/>
      <c r="S66" s="213"/>
      <c r="T66" s="307"/>
      <c r="U66" s="307"/>
      <c r="V66" s="213"/>
      <c r="W66" s="213"/>
      <c r="X66" s="213"/>
      <c r="Y66" s="213"/>
      <c r="Z66" s="213"/>
      <c r="AA66" s="307"/>
      <c r="AB66" s="307"/>
      <c r="AC66" s="213"/>
      <c r="AD66" s="213"/>
      <c r="AE66" s="213"/>
      <c r="AF66" s="213"/>
      <c r="AG66" s="213"/>
      <c r="AH66" s="307"/>
      <c r="AI66" s="307"/>
      <c r="AJ66" s="213"/>
      <c r="AK66" s="307"/>
      <c r="AL66" s="213"/>
      <c r="AM66" s="213"/>
      <c r="AN66" s="213"/>
      <c r="AO66" s="307"/>
      <c r="AP66" s="307"/>
      <c r="AQ66" s="213"/>
      <c r="AR66" s="213"/>
      <c r="AS66" s="213"/>
      <c r="AT66" s="213"/>
      <c r="AU66" s="213"/>
      <c r="AV66" s="307"/>
      <c r="AW66" s="307"/>
      <c r="AX66" s="213"/>
      <c r="AY66" s="213"/>
      <c r="AZ66" s="213"/>
      <c r="BA66" s="213"/>
      <c r="BB66" s="213"/>
      <c r="BC66" s="307"/>
      <c r="BD66" s="307"/>
      <c r="BE66" s="213"/>
      <c r="BF66" s="213"/>
      <c r="BG66" s="213"/>
      <c r="BH66" s="213"/>
      <c r="BI66" s="213"/>
      <c r="BJ66" s="307"/>
      <c r="BK66" s="307"/>
      <c r="BL66" s="213"/>
      <c r="BM66" s="213"/>
      <c r="BN66" s="205"/>
    </row>
    <row r="67" spans="1:68" ht="18" customHeight="1" x14ac:dyDescent="0.35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8" ht="18" customHeight="1" x14ac:dyDescent="0.35">
      <c r="A68" s="23" t="s">
        <v>54</v>
      </c>
      <c r="D68" s="2">
        <f>SUBTOTAL(9,D71:D88)</f>
        <v>0</v>
      </c>
      <c r="E68" s="2">
        <f>SUBTOTAL(9,E71:E88)</f>
        <v>0</v>
      </c>
      <c r="F68" s="63">
        <f>SUBTOTAL(9,F71:F88)</f>
        <v>0</v>
      </c>
    </row>
    <row r="69" spans="1:68" ht="18" customHeight="1" x14ac:dyDescent="0.35">
      <c r="A69" s="206" t="s">
        <v>0</v>
      </c>
      <c r="B69" s="206" t="s">
        <v>25</v>
      </c>
      <c r="C69" s="206" t="s">
        <v>47</v>
      </c>
      <c r="D69" s="207" t="s">
        <v>48</v>
      </c>
      <c r="E69" s="207" t="s">
        <v>49</v>
      </c>
      <c r="F69" s="207" t="s">
        <v>50</v>
      </c>
      <c r="G69" s="304" t="s">
        <v>187</v>
      </c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305"/>
      <c r="AB69" s="305"/>
      <c r="AC69" s="305"/>
      <c r="AD69" s="305"/>
      <c r="AE69" s="305"/>
      <c r="AF69" s="305"/>
      <c r="AG69" s="305"/>
      <c r="AH69" s="305"/>
      <c r="AI69" s="208" t="s">
        <v>219</v>
      </c>
      <c r="AJ69" s="309"/>
      <c r="AK69" s="309"/>
      <c r="AL69" s="309"/>
      <c r="AM69" s="309"/>
      <c r="AN69" s="309"/>
      <c r="AO69" s="309"/>
      <c r="AP69" s="309"/>
      <c r="AQ69" s="309"/>
      <c r="AR69" s="309"/>
      <c r="AS69" s="309"/>
      <c r="AT69" s="309"/>
      <c r="AU69" s="309"/>
      <c r="AV69" s="309"/>
      <c r="AW69" s="309"/>
      <c r="AX69" s="309"/>
      <c r="AY69" s="309"/>
      <c r="AZ69" s="309"/>
      <c r="BA69" s="309"/>
      <c r="BB69" s="309"/>
      <c r="BC69" s="309"/>
      <c r="BD69" s="309"/>
      <c r="BE69" s="309"/>
      <c r="BF69" s="309"/>
      <c r="BG69" s="309"/>
      <c r="BH69" s="309"/>
      <c r="BI69" s="309"/>
      <c r="BJ69" s="309"/>
      <c r="BK69" s="309"/>
      <c r="BL69" s="309"/>
      <c r="BM69" s="310"/>
      <c r="BN69" s="263" t="s">
        <v>52</v>
      </c>
    </row>
    <row r="70" spans="1:68" ht="18" customHeight="1" x14ac:dyDescent="0.35">
      <c r="A70" s="206"/>
      <c r="B70" s="206"/>
      <c r="C70" s="206"/>
      <c r="D70" s="207"/>
      <c r="E70" s="207"/>
      <c r="F70" s="207"/>
      <c r="G70" s="37">
        <v>1</v>
      </c>
      <c r="H70" s="37">
        <v>2</v>
      </c>
      <c r="I70" s="37">
        <v>3</v>
      </c>
      <c r="J70" s="37">
        <v>4</v>
      </c>
      <c r="K70" s="37">
        <v>5</v>
      </c>
      <c r="L70" s="37">
        <v>6</v>
      </c>
      <c r="M70" s="37">
        <v>7</v>
      </c>
      <c r="N70" s="37">
        <v>8</v>
      </c>
      <c r="O70" s="37">
        <v>9</v>
      </c>
      <c r="P70" s="37">
        <v>10</v>
      </c>
      <c r="Q70" s="37">
        <v>11</v>
      </c>
      <c r="R70" s="37">
        <v>12</v>
      </c>
      <c r="S70" s="37">
        <v>13</v>
      </c>
      <c r="T70" s="37">
        <v>14</v>
      </c>
      <c r="U70" s="37">
        <v>15</v>
      </c>
      <c r="V70" s="37">
        <v>16</v>
      </c>
      <c r="W70" s="37">
        <v>17</v>
      </c>
      <c r="X70" s="37">
        <v>18</v>
      </c>
      <c r="Y70" s="37">
        <v>19</v>
      </c>
      <c r="Z70" s="37">
        <v>20</v>
      </c>
      <c r="AA70" s="37">
        <v>21</v>
      </c>
      <c r="AB70" s="37">
        <v>22</v>
      </c>
      <c r="AC70" s="37">
        <v>23</v>
      </c>
      <c r="AD70" s="37">
        <v>24</v>
      </c>
      <c r="AE70" s="37">
        <v>25</v>
      </c>
      <c r="AF70" s="37">
        <v>26</v>
      </c>
      <c r="AG70" s="37">
        <v>27</v>
      </c>
      <c r="AH70" s="37">
        <v>28</v>
      </c>
      <c r="AI70" s="68">
        <v>1</v>
      </c>
      <c r="AJ70" s="37">
        <v>2</v>
      </c>
      <c r="AK70" s="68">
        <v>3</v>
      </c>
      <c r="AL70" s="37">
        <v>4</v>
      </c>
      <c r="AM70" s="37">
        <v>5</v>
      </c>
      <c r="AN70" s="37">
        <v>6</v>
      </c>
      <c r="AO70" s="68">
        <v>7</v>
      </c>
      <c r="AP70" s="68">
        <v>8</v>
      </c>
      <c r="AQ70" s="37">
        <v>9</v>
      </c>
      <c r="AR70" s="37">
        <v>10</v>
      </c>
      <c r="AS70" s="37">
        <v>11</v>
      </c>
      <c r="AT70" s="37">
        <v>12</v>
      </c>
      <c r="AU70" s="37">
        <v>13</v>
      </c>
      <c r="AV70" s="68">
        <v>14</v>
      </c>
      <c r="AW70" s="68">
        <v>15</v>
      </c>
      <c r="AX70" s="37">
        <v>16</v>
      </c>
      <c r="AY70" s="37">
        <v>17</v>
      </c>
      <c r="AZ70" s="37">
        <v>18</v>
      </c>
      <c r="BA70" s="37">
        <v>19</v>
      </c>
      <c r="BB70" s="37">
        <v>20</v>
      </c>
      <c r="BC70" s="68">
        <v>21</v>
      </c>
      <c r="BD70" s="68">
        <v>22</v>
      </c>
      <c r="BE70" s="37">
        <v>23</v>
      </c>
      <c r="BF70" s="37">
        <v>24</v>
      </c>
      <c r="BG70" s="37">
        <v>25</v>
      </c>
      <c r="BH70" s="37">
        <v>26</v>
      </c>
      <c r="BI70" s="37">
        <v>27</v>
      </c>
      <c r="BJ70" s="68">
        <v>28</v>
      </c>
      <c r="BK70" s="68">
        <v>29</v>
      </c>
      <c r="BL70" s="37">
        <v>30</v>
      </c>
      <c r="BM70" s="37">
        <v>31</v>
      </c>
      <c r="BN70" s="263"/>
    </row>
    <row r="71" spans="1:68" ht="18" customHeight="1" x14ac:dyDescent="0.35">
      <c r="A71" s="263"/>
      <c r="B71" s="202"/>
      <c r="C71" s="201" t="s">
        <v>54</v>
      </c>
      <c r="D71" s="201"/>
      <c r="E71" s="201">
        <f>SUM(G71:AH72)</f>
        <v>0</v>
      </c>
      <c r="F71" s="201">
        <f>E71-D71</f>
        <v>0</v>
      </c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  <c r="AA71" s="265"/>
      <c r="AB71" s="265"/>
      <c r="AC71" s="265"/>
      <c r="AD71" s="265"/>
      <c r="AE71" s="265"/>
      <c r="AF71" s="265"/>
      <c r="AG71" s="265"/>
      <c r="AH71" s="265"/>
      <c r="AI71" s="265"/>
      <c r="AJ71" s="265"/>
      <c r="AK71" s="265"/>
      <c r="AL71" s="265"/>
      <c r="AM71" s="265"/>
      <c r="AN71" s="265"/>
      <c r="AO71" s="265"/>
      <c r="AP71" s="265"/>
      <c r="AQ71" s="265"/>
      <c r="AR71" s="265"/>
      <c r="AS71" s="265"/>
      <c r="AT71" s="265"/>
      <c r="AU71" s="265"/>
      <c r="AV71" s="265"/>
      <c r="AW71" s="265"/>
      <c r="AX71" s="265"/>
      <c r="AY71" s="265"/>
      <c r="AZ71" s="265"/>
      <c r="BA71" s="265"/>
      <c r="BB71" s="265"/>
      <c r="BC71" s="265"/>
      <c r="BD71" s="265"/>
      <c r="BE71" s="265"/>
      <c r="BF71" s="265"/>
      <c r="BG71" s="265"/>
      <c r="BH71" s="265"/>
      <c r="BI71" s="265"/>
      <c r="BJ71" s="265"/>
      <c r="BK71" s="265"/>
      <c r="BL71" s="265"/>
      <c r="BM71" s="265"/>
      <c r="BN71" s="276"/>
    </row>
    <row r="72" spans="1:68" ht="18" customHeight="1" x14ac:dyDescent="0.35">
      <c r="A72" s="199"/>
      <c r="B72" s="203"/>
      <c r="C72" s="201"/>
      <c r="D72" s="201"/>
      <c r="E72" s="201"/>
      <c r="F72" s="201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  <c r="AA72" s="265"/>
      <c r="AB72" s="265"/>
      <c r="AC72" s="265"/>
      <c r="AD72" s="265"/>
      <c r="AE72" s="265"/>
      <c r="AF72" s="265"/>
      <c r="AG72" s="265"/>
      <c r="AH72" s="265"/>
      <c r="AI72" s="265"/>
      <c r="AJ72" s="265"/>
      <c r="AK72" s="265"/>
      <c r="AL72" s="265"/>
      <c r="AM72" s="265"/>
      <c r="AN72" s="265"/>
      <c r="AO72" s="265"/>
      <c r="AP72" s="265"/>
      <c r="AQ72" s="265"/>
      <c r="AR72" s="265"/>
      <c r="AS72" s="265"/>
      <c r="AT72" s="265"/>
      <c r="AU72" s="265"/>
      <c r="AV72" s="265"/>
      <c r="AW72" s="265"/>
      <c r="AX72" s="265"/>
      <c r="AY72" s="265"/>
      <c r="AZ72" s="265"/>
      <c r="BA72" s="265"/>
      <c r="BB72" s="265"/>
      <c r="BC72" s="265"/>
      <c r="BD72" s="265"/>
      <c r="BE72" s="265"/>
      <c r="BF72" s="265"/>
      <c r="BG72" s="265"/>
      <c r="BH72" s="265"/>
      <c r="BI72" s="265"/>
      <c r="BJ72" s="265"/>
      <c r="BK72" s="265"/>
      <c r="BL72" s="265"/>
      <c r="BM72" s="265"/>
      <c r="BN72" s="276"/>
    </row>
    <row r="73" spans="1:68" ht="18" customHeight="1" x14ac:dyDescent="0.35">
      <c r="A73" s="263"/>
      <c r="B73" s="200"/>
      <c r="C73" s="201" t="s">
        <v>54</v>
      </c>
      <c r="D73" s="201"/>
      <c r="E73" s="201">
        <f>SUM(G73:AH74)</f>
        <v>0</v>
      </c>
      <c r="F73" s="201">
        <f t="shared" ref="F73" si="4">E73-D73</f>
        <v>0</v>
      </c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  <c r="AA73" s="265"/>
      <c r="AB73" s="265"/>
      <c r="AC73" s="265"/>
      <c r="AD73" s="265"/>
      <c r="AE73" s="265"/>
      <c r="AF73" s="265"/>
      <c r="AG73" s="265"/>
      <c r="AH73" s="265"/>
      <c r="AI73" s="265"/>
      <c r="AJ73" s="265"/>
      <c r="AK73" s="265"/>
      <c r="AL73" s="265"/>
      <c r="AM73" s="265"/>
      <c r="AN73" s="265"/>
      <c r="AO73" s="265"/>
      <c r="AP73" s="265"/>
      <c r="AQ73" s="265"/>
      <c r="AR73" s="265"/>
      <c r="AS73" s="265"/>
      <c r="AT73" s="265"/>
      <c r="AU73" s="265"/>
      <c r="AV73" s="265"/>
      <c r="AW73" s="265"/>
      <c r="AX73" s="265"/>
      <c r="AY73" s="265"/>
      <c r="AZ73" s="265"/>
      <c r="BA73" s="265"/>
      <c r="BB73" s="265"/>
      <c r="BC73" s="265"/>
      <c r="BD73" s="265"/>
      <c r="BE73" s="265"/>
      <c r="BF73" s="265"/>
      <c r="BG73" s="265"/>
      <c r="BH73" s="265"/>
      <c r="BI73" s="265"/>
      <c r="BJ73" s="265"/>
      <c r="BK73" s="265"/>
      <c r="BL73" s="265"/>
      <c r="BM73" s="265"/>
      <c r="BN73" s="276"/>
    </row>
    <row r="74" spans="1:68" ht="18" customHeight="1" x14ac:dyDescent="0.35">
      <c r="A74" s="199"/>
      <c r="B74" s="200"/>
      <c r="C74" s="201"/>
      <c r="D74" s="201"/>
      <c r="E74" s="201"/>
      <c r="F74" s="201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  <c r="AA74" s="265"/>
      <c r="AB74" s="265"/>
      <c r="AC74" s="265"/>
      <c r="AD74" s="265"/>
      <c r="AE74" s="265"/>
      <c r="AF74" s="265"/>
      <c r="AG74" s="265"/>
      <c r="AH74" s="265"/>
      <c r="AI74" s="265"/>
      <c r="AJ74" s="265"/>
      <c r="AK74" s="265"/>
      <c r="AL74" s="265"/>
      <c r="AM74" s="265"/>
      <c r="AN74" s="265"/>
      <c r="AO74" s="265"/>
      <c r="AP74" s="265"/>
      <c r="AQ74" s="265"/>
      <c r="AR74" s="265"/>
      <c r="AS74" s="265"/>
      <c r="AT74" s="265"/>
      <c r="AU74" s="265"/>
      <c r="AV74" s="265"/>
      <c r="AW74" s="265"/>
      <c r="AX74" s="265"/>
      <c r="AY74" s="265"/>
      <c r="AZ74" s="265"/>
      <c r="BA74" s="265"/>
      <c r="BB74" s="265"/>
      <c r="BC74" s="265"/>
      <c r="BD74" s="265"/>
      <c r="BE74" s="265"/>
      <c r="BF74" s="265"/>
      <c r="BG74" s="265"/>
      <c r="BH74" s="265"/>
      <c r="BI74" s="265"/>
      <c r="BJ74" s="265"/>
      <c r="BK74" s="265"/>
      <c r="BL74" s="265"/>
      <c r="BM74" s="265"/>
      <c r="BN74" s="276"/>
    </row>
    <row r="75" spans="1:68" ht="18" customHeight="1" x14ac:dyDescent="0.35">
      <c r="A75" s="263"/>
      <c r="B75" s="202"/>
      <c r="C75" s="201" t="s">
        <v>54</v>
      </c>
      <c r="D75" s="201"/>
      <c r="E75" s="201">
        <f>SUM(G75:AH76)</f>
        <v>0</v>
      </c>
      <c r="F75" s="201">
        <f t="shared" ref="F75" si="5">E75-D75</f>
        <v>0</v>
      </c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5"/>
      <c r="AU75" s="265"/>
      <c r="AV75" s="265"/>
      <c r="AW75" s="265"/>
      <c r="AX75" s="265"/>
      <c r="AY75" s="265"/>
      <c r="AZ75" s="265"/>
      <c r="BA75" s="265"/>
      <c r="BB75" s="265"/>
      <c r="BC75" s="265"/>
      <c r="BD75" s="265"/>
      <c r="BE75" s="265"/>
      <c r="BF75" s="265"/>
      <c r="BG75" s="265"/>
      <c r="BH75" s="265"/>
      <c r="BI75" s="265"/>
      <c r="BJ75" s="265"/>
      <c r="BK75" s="265"/>
      <c r="BL75" s="265"/>
      <c r="BM75" s="265"/>
      <c r="BN75" s="276"/>
    </row>
    <row r="76" spans="1:68" s="2" customFormat="1" ht="18" customHeight="1" x14ac:dyDescent="0.35">
      <c r="A76" s="199"/>
      <c r="B76" s="203"/>
      <c r="C76" s="201"/>
      <c r="D76" s="201"/>
      <c r="E76" s="201"/>
      <c r="F76" s="201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  <c r="AA76" s="265"/>
      <c r="AB76" s="265"/>
      <c r="AC76" s="265"/>
      <c r="AD76" s="265"/>
      <c r="AE76" s="265"/>
      <c r="AF76" s="265"/>
      <c r="AG76" s="265"/>
      <c r="AH76" s="265"/>
      <c r="AI76" s="265"/>
      <c r="AJ76" s="265"/>
      <c r="AK76" s="265"/>
      <c r="AL76" s="265"/>
      <c r="AM76" s="265"/>
      <c r="AN76" s="265"/>
      <c r="AO76" s="265"/>
      <c r="AP76" s="265"/>
      <c r="AQ76" s="265"/>
      <c r="AR76" s="265"/>
      <c r="AS76" s="265"/>
      <c r="AT76" s="265"/>
      <c r="AU76" s="265"/>
      <c r="AV76" s="265"/>
      <c r="AW76" s="265"/>
      <c r="AX76" s="265"/>
      <c r="AY76" s="265"/>
      <c r="AZ76" s="265"/>
      <c r="BA76" s="265"/>
      <c r="BB76" s="265"/>
      <c r="BC76" s="265"/>
      <c r="BD76" s="265"/>
      <c r="BE76" s="265"/>
      <c r="BF76" s="265"/>
      <c r="BG76" s="265"/>
      <c r="BH76" s="265"/>
      <c r="BI76" s="265"/>
      <c r="BJ76" s="265"/>
      <c r="BK76" s="265"/>
      <c r="BL76" s="265"/>
      <c r="BM76" s="265"/>
      <c r="BN76" s="276"/>
      <c r="BO76"/>
      <c r="BP76"/>
    </row>
    <row r="77" spans="1:68" s="2" customFormat="1" ht="18" customHeight="1" x14ac:dyDescent="0.35">
      <c r="A77" s="263"/>
      <c r="B77" s="202"/>
      <c r="C77" s="201" t="s">
        <v>54</v>
      </c>
      <c r="D77" s="201"/>
      <c r="E77" s="201">
        <f>SUM(G77:AH78)</f>
        <v>0</v>
      </c>
      <c r="F77" s="201">
        <f t="shared" ref="F77" si="6">E77-D77</f>
        <v>0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65"/>
      <c r="AM77" s="265"/>
      <c r="AN77" s="265"/>
      <c r="AO77" s="265"/>
      <c r="AP77" s="265"/>
      <c r="AQ77" s="265"/>
      <c r="AR77" s="265"/>
      <c r="AS77" s="265"/>
      <c r="AT77" s="265"/>
      <c r="AU77" s="265"/>
      <c r="AV77" s="265"/>
      <c r="AW77" s="265"/>
      <c r="AX77" s="265"/>
      <c r="AY77" s="265"/>
      <c r="AZ77" s="265"/>
      <c r="BA77" s="265"/>
      <c r="BB77" s="265"/>
      <c r="BC77" s="265"/>
      <c r="BD77" s="265"/>
      <c r="BE77" s="265"/>
      <c r="BF77" s="265"/>
      <c r="BG77" s="265"/>
      <c r="BH77" s="265"/>
      <c r="BI77" s="265"/>
      <c r="BJ77" s="265"/>
      <c r="BK77" s="265"/>
      <c r="BL77" s="265"/>
      <c r="BM77" s="265"/>
      <c r="BN77" s="276"/>
      <c r="BO77"/>
      <c r="BP77"/>
    </row>
    <row r="78" spans="1:68" s="2" customFormat="1" ht="18" customHeight="1" x14ac:dyDescent="0.35">
      <c r="A78" s="199"/>
      <c r="B78" s="203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65"/>
      <c r="AM78" s="265"/>
      <c r="AN78" s="265"/>
      <c r="AO78" s="265"/>
      <c r="AP78" s="265"/>
      <c r="AQ78" s="265"/>
      <c r="AR78" s="265"/>
      <c r="AS78" s="265"/>
      <c r="AT78" s="265"/>
      <c r="AU78" s="265"/>
      <c r="AV78" s="265"/>
      <c r="AW78" s="265"/>
      <c r="AX78" s="265"/>
      <c r="AY78" s="265"/>
      <c r="AZ78" s="265"/>
      <c r="BA78" s="265"/>
      <c r="BB78" s="265"/>
      <c r="BC78" s="265"/>
      <c r="BD78" s="265"/>
      <c r="BE78" s="265"/>
      <c r="BF78" s="265"/>
      <c r="BG78" s="265"/>
      <c r="BH78" s="265"/>
      <c r="BI78" s="265"/>
      <c r="BJ78" s="265"/>
      <c r="BK78" s="265"/>
      <c r="BL78" s="265"/>
      <c r="BM78" s="265"/>
      <c r="BN78" s="276"/>
      <c r="BO78"/>
      <c r="BP78"/>
    </row>
    <row r="79" spans="1:68" s="2" customFormat="1" ht="18" customHeight="1" x14ac:dyDescent="0.35">
      <c r="A79" s="264"/>
      <c r="B79" s="202"/>
      <c r="C79" s="201" t="s">
        <v>54</v>
      </c>
      <c r="D79" s="201"/>
      <c r="E79" s="201">
        <f>SUM(G79:AH80)</f>
        <v>0</v>
      </c>
      <c r="F79" s="201">
        <f t="shared" ref="F79" si="7">E79-D79</f>
        <v>0</v>
      </c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5"/>
      <c r="AO79" s="265"/>
      <c r="AP79" s="265"/>
      <c r="AQ79" s="265"/>
      <c r="AR79" s="265"/>
      <c r="AS79" s="265"/>
      <c r="AT79" s="265"/>
      <c r="AU79" s="265"/>
      <c r="AV79" s="265"/>
      <c r="AW79" s="265"/>
      <c r="AX79" s="265"/>
      <c r="AY79" s="265"/>
      <c r="AZ79" s="265"/>
      <c r="BA79" s="265"/>
      <c r="BB79" s="265"/>
      <c r="BC79" s="265"/>
      <c r="BD79" s="265"/>
      <c r="BE79" s="265"/>
      <c r="BF79" s="265"/>
      <c r="BG79" s="265"/>
      <c r="BH79" s="265"/>
      <c r="BI79" s="265"/>
      <c r="BJ79" s="265"/>
      <c r="BK79" s="265"/>
      <c r="BL79" s="265"/>
      <c r="BM79" s="265"/>
      <c r="BN79" s="276"/>
      <c r="BO79"/>
      <c r="BP79"/>
    </row>
    <row r="80" spans="1:68" s="2" customFormat="1" ht="18" customHeight="1" x14ac:dyDescent="0.35">
      <c r="A80" s="303"/>
      <c r="B80" s="203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  <c r="AN80" s="265"/>
      <c r="AO80" s="265"/>
      <c r="AP80" s="265"/>
      <c r="AQ80" s="265"/>
      <c r="AR80" s="265"/>
      <c r="AS80" s="265"/>
      <c r="AT80" s="265"/>
      <c r="AU80" s="265"/>
      <c r="AV80" s="265"/>
      <c r="AW80" s="265"/>
      <c r="AX80" s="265"/>
      <c r="AY80" s="265"/>
      <c r="AZ80" s="265"/>
      <c r="BA80" s="265"/>
      <c r="BB80" s="265"/>
      <c r="BC80" s="265"/>
      <c r="BD80" s="265"/>
      <c r="BE80" s="265"/>
      <c r="BF80" s="265"/>
      <c r="BG80" s="265"/>
      <c r="BH80" s="265"/>
      <c r="BI80" s="265"/>
      <c r="BJ80" s="265"/>
      <c r="BK80" s="265"/>
      <c r="BL80" s="265"/>
      <c r="BM80" s="265"/>
      <c r="BN80" s="276"/>
      <c r="BO80"/>
      <c r="BP80"/>
    </row>
    <row r="81" spans="1:68" s="2" customFormat="1" ht="18" customHeight="1" x14ac:dyDescent="0.35">
      <c r="A81" s="264"/>
      <c r="B81" s="202"/>
      <c r="C81" s="201" t="s">
        <v>54</v>
      </c>
      <c r="D81" s="201"/>
      <c r="E81" s="201">
        <f>SUM(G81:AH82)</f>
        <v>0</v>
      </c>
      <c r="F81" s="201">
        <f t="shared" ref="F81" si="8">E81-D81</f>
        <v>0</v>
      </c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65"/>
      <c r="AM81" s="265"/>
      <c r="AN81" s="265"/>
      <c r="AO81" s="265"/>
      <c r="AP81" s="265"/>
      <c r="AQ81" s="265"/>
      <c r="AR81" s="265"/>
      <c r="AS81" s="265"/>
      <c r="AT81" s="265"/>
      <c r="AU81" s="265"/>
      <c r="AV81" s="265"/>
      <c r="AW81" s="265"/>
      <c r="AX81" s="265"/>
      <c r="AY81" s="265"/>
      <c r="AZ81" s="265"/>
      <c r="BA81" s="265"/>
      <c r="BB81" s="265"/>
      <c r="BC81" s="265"/>
      <c r="BD81" s="265"/>
      <c r="BE81" s="265"/>
      <c r="BF81" s="265"/>
      <c r="BG81" s="265"/>
      <c r="BH81" s="265"/>
      <c r="BI81" s="265"/>
      <c r="BJ81" s="265"/>
      <c r="BK81" s="265"/>
      <c r="BL81" s="265"/>
      <c r="BM81" s="265"/>
      <c r="BN81" s="276"/>
      <c r="BO81"/>
      <c r="BP81"/>
    </row>
    <row r="82" spans="1:68" s="2" customFormat="1" ht="18" customHeight="1" x14ac:dyDescent="0.35">
      <c r="A82" s="303"/>
      <c r="B82" s="203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65"/>
      <c r="AM82" s="265"/>
      <c r="AN82" s="265"/>
      <c r="AO82" s="265"/>
      <c r="AP82" s="265"/>
      <c r="AQ82" s="265"/>
      <c r="AR82" s="265"/>
      <c r="AS82" s="265"/>
      <c r="AT82" s="265"/>
      <c r="AU82" s="265"/>
      <c r="AV82" s="265"/>
      <c r="AW82" s="265"/>
      <c r="AX82" s="265"/>
      <c r="AY82" s="265"/>
      <c r="AZ82" s="265"/>
      <c r="BA82" s="265"/>
      <c r="BB82" s="265"/>
      <c r="BC82" s="265"/>
      <c r="BD82" s="265"/>
      <c r="BE82" s="265"/>
      <c r="BF82" s="265"/>
      <c r="BG82" s="265"/>
      <c r="BH82" s="265"/>
      <c r="BI82" s="265"/>
      <c r="BJ82" s="265"/>
      <c r="BK82" s="265"/>
      <c r="BL82" s="265"/>
      <c r="BM82" s="265"/>
      <c r="BN82" s="276"/>
      <c r="BO82"/>
      <c r="BP82"/>
    </row>
    <row r="83" spans="1:68" s="2" customFormat="1" ht="18" customHeight="1" x14ac:dyDescent="0.35">
      <c r="A83" s="264"/>
      <c r="B83" s="322"/>
      <c r="C83" s="201" t="s">
        <v>54</v>
      </c>
      <c r="D83" s="201"/>
      <c r="E83" s="201">
        <f>SUM(G83:AH84)</f>
        <v>0</v>
      </c>
      <c r="F83" s="201">
        <f t="shared" ref="F83" si="9">E83-D83</f>
        <v>0</v>
      </c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  <c r="AL83" s="265"/>
      <c r="AM83" s="265"/>
      <c r="AN83" s="265"/>
      <c r="AO83" s="265"/>
      <c r="AP83" s="265"/>
      <c r="AQ83" s="265"/>
      <c r="AR83" s="265"/>
      <c r="AS83" s="265"/>
      <c r="AT83" s="265"/>
      <c r="AU83" s="265"/>
      <c r="AV83" s="265"/>
      <c r="AW83" s="265"/>
      <c r="AX83" s="265"/>
      <c r="AY83" s="265"/>
      <c r="AZ83" s="265"/>
      <c r="BA83" s="265"/>
      <c r="BB83" s="265"/>
      <c r="BC83" s="265"/>
      <c r="BD83" s="265"/>
      <c r="BE83" s="265"/>
      <c r="BF83" s="265"/>
      <c r="BG83" s="265"/>
      <c r="BH83" s="265"/>
      <c r="BI83" s="265"/>
      <c r="BJ83" s="265"/>
      <c r="BK83" s="265"/>
      <c r="BL83" s="265"/>
      <c r="BM83" s="265"/>
      <c r="BN83" s="276"/>
      <c r="BO83"/>
      <c r="BP83"/>
    </row>
    <row r="84" spans="1:68" s="2" customFormat="1" ht="18" customHeight="1" x14ac:dyDescent="0.35">
      <c r="A84" s="303"/>
      <c r="B84" s="322"/>
      <c r="C84" s="201"/>
      <c r="D84" s="201"/>
      <c r="E84" s="201"/>
      <c r="F84" s="201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265"/>
      <c r="AM84" s="265"/>
      <c r="AN84" s="265"/>
      <c r="AO84" s="265"/>
      <c r="AP84" s="265"/>
      <c r="AQ84" s="265"/>
      <c r="AR84" s="265"/>
      <c r="AS84" s="265"/>
      <c r="AT84" s="265"/>
      <c r="AU84" s="265"/>
      <c r="AV84" s="265"/>
      <c r="AW84" s="265"/>
      <c r="AX84" s="265"/>
      <c r="AY84" s="265"/>
      <c r="AZ84" s="265"/>
      <c r="BA84" s="265"/>
      <c r="BB84" s="265"/>
      <c r="BC84" s="265"/>
      <c r="BD84" s="265"/>
      <c r="BE84" s="265"/>
      <c r="BF84" s="265"/>
      <c r="BG84" s="265"/>
      <c r="BH84" s="265"/>
      <c r="BI84" s="265"/>
      <c r="BJ84" s="265"/>
      <c r="BK84" s="265"/>
      <c r="BL84" s="265"/>
      <c r="BM84" s="265"/>
      <c r="BN84" s="276"/>
      <c r="BO84"/>
      <c r="BP84"/>
    </row>
    <row r="85" spans="1:68" s="2" customFormat="1" ht="18" customHeight="1" x14ac:dyDescent="0.35">
      <c r="A85" s="264"/>
      <c r="B85" s="200"/>
      <c r="C85" s="201" t="s">
        <v>54</v>
      </c>
      <c r="D85" s="201"/>
      <c r="E85" s="201">
        <f>SUM(G85:AH86)</f>
        <v>0</v>
      </c>
      <c r="F85" s="201">
        <f t="shared" ref="F85" si="10">E85-D85</f>
        <v>0</v>
      </c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265"/>
      <c r="BC85" s="265"/>
      <c r="BD85" s="265"/>
      <c r="BE85" s="265"/>
      <c r="BF85" s="265"/>
      <c r="BG85" s="265"/>
      <c r="BH85" s="265"/>
      <c r="BI85" s="265"/>
      <c r="BJ85" s="265"/>
      <c r="BK85" s="265"/>
      <c r="BL85" s="265"/>
      <c r="BM85" s="265"/>
      <c r="BN85" s="276"/>
      <c r="BO85"/>
      <c r="BP85"/>
    </row>
    <row r="86" spans="1:68" s="2" customFormat="1" ht="18" customHeight="1" x14ac:dyDescent="0.35">
      <c r="A86" s="303"/>
      <c r="B86" s="200"/>
      <c r="C86" s="201"/>
      <c r="D86" s="201"/>
      <c r="E86" s="201"/>
      <c r="F86" s="201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5"/>
      <c r="AM86" s="265"/>
      <c r="AN86" s="265"/>
      <c r="AO86" s="265"/>
      <c r="AP86" s="265"/>
      <c r="AQ86" s="265"/>
      <c r="AR86" s="265"/>
      <c r="AS86" s="265"/>
      <c r="AT86" s="265"/>
      <c r="AU86" s="265"/>
      <c r="AV86" s="265"/>
      <c r="AW86" s="265"/>
      <c r="AX86" s="265"/>
      <c r="AY86" s="265"/>
      <c r="AZ86" s="265"/>
      <c r="BA86" s="265"/>
      <c r="BB86" s="265"/>
      <c r="BC86" s="265"/>
      <c r="BD86" s="265"/>
      <c r="BE86" s="265"/>
      <c r="BF86" s="265"/>
      <c r="BG86" s="265"/>
      <c r="BH86" s="265"/>
      <c r="BI86" s="265"/>
      <c r="BJ86" s="265"/>
      <c r="BK86" s="265"/>
      <c r="BL86" s="265"/>
      <c r="BM86" s="265"/>
      <c r="BN86" s="276"/>
      <c r="BO86"/>
      <c r="BP86"/>
    </row>
    <row r="87" spans="1:68" s="2" customFormat="1" ht="18" customHeight="1" x14ac:dyDescent="0.35">
      <c r="A87" s="264"/>
      <c r="B87" s="200"/>
      <c r="C87" s="201" t="s">
        <v>54</v>
      </c>
      <c r="D87" s="201"/>
      <c r="E87" s="201">
        <f>SUM(G87:AH88)</f>
        <v>0</v>
      </c>
      <c r="F87" s="201">
        <f t="shared" ref="F87" si="11">E87-D87</f>
        <v>0</v>
      </c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5"/>
      <c r="AU87" s="265"/>
      <c r="AV87" s="265"/>
      <c r="AW87" s="265"/>
      <c r="AX87" s="265"/>
      <c r="AY87" s="265"/>
      <c r="AZ87" s="265"/>
      <c r="BA87" s="265"/>
      <c r="BB87" s="265"/>
      <c r="BC87" s="265"/>
      <c r="BD87" s="265"/>
      <c r="BE87" s="265"/>
      <c r="BF87" s="265"/>
      <c r="BG87" s="265"/>
      <c r="BH87" s="265"/>
      <c r="BI87" s="265"/>
      <c r="BJ87" s="265"/>
      <c r="BK87" s="265"/>
      <c r="BL87" s="265"/>
      <c r="BM87" s="265"/>
      <c r="BN87" s="276"/>
      <c r="BO87"/>
      <c r="BP87"/>
    </row>
    <row r="88" spans="1:68" s="2" customFormat="1" ht="18" customHeight="1" x14ac:dyDescent="0.35">
      <c r="A88" s="303"/>
      <c r="B88" s="200"/>
      <c r="C88" s="201"/>
      <c r="D88" s="201"/>
      <c r="E88" s="201"/>
      <c r="F88" s="201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65"/>
      <c r="AN88" s="265"/>
      <c r="AO88" s="265"/>
      <c r="AP88" s="265"/>
      <c r="AQ88" s="265"/>
      <c r="AR88" s="265"/>
      <c r="AS88" s="265"/>
      <c r="AT88" s="265"/>
      <c r="AU88" s="265"/>
      <c r="AV88" s="265"/>
      <c r="AW88" s="265"/>
      <c r="AX88" s="265"/>
      <c r="AY88" s="265"/>
      <c r="AZ88" s="265"/>
      <c r="BA88" s="265"/>
      <c r="BB88" s="265"/>
      <c r="BC88" s="265"/>
      <c r="BD88" s="265"/>
      <c r="BE88" s="265"/>
      <c r="BF88" s="265"/>
      <c r="BG88" s="265"/>
      <c r="BH88" s="265"/>
      <c r="BI88" s="265"/>
      <c r="BJ88" s="265"/>
      <c r="BK88" s="265"/>
      <c r="BL88" s="265"/>
      <c r="BM88" s="265"/>
      <c r="BN88" s="276"/>
      <c r="BO88"/>
      <c r="BP88"/>
    </row>
    <row r="89" spans="1:68" s="2" customFormat="1" ht="15" customHeight="1" x14ac:dyDescent="0.35">
      <c r="A89"/>
      <c r="B89"/>
      <c r="C8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22"/>
      <c r="BO89"/>
      <c r="BP89"/>
    </row>
    <row r="90" spans="1:68" s="2" customFormat="1" ht="15" customHeight="1" x14ac:dyDescent="0.35">
      <c r="A90"/>
      <c r="B90"/>
      <c r="C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22"/>
      <c r="BO90"/>
      <c r="BP90"/>
    </row>
    <row r="91" spans="1:68" s="2" customFormat="1" ht="15" customHeight="1" x14ac:dyDescent="0.35">
      <c r="A91"/>
      <c r="B91"/>
      <c r="C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22"/>
      <c r="BO91"/>
      <c r="BP91"/>
    </row>
    <row r="92" spans="1:68" s="2" customFormat="1" ht="15" customHeight="1" x14ac:dyDescent="0.35">
      <c r="A92"/>
      <c r="B92" s="21"/>
      <c r="C92"/>
      <c r="D92"/>
      <c r="E92"/>
      <c r="F9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22"/>
      <c r="BO92"/>
      <c r="BP92"/>
    </row>
    <row r="93" spans="1:68" s="2" customFormat="1" ht="15" customHeight="1" x14ac:dyDescent="0.35">
      <c r="A93"/>
      <c r="B93" s="21"/>
      <c r="C93"/>
      <c r="D93"/>
      <c r="E93"/>
      <c r="F9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22"/>
      <c r="BO93"/>
      <c r="BP93"/>
    </row>
    <row r="94" spans="1:68" s="2" customFormat="1" ht="15" customHeight="1" x14ac:dyDescent="0.35">
      <c r="A94"/>
      <c r="B94" s="21"/>
      <c r="C94"/>
      <c r="D94"/>
      <c r="E94"/>
      <c r="F9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O94"/>
      <c r="BP94"/>
    </row>
    <row r="95" spans="1:68" s="2" customFormat="1" ht="15" customHeight="1" x14ac:dyDescent="0.35">
      <c r="A95"/>
      <c r="B95" s="21"/>
      <c r="C95"/>
      <c r="D95"/>
      <c r="E95"/>
      <c r="F9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O95"/>
      <c r="BP95"/>
    </row>
    <row r="96" spans="1:68" s="2" customFormat="1" ht="15" customHeight="1" x14ac:dyDescent="0.35">
      <c r="A96"/>
      <c r="B96" s="21"/>
      <c r="C96"/>
      <c r="D96"/>
      <c r="E96"/>
      <c r="F9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O96"/>
      <c r="BP96"/>
    </row>
    <row r="97" spans="1:68" s="1" customFormat="1" ht="15" customHeight="1" x14ac:dyDescent="0.35">
      <c r="A97"/>
      <c r="B97" s="21"/>
      <c r="C97"/>
      <c r="D97"/>
      <c r="E97"/>
      <c r="F97"/>
      <c r="BN97" s="2"/>
      <c r="BO97"/>
      <c r="BP97"/>
    </row>
    <row r="98" spans="1:68" s="1" customFormat="1" ht="15" customHeight="1" x14ac:dyDescent="0.35">
      <c r="A98"/>
      <c r="B98" s="21"/>
      <c r="C98"/>
      <c r="D98"/>
      <c r="E98"/>
      <c r="F98"/>
      <c r="BN98" s="2"/>
      <c r="BO98"/>
      <c r="BP98"/>
    </row>
    <row r="99" spans="1:68" s="1" customFormat="1" ht="15" customHeight="1" x14ac:dyDescent="0.35">
      <c r="A99"/>
      <c r="B99" s="21"/>
      <c r="C99"/>
      <c r="D99"/>
      <c r="E99"/>
      <c r="F99"/>
      <c r="BN99" s="2"/>
      <c r="BO99"/>
      <c r="BP99"/>
    </row>
    <row r="100" spans="1:68" s="1" customFormat="1" ht="15" customHeight="1" x14ac:dyDescent="0.35">
      <c r="A100"/>
      <c r="B100" s="21"/>
      <c r="C100"/>
      <c r="D100"/>
      <c r="E100"/>
      <c r="F100"/>
      <c r="BN100" s="2"/>
      <c r="BO100"/>
      <c r="BP100"/>
    </row>
    <row r="101" spans="1:68" s="1" customFormat="1" ht="15" customHeight="1" x14ac:dyDescent="0.35">
      <c r="A101"/>
      <c r="B101" s="21"/>
      <c r="C101"/>
      <c r="D101"/>
      <c r="E101"/>
      <c r="F101"/>
      <c r="BN101" s="2"/>
      <c r="BO101"/>
      <c r="BP101"/>
    </row>
    <row r="102" spans="1:68" s="1" customFormat="1" ht="15" customHeight="1" x14ac:dyDescent="0.35">
      <c r="A102"/>
      <c r="B102" s="21"/>
      <c r="C102"/>
      <c r="D102"/>
      <c r="E102"/>
      <c r="F102"/>
      <c r="BN102" s="2"/>
      <c r="BO102"/>
      <c r="BP102"/>
    </row>
    <row r="103" spans="1:68" s="1" customFormat="1" ht="15" customHeight="1" x14ac:dyDescent="0.35">
      <c r="A103"/>
      <c r="B103" s="21"/>
      <c r="C103"/>
      <c r="D103"/>
      <c r="E103"/>
      <c r="F103"/>
      <c r="BN103" s="2"/>
      <c r="BO103"/>
      <c r="BP103"/>
    </row>
    <row r="104" spans="1:68" s="1" customFormat="1" ht="15" customHeight="1" x14ac:dyDescent="0.35">
      <c r="A104"/>
      <c r="B104" s="21"/>
      <c r="C104"/>
      <c r="D104"/>
      <c r="E104"/>
      <c r="F104"/>
      <c r="BN104" s="2"/>
      <c r="BO104"/>
      <c r="BP104"/>
    </row>
    <row r="105" spans="1:68" s="1" customFormat="1" ht="15" customHeight="1" x14ac:dyDescent="0.35">
      <c r="A105"/>
      <c r="B105" s="21"/>
      <c r="C105"/>
      <c r="D105"/>
      <c r="E105"/>
      <c r="F105"/>
      <c r="BN105" s="2"/>
      <c r="BO105"/>
      <c r="BP105"/>
    </row>
    <row r="106" spans="1:68" s="1" customFormat="1" ht="15" customHeight="1" x14ac:dyDescent="0.35">
      <c r="A106"/>
      <c r="B106" s="21"/>
      <c r="C106"/>
      <c r="D106"/>
      <c r="E106"/>
      <c r="F106"/>
      <c r="BN106" s="2"/>
      <c r="BO106"/>
      <c r="BP106"/>
    </row>
  </sheetData>
  <mergeCells count="698">
    <mergeCell ref="AB87:AB88"/>
    <mergeCell ref="AC87:AC88"/>
    <mergeCell ref="AD87:AD88"/>
    <mergeCell ref="A87:A88"/>
    <mergeCell ref="B87:B88"/>
    <mergeCell ref="C87:C88"/>
    <mergeCell ref="D87:D88"/>
    <mergeCell ref="E87:E88"/>
    <mergeCell ref="F87:F88"/>
    <mergeCell ref="S87:S88"/>
    <mergeCell ref="T87:T88"/>
    <mergeCell ref="U87:U88"/>
    <mergeCell ref="M87:M88"/>
    <mergeCell ref="N87:N88"/>
    <mergeCell ref="O87:O88"/>
    <mergeCell ref="P87:P88"/>
    <mergeCell ref="Q87:Q88"/>
    <mergeCell ref="R87:R88"/>
    <mergeCell ref="BN85:BN86"/>
    <mergeCell ref="X85:X86"/>
    <mergeCell ref="Y85:Y86"/>
    <mergeCell ref="Z85:Z86"/>
    <mergeCell ref="AA85:AA86"/>
    <mergeCell ref="AB85:AB86"/>
    <mergeCell ref="AC85:AC86"/>
    <mergeCell ref="G87:G88"/>
    <mergeCell ref="H87:H88"/>
    <mergeCell ref="I87:I88"/>
    <mergeCell ref="J87:J88"/>
    <mergeCell ref="K87:K88"/>
    <mergeCell ref="L87:L88"/>
    <mergeCell ref="V87:V88"/>
    <mergeCell ref="W87:W88"/>
    <mergeCell ref="X87:X88"/>
    <mergeCell ref="AE87:AE88"/>
    <mergeCell ref="AF87:AF88"/>
    <mergeCell ref="AG87:AG88"/>
    <mergeCell ref="AH87:AH88"/>
    <mergeCell ref="BN87:BN88"/>
    <mergeCell ref="Y87:Y88"/>
    <mergeCell ref="Z87:Z88"/>
    <mergeCell ref="AA87:AA88"/>
    <mergeCell ref="N85:N86"/>
    <mergeCell ref="O85:O86"/>
    <mergeCell ref="P85:P86"/>
    <mergeCell ref="Q85:Q86"/>
    <mergeCell ref="AD85:AD86"/>
    <mergeCell ref="AE85:AE86"/>
    <mergeCell ref="AF85:AF86"/>
    <mergeCell ref="AG85:AG86"/>
    <mergeCell ref="AH85:AH86"/>
    <mergeCell ref="F85:F86"/>
    <mergeCell ref="G85:G86"/>
    <mergeCell ref="H85:H86"/>
    <mergeCell ref="I85:I86"/>
    <mergeCell ref="J85:J86"/>
    <mergeCell ref="K85:K86"/>
    <mergeCell ref="AE83:AE84"/>
    <mergeCell ref="AF83:AF84"/>
    <mergeCell ref="AG83:AG84"/>
    <mergeCell ref="R83:R84"/>
    <mergeCell ref="G83:G84"/>
    <mergeCell ref="H83:H84"/>
    <mergeCell ref="I83:I84"/>
    <mergeCell ref="J83:J84"/>
    <mergeCell ref="K83:K84"/>
    <mergeCell ref="L83:L84"/>
    <mergeCell ref="R85:R86"/>
    <mergeCell ref="S85:S86"/>
    <mergeCell ref="T85:T86"/>
    <mergeCell ref="U85:U86"/>
    <mergeCell ref="V85:V86"/>
    <mergeCell ref="W85:W86"/>
    <mergeCell ref="L85:L86"/>
    <mergeCell ref="M85:M86"/>
    <mergeCell ref="AH83:AH84"/>
    <mergeCell ref="BN83:BN84"/>
    <mergeCell ref="A85:A86"/>
    <mergeCell ref="B85:B86"/>
    <mergeCell ref="C85:C86"/>
    <mergeCell ref="D85:D86"/>
    <mergeCell ref="E85:E86"/>
    <mergeCell ref="Y83:Y84"/>
    <mergeCell ref="Z83:Z84"/>
    <mergeCell ref="AA83:AA84"/>
    <mergeCell ref="AB83:AB84"/>
    <mergeCell ref="AC83:AC84"/>
    <mergeCell ref="AD83:AD84"/>
    <mergeCell ref="S83:S84"/>
    <mergeCell ref="T83:T84"/>
    <mergeCell ref="U83:U84"/>
    <mergeCell ref="V83:V84"/>
    <mergeCell ref="W83:W84"/>
    <mergeCell ref="X83:X84"/>
    <mergeCell ref="M83:M84"/>
    <mergeCell ref="N83:N84"/>
    <mergeCell ref="O83:O84"/>
    <mergeCell ref="P83:P84"/>
    <mergeCell ref="Q83:Q84"/>
    <mergeCell ref="A83:A84"/>
    <mergeCell ref="B83:B84"/>
    <mergeCell ref="C83:C84"/>
    <mergeCell ref="D83:D84"/>
    <mergeCell ref="E83:E84"/>
    <mergeCell ref="F83:F84"/>
    <mergeCell ref="AD81:AD82"/>
    <mergeCell ref="AE81:AE82"/>
    <mergeCell ref="AF81:AF82"/>
    <mergeCell ref="R81:R82"/>
    <mergeCell ref="S81:S82"/>
    <mergeCell ref="T81:T82"/>
    <mergeCell ref="U81:U82"/>
    <mergeCell ref="V81:V82"/>
    <mergeCell ref="W81:W82"/>
    <mergeCell ref="L81:L82"/>
    <mergeCell ref="M81:M82"/>
    <mergeCell ref="N81:N82"/>
    <mergeCell ref="O81:O82"/>
    <mergeCell ref="P81:P82"/>
    <mergeCell ref="Q81:Q82"/>
    <mergeCell ref="F81:F82"/>
    <mergeCell ref="G81:G82"/>
    <mergeCell ref="H81:H82"/>
    <mergeCell ref="AG81:AG82"/>
    <mergeCell ref="AH81:AH82"/>
    <mergeCell ref="BN81:BN82"/>
    <mergeCell ref="X81:X82"/>
    <mergeCell ref="Y81:Y82"/>
    <mergeCell ref="Z81:Z82"/>
    <mergeCell ref="AA81:AA82"/>
    <mergeCell ref="AB81:AB82"/>
    <mergeCell ref="AC81:AC82"/>
    <mergeCell ref="BC81:BC82"/>
    <mergeCell ref="BD81:BD82"/>
    <mergeCell ref="BE81:BE82"/>
    <mergeCell ref="BF81:BF82"/>
    <mergeCell ref="BG81:BG82"/>
    <mergeCell ref="BH81:BH82"/>
    <mergeCell ref="BI81:BI82"/>
    <mergeCell ref="BJ81:BJ82"/>
    <mergeCell ref="BK81:BK82"/>
    <mergeCell ref="BL81:BL82"/>
    <mergeCell ref="BM81:BM82"/>
    <mergeCell ref="I81:I82"/>
    <mergeCell ref="J81:J82"/>
    <mergeCell ref="K81:K82"/>
    <mergeCell ref="AE79:AE80"/>
    <mergeCell ref="AF79:AF80"/>
    <mergeCell ref="AG79:AG80"/>
    <mergeCell ref="AH79:AH80"/>
    <mergeCell ref="BN79:BN80"/>
    <mergeCell ref="A81:A82"/>
    <mergeCell ref="B81:B82"/>
    <mergeCell ref="C81:C82"/>
    <mergeCell ref="D81:D82"/>
    <mergeCell ref="E81:E82"/>
    <mergeCell ref="Y79:Y80"/>
    <mergeCell ref="Z79:Z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A79:A80"/>
    <mergeCell ref="B79:B80"/>
    <mergeCell ref="C79:C80"/>
    <mergeCell ref="D79:D80"/>
    <mergeCell ref="E79:E80"/>
    <mergeCell ref="F79:F80"/>
    <mergeCell ref="AD77:AD78"/>
    <mergeCell ref="AE77:AE78"/>
    <mergeCell ref="AF77:AF78"/>
    <mergeCell ref="R77:R78"/>
    <mergeCell ref="S77:S78"/>
    <mergeCell ref="T77:T78"/>
    <mergeCell ref="U77:U78"/>
    <mergeCell ref="V77:V78"/>
    <mergeCell ref="W77:W78"/>
    <mergeCell ref="L77:L78"/>
    <mergeCell ref="M77:M78"/>
    <mergeCell ref="N77:N78"/>
    <mergeCell ref="O77:O78"/>
    <mergeCell ref="P77:P78"/>
    <mergeCell ref="Q77:Q78"/>
    <mergeCell ref="F77:F78"/>
    <mergeCell ref="G77:G78"/>
    <mergeCell ref="H77:H78"/>
    <mergeCell ref="AG77:AG78"/>
    <mergeCell ref="AH77:AH78"/>
    <mergeCell ref="BN77:BN78"/>
    <mergeCell ref="X77:X78"/>
    <mergeCell ref="Y77:Y78"/>
    <mergeCell ref="Z77:Z78"/>
    <mergeCell ref="AA77:AA78"/>
    <mergeCell ref="AB77:AB78"/>
    <mergeCell ref="AC77:AC78"/>
    <mergeCell ref="BC77:BC78"/>
    <mergeCell ref="BD77:BD78"/>
    <mergeCell ref="BE77:BE78"/>
    <mergeCell ref="BF77:BF78"/>
    <mergeCell ref="BG77:BG78"/>
    <mergeCell ref="BH77:BH78"/>
    <mergeCell ref="BI77:BI78"/>
    <mergeCell ref="BJ77:BJ78"/>
    <mergeCell ref="BK77:BK78"/>
    <mergeCell ref="BL77:BL78"/>
    <mergeCell ref="BM77:BM78"/>
    <mergeCell ref="I77:I78"/>
    <mergeCell ref="J77:J78"/>
    <mergeCell ref="K77:K78"/>
    <mergeCell ref="AE75:AE76"/>
    <mergeCell ref="AF75:AF76"/>
    <mergeCell ref="AG75:AG76"/>
    <mergeCell ref="AH75:AH76"/>
    <mergeCell ref="BN75:BN76"/>
    <mergeCell ref="A77:A78"/>
    <mergeCell ref="B77:B78"/>
    <mergeCell ref="C77:C78"/>
    <mergeCell ref="D77:D78"/>
    <mergeCell ref="E77:E78"/>
    <mergeCell ref="Y75:Y76"/>
    <mergeCell ref="Z75:Z76"/>
    <mergeCell ref="AA75:AA76"/>
    <mergeCell ref="AB75:AB76"/>
    <mergeCell ref="AC75:AC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D73:AD74"/>
    <mergeCell ref="AE73:AE74"/>
    <mergeCell ref="AF73:AF74"/>
    <mergeCell ref="R73:R74"/>
    <mergeCell ref="S73:S74"/>
    <mergeCell ref="T73:T74"/>
    <mergeCell ref="U73:U74"/>
    <mergeCell ref="V73:V74"/>
    <mergeCell ref="W73:W74"/>
    <mergeCell ref="L73:L74"/>
    <mergeCell ref="M73:M74"/>
    <mergeCell ref="N73:N74"/>
    <mergeCell ref="O73:O74"/>
    <mergeCell ref="P73:P74"/>
    <mergeCell ref="Q73:Q74"/>
    <mergeCell ref="F73:F74"/>
    <mergeCell ref="G73:G74"/>
    <mergeCell ref="H73:H74"/>
    <mergeCell ref="AG73:AG74"/>
    <mergeCell ref="AH73:AH74"/>
    <mergeCell ref="BN73:BN74"/>
    <mergeCell ref="X73:X74"/>
    <mergeCell ref="Y73:Y74"/>
    <mergeCell ref="Z73:Z74"/>
    <mergeCell ref="AA73:AA74"/>
    <mergeCell ref="AB73:AB74"/>
    <mergeCell ref="AC73:AC74"/>
    <mergeCell ref="BC73:BC74"/>
    <mergeCell ref="BD73:BD74"/>
    <mergeCell ref="BE73:BE74"/>
    <mergeCell ref="BF73:BF74"/>
    <mergeCell ref="BG73:BG74"/>
    <mergeCell ref="BH73:BH74"/>
    <mergeCell ref="BI73:BI74"/>
    <mergeCell ref="BJ73:BJ74"/>
    <mergeCell ref="BK73:BK74"/>
    <mergeCell ref="BL73:BL74"/>
    <mergeCell ref="BM73:BM74"/>
    <mergeCell ref="I73:I74"/>
    <mergeCell ref="J73:J74"/>
    <mergeCell ref="K73:K74"/>
    <mergeCell ref="AE71:AE72"/>
    <mergeCell ref="AF71:AF72"/>
    <mergeCell ref="AG71:AG72"/>
    <mergeCell ref="AH71:AH72"/>
    <mergeCell ref="BN71:BN72"/>
    <mergeCell ref="A73:A74"/>
    <mergeCell ref="B73:B74"/>
    <mergeCell ref="C73:C74"/>
    <mergeCell ref="D73:D74"/>
    <mergeCell ref="E73:E74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BN65:BN66"/>
    <mergeCell ref="A69:A70"/>
    <mergeCell ref="B69:B70"/>
    <mergeCell ref="C69:C70"/>
    <mergeCell ref="D69:D70"/>
    <mergeCell ref="E69:E70"/>
    <mergeCell ref="F69:F70"/>
    <mergeCell ref="G69:AH69"/>
    <mergeCell ref="BN69:BN70"/>
    <mergeCell ref="Z65:Z66"/>
    <mergeCell ref="AA65:AA66"/>
    <mergeCell ref="AB65:AB66"/>
    <mergeCell ref="AF65:AF66"/>
    <mergeCell ref="AG65:AG66"/>
    <mergeCell ref="AH65:AH66"/>
    <mergeCell ref="T65:T66"/>
    <mergeCell ref="U65:U66"/>
    <mergeCell ref="V65:V66"/>
    <mergeCell ref="B65:C66"/>
    <mergeCell ref="D65:D66"/>
    <mergeCell ref="E65:E66"/>
    <mergeCell ref="F65:F66"/>
    <mergeCell ref="G65:G66"/>
    <mergeCell ref="W65:W66"/>
    <mergeCell ref="X65:X66"/>
    <mergeCell ref="Y65:Y66"/>
    <mergeCell ref="N65:N66"/>
    <mergeCell ref="O65:O66"/>
    <mergeCell ref="P65:P66"/>
    <mergeCell ref="Q65:Q66"/>
    <mergeCell ref="R65:R66"/>
    <mergeCell ref="S65:S66"/>
    <mergeCell ref="BN3:BN4"/>
    <mergeCell ref="A5:A10"/>
    <mergeCell ref="B5:B10"/>
    <mergeCell ref="A11:A16"/>
    <mergeCell ref="B11:B16"/>
    <mergeCell ref="A53:A58"/>
    <mergeCell ref="B53:B58"/>
    <mergeCell ref="A59:A64"/>
    <mergeCell ref="B59:B64"/>
    <mergeCell ref="A35:A40"/>
    <mergeCell ref="B35:B40"/>
    <mergeCell ref="A41:A46"/>
    <mergeCell ref="B41:B46"/>
    <mergeCell ref="A47:A52"/>
    <mergeCell ref="B47:B52"/>
    <mergeCell ref="AC65:AC66"/>
    <mergeCell ref="AD65:AD66"/>
    <mergeCell ref="AE65:AE66"/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23:A28"/>
    <mergeCell ref="B23:B28"/>
    <mergeCell ref="A29:A34"/>
    <mergeCell ref="B29:B34"/>
    <mergeCell ref="G3:AH3"/>
    <mergeCell ref="H65:H66"/>
    <mergeCell ref="I65:I66"/>
    <mergeCell ref="J65:J66"/>
    <mergeCell ref="K65:K66"/>
    <mergeCell ref="L65:L66"/>
    <mergeCell ref="M65:M66"/>
    <mergeCell ref="A65:A66"/>
    <mergeCell ref="AI65:AI66"/>
    <mergeCell ref="AJ65:AJ66"/>
    <mergeCell ref="AK65:AK66"/>
    <mergeCell ref="AL65:AL66"/>
    <mergeCell ref="AM65:AM66"/>
    <mergeCell ref="AN65:AN66"/>
    <mergeCell ref="AO65:AO66"/>
    <mergeCell ref="AP65:AP66"/>
    <mergeCell ref="AQ65:AQ66"/>
    <mergeCell ref="AR65:AR66"/>
    <mergeCell ref="AS65:AS66"/>
    <mergeCell ref="AT65:AT66"/>
    <mergeCell ref="AU65:AU66"/>
    <mergeCell ref="AV65:AV66"/>
    <mergeCell ref="AW65:AW66"/>
    <mergeCell ref="AX65:AX66"/>
    <mergeCell ref="AY65:AY66"/>
    <mergeCell ref="AZ65:AZ66"/>
    <mergeCell ref="BA65:BA66"/>
    <mergeCell ref="BB65:BB66"/>
    <mergeCell ref="BC65:BC66"/>
    <mergeCell ref="BD65:BD66"/>
    <mergeCell ref="BE65:BE66"/>
    <mergeCell ref="BF65:BF66"/>
    <mergeCell ref="BG65:BG66"/>
    <mergeCell ref="BH65:BH66"/>
    <mergeCell ref="BI65:BI66"/>
    <mergeCell ref="BJ65:BJ66"/>
    <mergeCell ref="BK65:BK66"/>
    <mergeCell ref="BL65:BL66"/>
    <mergeCell ref="BM65:BM66"/>
    <mergeCell ref="AI3:BM3"/>
    <mergeCell ref="AI69:BM69"/>
    <mergeCell ref="AI71:AI72"/>
    <mergeCell ref="AJ71:AJ72"/>
    <mergeCell ref="AK71:AK72"/>
    <mergeCell ref="AL71:AL72"/>
    <mergeCell ref="AM71:AM72"/>
    <mergeCell ref="AN71:AN72"/>
    <mergeCell ref="AO71:AO72"/>
    <mergeCell ref="AP71:AP72"/>
    <mergeCell ref="AQ71:AQ72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AZ71:AZ72"/>
    <mergeCell ref="BA71:BA72"/>
    <mergeCell ref="BB71:BB72"/>
    <mergeCell ref="BC71:BC72"/>
    <mergeCell ref="BD71:BD72"/>
    <mergeCell ref="BE71:BE72"/>
    <mergeCell ref="BF71:BF72"/>
    <mergeCell ref="BG71:BG72"/>
    <mergeCell ref="BH71:BH72"/>
    <mergeCell ref="BI71:BI72"/>
    <mergeCell ref="BJ71:BJ72"/>
    <mergeCell ref="BK71:BK72"/>
    <mergeCell ref="BL71:BL72"/>
    <mergeCell ref="BM71:BM72"/>
    <mergeCell ref="AI73:AI74"/>
    <mergeCell ref="AJ73:AJ74"/>
    <mergeCell ref="AK73:AK74"/>
    <mergeCell ref="AL73:AL74"/>
    <mergeCell ref="AM73:AM74"/>
    <mergeCell ref="AN73:AN74"/>
    <mergeCell ref="AO73:AO74"/>
    <mergeCell ref="AP73:AP74"/>
    <mergeCell ref="AQ73:AQ74"/>
    <mergeCell ref="AR73:AR74"/>
    <mergeCell ref="AS73:AS74"/>
    <mergeCell ref="AT73:AT74"/>
    <mergeCell ref="AU73:AU74"/>
    <mergeCell ref="AV73:AV74"/>
    <mergeCell ref="AW73:AW74"/>
    <mergeCell ref="AX73:AX74"/>
    <mergeCell ref="AY73:AY74"/>
    <mergeCell ref="AZ73:AZ74"/>
    <mergeCell ref="BA73:BA74"/>
    <mergeCell ref="BB73:BB74"/>
    <mergeCell ref="AI75:AI76"/>
    <mergeCell ref="AJ75:AJ76"/>
    <mergeCell ref="AK75:AK76"/>
    <mergeCell ref="AL75:AL76"/>
    <mergeCell ref="AM75:AM76"/>
    <mergeCell ref="AN75:AN76"/>
    <mergeCell ref="AO75:AO76"/>
    <mergeCell ref="AP75:AP76"/>
    <mergeCell ref="AQ75:AQ76"/>
    <mergeCell ref="AR75:AR76"/>
    <mergeCell ref="AS75:AS76"/>
    <mergeCell ref="AT75:AT76"/>
    <mergeCell ref="AU75:AU76"/>
    <mergeCell ref="AV75:AV76"/>
    <mergeCell ref="AW75:AW76"/>
    <mergeCell ref="AX75:AX76"/>
    <mergeCell ref="AY75:AY76"/>
    <mergeCell ref="AZ75:AZ76"/>
    <mergeCell ref="BA75:BA76"/>
    <mergeCell ref="BB75:BB76"/>
    <mergeCell ref="BC75:BC76"/>
    <mergeCell ref="BD75:BD76"/>
    <mergeCell ref="BE75:BE76"/>
    <mergeCell ref="BF75:BF76"/>
    <mergeCell ref="BG75:BG76"/>
    <mergeCell ref="BH75:BH76"/>
    <mergeCell ref="BI75:BI76"/>
    <mergeCell ref="BJ75:BJ76"/>
    <mergeCell ref="BK75:BK76"/>
    <mergeCell ref="BL75:BL76"/>
    <mergeCell ref="BM75:BM76"/>
    <mergeCell ref="AI77:AI78"/>
    <mergeCell ref="AJ77:AJ78"/>
    <mergeCell ref="AK77:AK78"/>
    <mergeCell ref="AL77:AL78"/>
    <mergeCell ref="AM77:AM78"/>
    <mergeCell ref="AN77:AN78"/>
    <mergeCell ref="AO77:AO78"/>
    <mergeCell ref="AP77:AP78"/>
    <mergeCell ref="AQ77:AQ78"/>
    <mergeCell ref="AR77:AR78"/>
    <mergeCell ref="AS77:AS78"/>
    <mergeCell ref="AT77:AT78"/>
    <mergeCell ref="AU77:AU78"/>
    <mergeCell ref="AV77:AV78"/>
    <mergeCell ref="AW77:AW78"/>
    <mergeCell ref="AX77:AX78"/>
    <mergeCell ref="AY77:AY78"/>
    <mergeCell ref="AZ77:AZ78"/>
    <mergeCell ref="BA77:BA78"/>
    <mergeCell ref="BB77:BB78"/>
    <mergeCell ref="AI79:AI80"/>
    <mergeCell ref="AJ79:AJ80"/>
    <mergeCell ref="AK79:AK80"/>
    <mergeCell ref="AL79:AL80"/>
    <mergeCell ref="AM79:AM80"/>
    <mergeCell ref="AN79:AN80"/>
    <mergeCell ref="AO79:AO80"/>
    <mergeCell ref="AP79:AP80"/>
    <mergeCell ref="AQ79:AQ80"/>
    <mergeCell ref="AR79:AR80"/>
    <mergeCell ref="AS79:AS80"/>
    <mergeCell ref="AT79:AT80"/>
    <mergeCell ref="AU79:AU80"/>
    <mergeCell ref="AV79:AV80"/>
    <mergeCell ref="AW79:AW80"/>
    <mergeCell ref="AX79:AX80"/>
    <mergeCell ref="AY79:AY80"/>
    <mergeCell ref="AZ79:AZ80"/>
    <mergeCell ref="BA79:BA80"/>
    <mergeCell ref="BB79:BB80"/>
    <mergeCell ref="BC79:BC80"/>
    <mergeCell ref="BD79:BD80"/>
    <mergeCell ref="BE79:BE80"/>
    <mergeCell ref="BF79:BF80"/>
    <mergeCell ref="BG79:BG80"/>
    <mergeCell ref="BH79:BH80"/>
    <mergeCell ref="BI79:BI80"/>
    <mergeCell ref="BJ79:BJ80"/>
    <mergeCell ref="BK79:BK80"/>
    <mergeCell ref="BL79:BL80"/>
    <mergeCell ref="BM79:BM80"/>
    <mergeCell ref="AI81:AI82"/>
    <mergeCell ref="AJ81:AJ82"/>
    <mergeCell ref="AK81:AK82"/>
    <mergeCell ref="AL81:AL82"/>
    <mergeCell ref="AM81:AM82"/>
    <mergeCell ref="AN81:AN82"/>
    <mergeCell ref="AO81:AO82"/>
    <mergeCell ref="AP81:AP82"/>
    <mergeCell ref="AQ81:AQ82"/>
    <mergeCell ref="AR81:AR82"/>
    <mergeCell ref="AS81:AS82"/>
    <mergeCell ref="AT81:AT82"/>
    <mergeCell ref="AU81:AU82"/>
    <mergeCell ref="AV81:AV82"/>
    <mergeCell ref="AW81:AW82"/>
    <mergeCell ref="AX81:AX82"/>
    <mergeCell ref="AY81:AY82"/>
    <mergeCell ref="AZ81:AZ82"/>
    <mergeCell ref="BA81:BA82"/>
    <mergeCell ref="BB81:BB82"/>
    <mergeCell ref="AI83:AI84"/>
    <mergeCell ref="AJ83:AJ84"/>
    <mergeCell ref="AK83:AK84"/>
    <mergeCell ref="AL83:AL84"/>
    <mergeCell ref="AM83:AM84"/>
    <mergeCell ref="AN83:AN84"/>
    <mergeCell ref="AO83:AO84"/>
    <mergeCell ref="AP83:AP84"/>
    <mergeCell ref="AQ83:AQ84"/>
    <mergeCell ref="AR83:AR84"/>
    <mergeCell ref="AS83:AS84"/>
    <mergeCell ref="AT83:AT84"/>
    <mergeCell ref="AU83:AU84"/>
    <mergeCell ref="AV83:AV84"/>
    <mergeCell ref="AW83:AW84"/>
    <mergeCell ref="AX83:AX84"/>
    <mergeCell ref="AY83:AY84"/>
    <mergeCell ref="AZ83:AZ84"/>
    <mergeCell ref="BA83:BA84"/>
    <mergeCell ref="BB83:BB84"/>
    <mergeCell ref="BC83:BC84"/>
    <mergeCell ref="BD83:BD84"/>
    <mergeCell ref="BE83:BE84"/>
    <mergeCell ref="BF83:BF84"/>
    <mergeCell ref="BG83:BG84"/>
    <mergeCell ref="BH83:BH84"/>
    <mergeCell ref="BI83:BI84"/>
    <mergeCell ref="BJ83:BJ84"/>
    <mergeCell ref="BK83:BK84"/>
    <mergeCell ref="BL83:BL84"/>
    <mergeCell ref="BM83:BM84"/>
    <mergeCell ref="AI85:AI86"/>
    <mergeCell ref="AJ85:AJ86"/>
    <mergeCell ref="AK85:AK86"/>
    <mergeCell ref="AL85:AL8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U85:AU86"/>
    <mergeCell ref="AV85:AV86"/>
    <mergeCell ref="AW85:AW86"/>
    <mergeCell ref="AX85:AX86"/>
    <mergeCell ref="AY85:AY86"/>
    <mergeCell ref="AZ85:AZ86"/>
    <mergeCell ref="BA85:BA86"/>
    <mergeCell ref="BB85:BB86"/>
    <mergeCell ref="BC85:BC86"/>
    <mergeCell ref="BD85:BD86"/>
    <mergeCell ref="BE85:BE86"/>
    <mergeCell ref="BF85:BF86"/>
    <mergeCell ref="BG85:BG86"/>
    <mergeCell ref="BH85:BH86"/>
    <mergeCell ref="BI85:BI86"/>
    <mergeCell ref="BJ85:BJ86"/>
    <mergeCell ref="BK85:BK86"/>
    <mergeCell ref="BL85:BL86"/>
    <mergeCell ref="BM85:BM86"/>
    <mergeCell ref="AI87:AI88"/>
    <mergeCell ref="AJ87:AJ88"/>
    <mergeCell ref="AK87:AK88"/>
    <mergeCell ref="AL87:AL88"/>
    <mergeCell ref="AM87:AM88"/>
    <mergeCell ref="AN87:AN88"/>
    <mergeCell ref="AO87:AO88"/>
    <mergeCell ref="AP87:AP88"/>
    <mergeCell ref="AQ87:AQ88"/>
    <mergeCell ref="AR87:AR88"/>
    <mergeCell ref="AS87:AS88"/>
    <mergeCell ref="AT87:AT88"/>
    <mergeCell ref="AU87:AU88"/>
    <mergeCell ref="AV87:AV88"/>
    <mergeCell ref="AW87:AW88"/>
    <mergeCell ref="AX87:AX88"/>
    <mergeCell ref="AY87:AY88"/>
    <mergeCell ref="AZ87:AZ88"/>
    <mergeCell ref="BA87:BA88"/>
    <mergeCell ref="BB87:BB88"/>
    <mergeCell ref="BC87:BC88"/>
    <mergeCell ref="BD87:BD88"/>
    <mergeCell ref="BE87:BE88"/>
    <mergeCell ref="BF87:BF88"/>
    <mergeCell ref="BG87:BG88"/>
    <mergeCell ref="BH87:BH88"/>
    <mergeCell ref="BI87:BI88"/>
    <mergeCell ref="BJ87:BJ88"/>
    <mergeCell ref="BK87:BK88"/>
    <mergeCell ref="BL87:BL88"/>
    <mergeCell ref="BM87:BM88"/>
  </mergeCells>
  <conditionalFormatting sqref="E5:F65">
    <cfRule type="cellIs" dxfId="174" priority="7" operator="lessThan">
      <formula>0</formula>
    </cfRule>
  </conditionalFormatting>
  <conditionalFormatting sqref="F5:F65">
    <cfRule type="cellIs" dxfId="173" priority="6" operator="equal">
      <formula>0</formula>
    </cfRule>
  </conditionalFormatting>
  <conditionalFormatting sqref="F71:F88">
    <cfRule type="cellIs" dxfId="172" priority="4" operator="equal">
      <formula>0</formula>
    </cfRule>
    <cfRule type="cellIs" dxfId="171" priority="5" operator="lessThan">
      <formula>0</formula>
    </cfRule>
  </conditionalFormatting>
  <conditionalFormatting sqref="G5:BM66 G71:BM88">
    <cfRule type="cellIs" dxfId="170" priority="3" operator="greaterThan">
      <formula>0</formula>
    </cfRule>
  </conditionalFormatting>
  <conditionalFormatting sqref="BN5:BN65 BN71 BN73 BN75 BN77 BN79 BN81 BN83 BN85 BN87">
    <cfRule type="containsText" dxfId="169" priority="8" operator="containsText" text="Done">
      <formula>NOT(ISERROR(SEARCH("Done",BN5)))</formula>
    </cfRule>
  </conditionalFormatting>
  <conditionalFormatting sqref="BN5:BN66">
    <cfRule type="containsText" dxfId="168" priority="2" operator="containsText" text="Done">
      <formula>NOT(ISERROR(SEARCH("Done",BN5)))</formula>
    </cfRule>
  </conditionalFormatting>
  <conditionalFormatting sqref="BN71:BN88">
    <cfRule type="containsText" dxfId="167" priority="1" operator="containsText" text="Done">
      <formula>NOT(ISERROR(SEARCH("Done",BN71)))</formula>
    </cfRule>
  </conditionalFormatting>
  <dataValidations count="1">
    <dataValidation allowBlank="1" showInputMessage="1" showErrorMessage="1" sqref="BP5" xr:uid="{237E897D-3072-4693-9396-3AF3DC948D61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B524-D1C3-424B-A46A-F268005461E6}">
  <sheetPr>
    <tabColor rgb="FFFFFF00"/>
    <pageSetUpPr fitToPage="1"/>
  </sheetPr>
  <dimension ref="A1:BP68"/>
  <sheetViews>
    <sheetView showGridLines="0" topLeftCell="A16" zoomScale="60" zoomScaleNormal="60" workbookViewId="0">
      <pane xSplit="6" topLeftCell="AH1" activePane="topRight" state="frozen"/>
      <selection activeCell="G51" sqref="G51:AH52"/>
      <selection pane="topRight" activeCell="AR37" sqref="AR37:AR38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53.17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229</v>
      </c>
      <c r="E1" s="231"/>
      <c r="F1" s="232"/>
    </row>
    <row r="2" spans="1:66" ht="25" customHeight="1" x14ac:dyDescent="0.35">
      <c r="A2" s="23" t="s">
        <v>46</v>
      </c>
      <c r="C2">
        <f>D2/4</f>
        <v>110</v>
      </c>
      <c r="D2" s="2">
        <f>SUBTOTAL(9,D5:D28)</f>
        <v>440</v>
      </c>
      <c r="E2" s="2">
        <f>SUBTOTAL(9,E5:E28)</f>
        <v>440</v>
      </c>
      <c r="F2" s="63">
        <f>SUBTOTAL(9,F5:F28)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156" t="s">
        <v>187</v>
      </c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41"/>
      <c r="AI3" s="208" t="s">
        <v>219</v>
      </c>
      <c r="AJ3" s="309"/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  <c r="AW3" s="309"/>
      <c r="AX3" s="309"/>
      <c r="AY3" s="309"/>
      <c r="AZ3" s="309"/>
      <c r="BA3" s="309"/>
      <c r="BB3" s="309"/>
      <c r="BC3" s="309"/>
      <c r="BD3" s="309"/>
      <c r="BE3" s="309"/>
      <c r="BF3" s="309"/>
      <c r="BG3" s="309"/>
      <c r="BH3" s="309"/>
      <c r="BI3" s="309"/>
      <c r="BJ3" s="309"/>
      <c r="BK3" s="309"/>
      <c r="BL3" s="309"/>
      <c r="BM3" s="310"/>
      <c r="BN3" s="158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15">
        <v>28</v>
      </c>
      <c r="AI4" s="115">
        <v>1</v>
      </c>
      <c r="AJ4" s="37">
        <v>2</v>
      </c>
      <c r="AK4" s="37">
        <v>3</v>
      </c>
      <c r="AL4" s="37">
        <v>4</v>
      </c>
      <c r="AM4" s="37">
        <v>5</v>
      </c>
      <c r="AN4" s="37">
        <v>6</v>
      </c>
      <c r="AO4" s="115">
        <v>7</v>
      </c>
      <c r="AP4" s="115">
        <v>8</v>
      </c>
      <c r="AQ4" s="37">
        <v>9</v>
      </c>
      <c r="AR4" s="37">
        <v>10</v>
      </c>
      <c r="AS4" s="37">
        <v>11</v>
      </c>
      <c r="AT4" s="37">
        <v>12</v>
      </c>
      <c r="AU4" s="37">
        <v>13</v>
      </c>
      <c r="AV4" s="115">
        <v>14</v>
      </c>
      <c r="AW4" s="115">
        <v>15</v>
      </c>
      <c r="AX4" s="37">
        <v>16</v>
      </c>
      <c r="AY4" s="37">
        <v>17</v>
      </c>
      <c r="AZ4" s="37">
        <v>18</v>
      </c>
      <c r="BA4" s="37">
        <v>19</v>
      </c>
      <c r="BB4" s="37">
        <v>20</v>
      </c>
      <c r="BC4" s="115">
        <v>21</v>
      </c>
      <c r="BD4" s="115">
        <v>22</v>
      </c>
      <c r="BE4" s="37">
        <v>23</v>
      </c>
      <c r="BF4" s="37">
        <v>24</v>
      </c>
      <c r="BG4" s="37">
        <v>25</v>
      </c>
      <c r="BH4" s="37">
        <v>26</v>
      </c>
      <c r="BI4" s="37">
        <v>27</v>
      </c>
      <c r="BJ4" s="68">
        <v>28</v>
      </c>
      <c r="BK4" s="68">
        <v>29</v>
      </c>
      <c r="BL4" s="37">
        <v>30</v>
      </c>
      <c r="BM4" s="37">
        <v>31</v>
      </c>
      <c r="BN4" s="37"/>
    </row>
    <row r="5" spans="1:66" ht="18" customHeight="1" x14ac:dyDescent="0.35">
      <c r="A5" s="220" t="s">
        <v>230</v>
      </c>
      <c r="B5" s="223" t="s">
        <v>63</v>
      </c>
      <c r="C5" s="31" t="s">
        <v>1</v>
      </c>
      <c r="D5" s="14">
        <v>30</v>
      </c>
      <c r="E5" s="4">
        <f>SUM(G5:Z5)</f>
        <v>30</v>
      </c>
      <c r="F5" s="8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>
        <v>30</v>
      </c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6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69"/>
      <c r="BK5" s="69"/>
      <c r="BL5" s="9"/>
      <c r="BM5" s="9"/>
      <c r="BN5" s="9"/>
    </row>
    <row r="6" spans="1:66" ht="18" customHeight="1" x14ac:dyDescent="0.35">
      <c r="A6" s="221"/>
      <c r="B6" s="224"/>
      <c r="C6" s="32" t="s">
        <v>2</v>
      </c>
      <c r="D6" s="124">
        <v>30</v>
      </c>
      <c r="E6" s="4">
        <f t="shared" ref="E6:E28" si="0">SUM(G6:Z6)</f>
        <v>30</v>
      </c>
      <c r="F6" s="8">
        <f t="shared" ref="F6:F29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>
        <v>30</v>
      </c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69"/>
      <c r="BK6" s="69"/>
      <c r="BL6" s="9"/>
      <c r="BM6" s="9"/>
      <c r="BN6" s="9"/>
    </row>
    <row r="7" spans="1:66" ht="18" customHeight="1" x14ac:dyDescent="0.35">
      <c r="A7" s="221"/>
      <c r="B7" s="224"/>
      <c r="C7" s="32" t="s">
        <v>3</v>
      </c>
      <c r="D7" s="124"/>
      <c r="E7" s="4">
        <f t="shared" si="0"/>
        <v>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69"/>
      <c r="BK7" s="69"/>
      <c r="BL7" s="9"/>
      <c r="BM7" s="9"/>
      <c r="BN7" s="9"/>
    </row>
    <row r="8" spans="1:66" ht="18" customHeight="1" x14ac:dyDescent="0.35">
      <c r="A8" s="221"/>
      <c r="B8" s="224"/>
      <c r="C8" s="33" t="s">
        <v>4</v>
      </c>
      <c r="D8" s="124">
        <v>30</v>
      </c>
      <c r="E8" s="4">
        <f t="shared" si="0"/>
        <v>30</v>
      </c>
      <c r="F8" s="8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>
        <v>10</v>
      </c>
      <c r="T8" s="116">
        <v>8</v>
      </c>
      <c r="U8" s="116"/>
      <c r="V8" s="9">
        <v>12</v>
      </c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69"/>
      <c r="BK8" s="69"/>
      <c r="BL8" s="9"/>
      <c r="BM8" s="9"/>
      <c r="BN8" s="9"/>
    </row>
    <row r="9" spans="1:66" ht="18" customHeight="1" x14ac:dyDescent="0.35">
      <c r="A9" s="221"/>
      <c r="B9" s="224"/>
      <c r="C9" s="33" t="s">
        <v>5</v>
      </c>
      <c r="D9" s="124">
        <v>30</v>
      </c>
      <c r="E9" s="4">
        <f t="shared" si="0"/>
        <v>30</v>
      </c>
      <c r="F9" s="8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>
        <v>29</v>
      </c>
      <c r="U9" s="116"/>
      <c r="V9" s="9">
        <v>1</v>
      </c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69"/>
      <c r="BK9" s="69"/>
      <c r="BL9" s="9"/>
      <c r="BM9" s="9"/>
      <c r="BN9" s="9"/>
    </row>
    <row r="10" spans="1:66" ht="18" customHeight="1" x14ac:dyDescent="0.35">
      <c r="A10" s="222"/>
      <c r="B10" s="225"/>
      <c r="C10" s="34" t="s">
        <v>6</v>
      </c>
      <c r="D10" s="16"/>
      <c r="E10" s="4">
        <f t="shared" si="0"/>
        <v>0</v>
      </c>
      <c r="F10" s="10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70"/>
      <c r="BK10" s="70"/>
      <c r="BL10" s="13"/>
      <c r="BM10" s="13"/>
      <c r="BN10" s="13"/>
    </row>
    <row r="11" spans="1:66" ht="18" customHeight="1" x14ac:dyDescent="0.35">
      <c r="A11" s="220" t="s">
        <v>230</v>
      </c>
      <c r="B11" s="223" t="s">
        <v>190</v>
      </c>
      <c r="C11" s="31" t="s">
        <v>1</v>
      </c>
      <c r="D11" s="14">
        <v>30</v>
      </c>
      <c r="E11" s="4">
        <f t="shared" si="0"/>
        <v>30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>
        <v>29</v>
      </c>
      <c r="S11" s="5">
        <v>1</v>
      </c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71"/>
      <c r="BK11" s="71"/>
      <c r="BL11" s="5"/>
      <c r="BM11" s="5"/>
      <c r="BN11" s="5"/>
    </row>
    <row r="12" spans="1:66" ht="18" customHeight="1" x14ac:dyDescent="0.35">
      <c r="A12" s="221"/>
      <c r="B12" s="224"/>
      <c r="C12" s="32" t="s">
        <v>2</v>
      </c>
      <c r="D12" s="124">
        <v>30</v>
      </c>
      <c r="E12" s="4">
        <f t="shared" si="0"/>
        <v>30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>
        <v>30</v>
      </c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69"/>
      <c r="BK12" s="69"/>
      <c r="BL12" s="9"/>
      <c r="BM12" s="9"/>
      <c r="BN12" s="9"/>
    </row>
    <row r="13" spans="1:66" ht="18" customHeight="1" x14ac:dyDescent="0.35">
      <c r="A13" s="221"/>
      <c r="B13" s="224"/>
      <c r="C13" s="32" t="s">
        <v>3</v>
      </c>
      <c r="D13" s="124"/>
      <c r="E13" s="4">
        <f t="shared" si="0"/>
        <v>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69"/>
      <c r="BK13" s="69"/>
      <c r="BL13" s="9"/>
      <c r="BM13" s="9"/>
      <c r="BN13" s="9"/>
    </row>
    <row r="14" spans="1:66" ht="18" customHeight="1" x14ac:dyDescent="0.35">
      <c r="A14" s="221"/>
      <c r="B14" s="224"/>
      <c r="C14" s="33" t="s">
        <v>4</v>
      </c>
      <c r="D14" s="124">
        <v>30</v>
      </c>
      <c r="E14" s="4">
        <f>SUM(G14:AG14)</f>
        <v>30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>
        <v>5</v>
      </c>
      <c r="T14" s="116">
        <v>2</v>
      </c>
      <c r="U14" s="116"/>
      <c r="V14" s="9">
        <f>18+3</f>
        <v>21</v>
      </c>
      <c r="W14" s="9"/>
      <c r="X14" s="9"/>
      <c r="Y14" s="9"/>
      <c r="Z14" s="9">
        <v>1</v>
      </c>
      <c r="AA14" s="116"/>
      <c r="AB14" s="116"/>
      <c r="AC14" s="9"/>
      <c r="AD14" s="9"/>
      <c r="AE14" s="9"/>
      <c r="AF14" s="9">
        <v>1</v>
      </c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69"/>
      <c r="BK14" s="69"/>
      <c r="BL14" s="9"/>
      <c r="BM14" s="9"/>
      <c r="BN14" s="9"/>
    </row>
    <row r="15" spans="1:66" ht="18" customHeight="1" x14ac:dyDescent="0.35">
      <c r="A15" s="221"/>
      <c r="B15" s="224"/>
      <c r="C15" s="33" t="s">
        <v>5</v>
      </c>
      <c r="D15" s="124">
        <v>30</v>
      </c>
      <c r="E15" s="4">
        <f t="shared" si="0"/>
        <v>30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>
        <f>17+9</f>
        <v>26</v>
      </c>
      <c r="U15" s="116"/>
      <c r="V15" s="9">
        <v>3</v>
      </c>
      <c r="W15" s="9"/>
      <c r="X15" s="9"/>
      <c r="Y15" s="9"/>
      <c r="Z15" s="9">
        <v>1</v>
      </c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69"/>
      <c r="BK15" s="69"/>
      <c r="BL15" s="9"/>
      <c r="BM15" s="9"/>
      <c r="BN15" s="9"/>
    </row>
    <row r="16" spans="1:66" ht="18" customHeight="1" x14ac:dyDescent="0.35">
      <c r="A16" s="222"/>
      <c r="B16" s="225"/>
      <c r="C16" s="34" t="s">
        <v>6</v>
      </c>
      <c r="D16" s="16"/>
      <c r="E16" s="4">
        <f t="shared" si="0"/>
        <v>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70"/>
      <c r="BK16" s="70"/>
      <c r="BL16" s="13"/>
      <c r="BM16" s="13"/>
      <c r="BN16" s="13"/>
    </row>
    <row r="17" spans="1:66" ht="18" customHeight="1" x14ac:dyDescent="0.35">
      <c r="A17" s="220" t="s">
        <v>230</v>
      </c>
      <c r="B17" s="223" t="s">
        <v>191</v>
      </c>
      <c r="C17" s="31" t="s">
        <v>1</v>
      </c>
      <c r="D17" s="14">
        <v>30</v>
      </c>
      <c r="E17" s="4">
        <f t="shared" si="0"/>
        <v>30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>
        <v>27</v>
      </c>
      <c r="S17" s="5">
        <v>3</v>
      </c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71"/>
      <c r="BK17" s="71"/>
      <c r="BL17" s="5"/>
      <c r="BM17" s="5"/>
      <c r="BN17" s="5"/>
    </row>
    <row r="18" spans="1:66" ht="18" customHeight="1" x14ac:dyDescent="0.35">
      <c r="A18" s="221"/>
      <c r="B18" s="224"/>
      <c r="C18" s="32" t="s">
        <v>2</v>
      </c>
      <c r="D18" s="124">
        <v>30</v>
      </c>
      <c r="E18" s="4">
        <f>SUM(G18:AG18)</f>
        <v>30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>
        <v>28</v>
      </c>
      <c r="T18" s="116"/>
      <c r="U18" s="116"/>
      <c r="V18" s="9"/>
      <c r="W18" s="9"/>
      <c r="X18" s="9"/>
      <c r="Y18" s="9"/>
      <c r="Z18" s="9">
        <v>1</v>
      </c>
      <c r="AA18" s="116"/>
      <c r="AB18" s="116"/>
      <c r="AC18" s="9">
        <v>1</v>
      </c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69"/>
      <c r="BK18" s="69"/>
      <c r="BL18" s="9"/>
      <c r="BM18" s="9"/>
      <c r="BN18" s="9"/>
    </row>
    <row r="19" spans="1:66" ht="18" customHeight="1" x14ac:dyDescent="0.35">
      <c r="A19" s="221"/>
      <c r="B19" s="224"/>
      <c r="C19" s="32" t="s">
        <v>3</v>
      </c>
      <c r="D19" s="124"/>
      <c r="E19" s="4">
        <f t="shared" si="0"/>
        <v>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69"/>
      <c r="BK19" s="69"/>
      <c r="BL19" s="9"/>
      <c r="BM19" s="9"/>
      <c r="BN19" s="9"/>
    </row>
    <row r="20" spans="1:66" ht="18" customHeight="1" x14ac:dyDescent="0.35">
      <c r="A20" s="221"/>
      <c r="B20" s="224"/>
      <c r="C20" s="33" t="s">
        <v>4</v>
      </c>
      <c r="D20" s="124">
        <v>30</v>
      </c>
      <c r="E20" s="4">
        <f t="shared" si="0"/>
        <v>30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>
        <v>12</v>
      </c>
      <c r="W20" s="9"/>
      <c r="X20" s="9"/>
      <c r="Y20" s="9">
        <v>18</v>
      </c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69"/>
      <c r="BK20" s="69"/>
      <c r="BL20" s="9"/>
      <c r="BM20" s="9"/>
      <c r="BN20" s="9"/>
    </row>
    <row r="21" spans="1:66" ht="18" customHeight="1" x14ac:dyDescent="0.35">
      <c r="A21" s="221"/>
      <c r="B21" s="224"/>
      <c r="C21" s="33" t="s">
        <v>5</v>
      </c>
      <c r="D21" s="124">
        <v>30</v>
      </c>
      <c r="E21" s="4">
        <f t="shared" si="0"/>
        <v>30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>
        <v>30</v>
      </c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69"/>
      <c r="BK21" s="69"/>
      <c r="BL21" s="9"/>
      <c r="BM21" s="9"/>
      <c r="BN21" s="9"/>
    </row>
    <row r="22" spans="1:66" ht="18" customHeight="1" x14ac:dyDescent="0.35">
      <c r="A22" s="222"/>
      <c r="B22" s="225"/>
      <c r="C22" s="35" t="s">
        <v>6</v>
      </c>
      <c r="D22" s="16"/>
      <c r="E22" s="4">
        <f t="shared" si="0"/>
        <v>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70"/>
      <c r="BK22" s="70"/>
      <c r="BL22" s="13"/>
      <c r="BM22" s="13"/>
      <c r="BN22" s="13"/>
    </row>
    <row r="23" spans="1:66" ht="18" customHeight="1" x14ac:dyDescent="0.35">
      <c r="A23" s="220" t="s">
        <v>230</v>
      </c>
      <c r="B23" s="223" t="s">
        <v>205</v>
      </c>
      <c r="C23" s="31" t="s">
        <v>1</v>
      </c>
      <c r="D23" s="14">
        <v>20</v>
      </c>
      <c r="E23" s="4">
        <f t="shared" si="0"/>
        <v>20</v>
      </c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>
        <v>19</v>
      </c>
      <c r="S23" s="5">
        <v>1</v>
      </c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71"/>
      <c r="BK23" s="71"/>
      <c r="BL23" s="5"/>
      <c r="BM23" s="5"/>
      <c r="BN23" s="5"/>
    </row>
    <row r="24" spans="1:66" ht="18" customHeight="1" x14ac:dyDescent="0.35">
      <c r="A24" s="221"/>
      <c r="B24" s="224"/>
      <c r="C24" s="32" t="s">
        <v>2</v>
      </c>
      <c r="D24" s="124">
        <v>20</v>
      </c>
      <c r="E24" s="4">
        <f t="shared" si="0"/>
        <v>20</v>
      </c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>
        <v>20</v>
      </c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69"/>
      <c r="BK24" s="69"/>
      <c r="BL24" s="9"/>
      <c r="BM24" s="9"/>
      <c r="BN24" s="9"/>
    </row>
    <row r="25" spans="1:66" ht="18" customHeight="1" x14ac:dyDescent="0.35">
      <c r="A25" s="221"/>
      <c r="B25" s="224"/>
      <c r="C25" s="32" t="s">
        <v>3</v>
      </c>
      <c r="D25" s="124"/>
      <c r="E25" s="4">
        <f t="shared" si="0"/>
        <v>0</v>
      </c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69"/>
      <c r="BK25" s="69"/>
      <c r="BL25" s="9"/>
      <c r="BM25" s="9"/>
      <c r="BN25" s="9"/>
    </row>
    <row r="26" spans="1:66" ht="18" customHeight="1" x14ac:dyDescent="0.35">
      <c r="A26" s="221"/>
      <c r="B26" s="224"/>
      <c r="C26" s="33" t="s">
        <v>4</v>
      </c>
      <c r="D26" s="124">
        <v>20</v>
      </c>
      <c r="E26" s="4">
        <f t="shared" si="0"/>
        <v>20</v>
      </c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>
        <v>9</v>
      </c>
      <c r="W26" s="9"/>
      <c r="X26" s="9"/>
      <c r="Y26" s="9">
        <v>11</v>
      </c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69"/>
      <c r="BK26" s="69"/>
      <c r="BL26" s="9"/>
      <c r="BM26" s="9"/>
      <c r="BN26" s="9"/>
    </row>
    <row r="27" spans="1:66" ht="18" customHeight="1" x14ac:dyDescent="0.35">
      <c r="A27" s="221"/>
      <c r="B27" s="224"/>
      <c r="C27" s="33" t="s">
        <v>5</v>
      </c>
      <c r="D27" s="124">
        <v>20</v>
      </c>
      <c r="E27" s="4">
        <f t="shared" si="0"/>
        <v>20</v>
      </c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>
        <v>19</v>
      </c>
      <c r="U27" s="116"/>
      <c r="V27" s="9">
        <v>1</v>
      </c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69"/>
      <c r="BK27" s="69"/>
      <c r="BL27" s="9"/>
      <c r="BM27" s="9"/>
      <c r="BN27" s="9"/>
    </row>
    <row r="28" spans="1:66" ht="18" customHeight="1" x14ac:dyDescent="0.35">
      <c r="A28" s="222"/>
      <c r="B28" s="225"/>
      <c r="C28" s="35" t="s">
        <v>6</v>
      </c>
      <c r="D28" s="124"/>
      <c r="E28" s="4">
        <f t="shared" si="0"/>
        <v>0</v>
      </c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70"/>
      <c r="BK28" s="70"/>
      <c r="BL28" s="13"/>
      <c r="BM28" s="13"/>
      <c r="BN28" s="13"/>
    </row>
    <row r="29" spans="1:66" ht="18" customHeight="1" x14ac:dyDescent="0.35">
      <c r="A29" s="332" t="s">
        <v>231</v>
      </c>
      <c r="B29" s="226" t="s">
        <v>89</v>
      </c>
      <c r="C29" s="227"/>
      <c r="D29" s="218">
        <v>0</v>
      </c>
      <c r="E29" s="218">
        <f>SUM(G29:L30)</f>
        <v>0</v>
      </c>
      <c r="F29" s="218">
        <f t="shared" si="1"/>
        <v>0</v>
      </c>
      <c r="G29" s="120"/>
      <c r="H29" s="39"/>
      <c r="I29" s="39"/>
      <c r="J29" s="39"/>
      <c r="K29" s="39"/>
      <c r="L29" s="39"/>
      <c r="M29" s="120"/>
      <c r="N29" s="120"/>
      <c r="O29" s="39"/>
      <c r="P29" s="39"/>
      <c r="Q29" s="39"/>
      <c r="R29" s="39"/>
      <c r="S29" s="39"/>
      <c r="T29" s="120"/>
      <c r="U29" s="120"/>
      <c r="V29" s="39"/>
      <c r="W29" s="39"/>
      <c r="X29" s="39"/>
      <c r="Y29" s="39"/>
      <c r="Z29" s="39"/>
      <c r="AA29" s="120"/>
      <c r="AB29" s="120"/>
      <c r="AC29" s="39"/>
      <c r="AD29" s="39"/>
      <c r="AE29" s="39"/>
      <c r="AF29" s="39"/>
      <c r="AG29" s="39"/>
      <c r="AH29" s="120"/>
      <c r="AI29" s="120"/>
      <c r="AJ29" s="39"/>
      <c r="AK29" s="39"/>
      <c r="AL29" s="39"/>
      <c r="AM29" s="39"/>
      <c r="AN29" s="39"/>
      <c r="AO29" s="120"/>
      <c r="AP29" s="120"/>
      <c r="AQ29" s="39"/>
      <c r="AR29" s="39"/>
      <c r="AS29" s="39"/>
      <c r="AT29" s="39"/>
      <c r="AU29" s="39"/>
      <c r="AV29" s="120"/>
      <c r="AW29" s="120"/>
      <c r="AX29" s="39"/>
      <c r="AY29" s="39"/>
      <c r="AZ29" s="39"/>
      <c r="BA29" s="39"/>
      <c r="BB29" s="39"/>
      <c r="BC29" s="120"/>
      <c r="BD29" s="120"/>
      <c r="BE29" s="39"/>
      <c r="BF29" s="39"/>
      <c r="BG29" s="39"/>
      <c r="BH29" s="39"/>
      <c r="BI29" s="39"/>
      <c r="BJ29" s="104"/>
      <c r="BK29" s="104"/>
      <c r="BL29" s="39"/>
      <c r="BM29" s="39"/>
      <c r="BN29" s="39"/>
    </row>
    <row r="30" spans="1:66" ht="18" customHeight="1" x14ac:dyDescent="0.35">
      <c r="A30" s="199"/>
      <c r="B30" s="228"/>
      <c r="C30" s="229"/>
      <c r="D30" s="219"/>
      <c r="E30" s="219"/>
      <c r="F30" s="219"/>
      <c r="G30" s="121"/>
      <c r="H30" s="40"/>
      <c r="I30" s="40"/>
      <c r="J30" s="40"/>
      <c r="K30" s="40"/>
      <c r="L30" s="40"/>
      <c r="M30" s="121"/>
      <c r="N30" s="121"/>
      <c r="O30" s="40"/>
      <c r="P30" s="40"/>
      <c r="Q30" s="40"/>
      <c r="R30" s="40"/>
      <c r="S30" s="40"/>
      <c r="T30" s="121"/>
      <c r="U30" s="121"/>
      <c r="V30" s="40"/>
      <c r="W30" s="40"/>
      <c r="X30" s="40"/>
      <c r="Y30" s="40"/>
      <c r="Z30" s="40"/>
      <c r="AA30" s="121"/>
      <c r="AB30" s="121"/>
      <c r="AC30" s="40"/>
      <c r="AD30" s="40"/>
      <c r="AE30" s="40"/>
      <c r="AF30" s="40"/>
      <c r="AG30" s="40"/>
      <c r="AH30" s="121"/>
      <c r="AI30" s="121"/>
      <c r="AJ30" s="40"/>
      <c r="AK30" s="40"/>
      <c r="AL30" s="40"/>
      <c r="AM30" s="40"/>
      <c r="AN30" s="40"/>
      <c r="AO30" s="121"/>
      <c r="AP30" s="121"/>
      <c r="AQ30" s="40"/>
      <c r="AR30" s="40"/>
      <c r="AS30" s="40"/>
      <c r="AT30" s="40"/>
      <c r="AU30" s="40"/>
      <c r="AV30" s="121"/>
      <c r="AW30" s="121"/>
      <c r="AX30" s="40"/>
      <c r="AY30" s="40"/>
      <c r="AZ30" s="40"/>
      <c r="BA30" s="40"/>
      <c r="BB30" s="40"/>
      <c r="BC30" s="121"/>
      <c r="BD30" s="121"/>
      <c r="BE30" s="40"/>
      <c r="BF30" s="40"/>
      <c r="BG30" s="40"/>
      <c r="BH30" s="40"/>
      <c r="BI30" s="40"/>
      <c r="BJ30" s="105"/>
      <c r="BK30" s="105"/>
      <c r="BL30" s="40"/>
      <c r="BM30" s="40"/>
      <c r="BN30" s="40"/>
    </row>
    <row r="31" spans="1:66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6" ht="18" customHeight="1" x14ac:dyDescent="0.35">
      <c r="A32" s="23" t="s">
        <v>54</v>
      </c>
      <c r="D32" s="2">
        <f>SUBTOTAL(9,D35:D50)</f>
        <v>110</v>
      </c>
      <c r="E32" s="2">
        <f>SUBTOTAL(9,E35:E50)</f>
        <v>110</v>
      </c>
      <c r="F32" s="63">
        <f>SUBTOTAL(9,F35:F50)</f>
        <v>0</v>
      </c>
    </row>
    <row r="33" spans="1:68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10"/>
      <c r="AI33" s="208" t="s">
        <v>219</v>
      </c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09"/>
      <c r="BK33" s="309"/>
      <c r="BL33" s="309"/>
      <c r="BM33" s="310"/>
      <c r="BN33" s="263" t="s">
        <v>52</v>
      </c>
    </row>
    <row r="34" spans="1:68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15">
        <v>1</v>
      </c>
      <c r="AJ34" s="37">
        <v>2</v>
      </c>
      <c r="AK34" s="37">
        <v>3</v>
      </c>
      <c r="AL34" s="37">
        <v>4</v>
      </c>
      <c r="AM34" s="37">
        <v>5</v>
      </c>
      <c r="AN34" s="37">
        <v>6</v>
      </c>
      <c r="AO34" s="115">
        <v>7</v>
      </c>
      <c r="AP34" s="115">
        <v>8</v>
      </c>
      <c r="AQ34" s="37">
        <v>9</v>
      </c>
      <c r="AR34" s="37">
        <v>10</v>
      </c>
      <c r="AS34" s="37">
        <v>11</v>
      </c>
      <c r="AT34" s="37">
        <v>12</v>
      </c>
      <c r="AU34" s="37">
        <v>13</v>
      </c>
      <c r="AV34" s="115">
        <v>14</v>
      </c>
      <c r="AW34" s="115">
        <v>15</v>
      </c>
      <c r="AX34" s="37">
        <v>16</v>
      </c>
      <c r="AY34" s="37">
        <v>17</v>
      </c>
      <c r="AZ34" s="37">
        <v>18</v>
      </c>
      <c r="BA34" s="37">
        <v>19</v>
      </c>
      <c r="BB34" s="37">
        <v>20</v>
      </c>
      <c r="BC34" s="115">
        <v>21</v>
      </c>
      <c r="BD34" s="115">
        <v>22</v>
      </c>
      <c r="BE34" s="37">
        <v>23</v>
      </c>
      <c r="BF34" s="37">
        <v>24</v>
      </c>
      <c r="BG34" s="37">
        <v>25</v>
      </c>
      <c r="BH34" s="37">
        <v>26</v>
      </c>
      <c r="BI34" s="37">
        <v>27</v>
      </c>
      <c r="BJ34" s="115">
        <v>28</v>
      </c>
      <c r="BK34" s="68">
        <v>29</v>
      </c>
      <c r="BL34" s="37">
        <v>30</v>
      </c>
      <c r="BM34" s="37">
        <v>31</v>
      </c>
      <c r="BN34" s="263"/>
    </row>
    <row r="35" spans="1:68" ht="18" customHeight="1" x14ac:dyDescent="0.35">
      <c r="A35" s="353" t="s">
        <v>231</v>
      </c>
      <c r="B35" s="200" t="s">
        <v>93</v>
      </c>
      <c r="C35" s="201" t="s">
        <v>54</v>
      </c>
      <c r="D35" s="201">
        <v>30</v>
      </c>
      <c r="E35" s="201">
        <f>SUM(G35:BD36)</f>
        <v>30</v>
      </c>
      <c r="F35" s="201">
        <f>E35-D35</f>
        <v>0</v>
      </c>
      <c r="G35" s="331"/>
      <c r="H35" s="265"/>
      <c r="I35" s="265"/>
      <c r="J35" s="265"/>
      <c r="K35" s="265"/>
      <c r="L35" s="265"/>
      <c r="M35" s="331"/>
      <c r="N35" s="331"/>
      <c r="O35" s="265"/>
      <c r="P35" s="265"/>
      <c r="Q35" s="265"/>
      <c r="R35" s="265"/>
      <c r="S35" s="265"/>
      <c r="T35" s="331"/>
      <c r="U35" s="331"/>
      <c r="V35" s="265"/>
      <c r="W35" s="265"/>
      <c r="X35" s="265"/>
      <c r="Y35" s="265"/>
      <c r="Z35" s="265"/>
      <c r="AA35" s="331"/>
      <c r="AB35" s="331"/>
      <c r="AC35" s="265"/>
      <c r="AD35" s="265"/>
      <c r="AE35" s="265"/>
      <c r="AF35" s="265"/>
      <c r="AG35" s="265"/>
      <c r="AH35" s="331"/>
      <c r="AI35" s="331"/>
      <c r="AJ35" s="265"/>
      <c r="AK35" s="265"/>
      <c r="AL35" s="265"/>
      <c r="AM35" s="265"/>
      <c r="AN35" s="265"/>
      <c r="AO35" s="331"/>
      <c r="AP35" s="331"/>
      <c r="AQ35" s="265">
        <v>24</v>
      </c>
      <c r="AR35" s="265">
        <v>4</v>
      </c>
      <c r="AS35" s="265">
        <v>2</v>
      </c>
      <c r="AT35" s="265"/>
      <c r="AU35" s="265"/>
      <c r="AV35" s="331"/>
      <c r="AW35" s="331"/>
      <c r="AX35" s="265"/>
      <c r="AY35" s="265"/>
      <c r="AZ35" s="265"/>
      <c r="BA35" s="265"/>
      <c r="BB35" s="265"/>
      <c r="BC35" s="331"/>
      <c r="BD35" s="331"/>
      <c r="BE35" s="265"/>
      <c r="BF35" s="265"/>
      <c r="BG35" s="265"/>
      <c r="BH35" s="265"/>
      <c r="BI35" s="265"/>
      <c r="BJ35" s="331"/>
      <c r="BK35" s="331"/>
      <c r="BL35" s="265"/>
      <c r="BM35" s="265"/>
      <c r="BN35" s="276"/>
    </row>
    <row r="36" spans="1:68" ht="18" customHeight="1" x14ac:dyDescent="0.35">
      <c r="A36" s="354"/>
      <c r="B36" s="200"/>
      <c r="C36" s="201"/>
      <c r="D36" s="201"/>
      <c r="E36" s="201"/>
      <c r="F36" s="201"/>
      <c r="G36" s="331"/>
      <c r="H36" s="265"/>
      <c r="I36" s="265"/>
      <c r="J36" s="265"/>
      <c r="K36" s="265"/>
      <c r="L36" s="265"/>
      <c r="M36" s="331"/>
      <c r="N36" s="331"/>
      <c r="O36" s="265"/>
      <c r="P36" s="265"/>
      <c r="Q36" s="265"/>
      <c r="R36" s="265"/>
      <c r="S36" s="265"/>
      <c r="T36" s="331"/>
      <c r="U36" s="331"/>
      <c r="V36" s="265"/>
      <c r="W36" s="265"/>
      <c r="X36" s="265"/>
      <c r="Y36" s="265"/>
      <c r="Z36" s="265"/>
      <c r="AA36" s="331"/>
      <c r="AB36" s="331"/>
      <c r="AC36" s="265"/>
      <c r="AD36" s="265"/>
      <c r="AE36" s="265"/>
      <c r="AF36" s="265"/>
      <c r="AG36" s="265"/>
      <c r="AH36" s="331"/>
      <c r="AI36" s="331"/>
      <c r="AJ36" s="265"/>
      <c r="AK36" s="265"/>
      <c r="AL36" s="265"/>
      <c r="AM36" s="265"/>
      <c r="AN36" s="265"/>
      <c r="AO36" s="331"/>
      <c r="AP36" s="331"/>
      <c r="AQ36" s="265"/>
      <c r="AR36" s="265"/>
      <c r="AS36" s="265"/>
      <c r="AT36" s="265"/>
      <c r="AU36" s="265"/>
      <c r="AV36" s="331"/>
      <c r="AW36" s="331"/>
      <c r="AX36" s="265"/>
      <c r="AY36" s="265"/>
      <c r="AZ36" s="265"/>
      <c r="BA36" s="265"/>
      <c r="BB36" s="265"/>
      <c r="BC36" s="331"/>
      <c r="BD36" s="331"/>
      <c r="BE36" s="265"/>
      <c r="BF36" s="265"/>
      <c r="BG36" s="265"/>
      <c r="BH36" s="265"/>
      <c r="BI36" s="265"/>
      <c r="BJ36" s="331"/>
      <c r="BK36" s="331"/>
      <c r="BL36" s="265"/>
      <c r="BM36" s="265"/>
      <c r="BN36" s="276"/>
    </row>
    <row r="37" spans="1:68" ht="18" customHeight="1" x14ac:dyDescent="0.35">
      <c r="A37" s="353" t="s">
        <v>231</v>
      </c>
      <c r="B37" s="202" t="s">
        <v>91</v>
      </c>
      <c r="C37" s="201" t="s">
        <v>54</v>
      </c>
      <c r="D37" s="201">
        <v>30</v>
      </c>
      <c r="E37" s="201">
        <f t="shared" ref="E37" si="2">SUM(G37:BD38)</f>
        <v>30</v>
      </c>
      <c r="F37" s="201">
        <f>E37-D37</f>
        <v>0</v>
      </c>
      <c r="G37" s="331"/>
      <c r="H37" s="265"/>
      <c r="I37" s="265"/>
      <c r="J37" s="265"/>
      <c r="K37" s="265"/>
      <c r="L37" s="265"/>
      <c r="M37" s="331"/>
      <c r="N37" s="331"/>
      <c r="O37" s="265"/>
      <c r="P37" s="265"/>
      <c r="Q37" s="265"/>
      <c r="R37" s="265"/>
      <c r="S37" s="265"/>
      <c r="T37" s="331"/>
      <c r="U37" s="331"/>
      <c r="V37" s="265"/>
      <c r="W37" s="265"/>
      <c r="X37" s="265"/>
      <c r="Y37" s="265"/>
      <c r="Z37" s="265"/>
      <c r="AA37" s="331"/>
      <c r="AB37" s="331"/>
      <c r="AC37" s="265"/>
      <c r="AD37" s="265">
        <v>5</v>
      </c>
      <c r="AE37" s="265"/>
      <c r="AF37" s="265"/>
      <c r="AG37" s="265"/>
      <c r="AH37" s="331"/>
      <c r="AI37" s="331"/>
      <c r="AJ37" s="265"/>
      <c r="AK37" s="265"/>
      <c r="AL37" s="265"/>
      <c r="AM37" s="265"/>
      <c r="AN37" s="265"/>
      <c r="AO37" s="331">
        <v>5</v>
      </c>
      <c r="AP37" s="331">
        <v>20</v>
      </c>
      <c r="AQ37" s="265"/>
      <c r="AR37" s="265"/>
      <c r="AS37" s="265"/>
      <c r="AT37" s="265"/>
      <c r="AU37" s="265"/>
      <c r="AV37" s="331"/>
      <c r="AW37" s="331"/>
      <c r="AX37" s="265"/>
      <c r="AY37" s="265"/>
      <c r="AZ37" s="265"/>
      <c r="BA37" s="265"/>
      <c r="BB37" s="265"/>
      <c r="BC37" s="331"/>
      <c r="BD37" s="331"/>
      <c r="BE37" s="265"/>
      <c r="BF37" s="265"/>
      <c r="BG37" s="265"/>
      <c r="BH37" s="265"/>
      <c r="BI37" s="265"/>
      <c r="BJ37" s="331"/>
      <c r="BK37" s="331"/>
      <c r="BL37" s="265"/>
      <c r="BM37" s="265"/>
      <c r="BN37" s="276"/>
    </row>
    <row r="38" spans="1:68" ht="18" customHeight="1" x14ac:dyDescent="0.35">
      <c r="A38" s="354"/>
      <c r="B38" s="203"/>
      <c r="C38" s="201"/>
      <c r="D38" s="201"/>
      <c r="E38" s="201"/>
      <c r="F38" s="201"/>
      <c r="G38" s="331"/>
      <c r="H38" s="265"/>
      <c r="I38" s="265"/>
      <c r="J38" s="265"/>
      <c r="K38" s="265"/>
      <c r="L38" s="265"/>
      <c r="M38" s="331"/>
      <c r="N38" s="331"/>
      <c r="O38" s="265"/>
      <c r="P38" s="265"/>
      <c r="Q38" s="265"/>
      <c r="R38" s="265"/>
      <c r="S38" s="265"/>
      <c r="T38" s="331"/>
      <c r="U38" s="331"/>
      <c r="V38" s="265"/>
      <c r="W38" s="265"/>
      <c r="X38" s="265"/>
      <c r="Y38" s="265"/>
      <c r="Z38" s="265"/>
      <c r="AA38" s="331"/>
      <c r="AB38" s="331"/>
      <c r="AC38" s="265"/>
      <c r="AD38" s="265"/>
      <c r="AE38" s="265"/>
      <c r="AF38" s="265"/>
      <c r="AG38" s="265"/>
      <c r="AH38" s="331"/>
      <c r="AI38" s="331"/>
      <c r="AJ38" s="265"/>
      <c r="AK38" s="265"/>
      <c r="AL38" s="265"/>
      <c r="AM38" s="265"/>
      <c r="AN38" s="265"/>
      <c r="AO38" s="331"/>
      <c r="AP38" s="331"/>
      <c r="AQ38" s="265"/>
      <c r="AR38" s="265"/>
      <c r="AS38" s="265"/>
      <c r="AT38" s="265"/>
      <c r="AU38" s="265"/>
      <c r="AV38" s="331"/>
      <c r="AW38" s="331"/>
      <c r="AX38" s="265"/>
      <c r="AY38" s="265"/>
      <c r="AZ38" s="265"/>
      <c r="BA38" s="265"/>
      <c r="BB38" s="265"/>
      <c r="BC38" s="331"/>
      <c r="BD38" s="331"/>
      <c r="BE38" s="265"/>
      <c r="BF38" s="265"/>
      <c r="BG38" s="265"/>
      <c r="BH38" s="265"/>
      <c r="BI38" s="265"/>
      <c r="BJ38" s="331"/>
      <c r="BK38" s="331"/>
      <c r="BL38" s="265"/>
      <c r="BM38" s="265"/>
      <c r="BN38" s="276"/>
    </row>
    <row r="39" spans="1:68" ht="18" customHeight="1" x14ac:dyDescent="0.35">
      <c r="A39" s="353" t="s">
        <v>231</v>
      </c>
      <c r="B39" s="202" t="s">
        <v>92</v>
      </c>
      <c r="C39" s="201" t="s">
        <v>54</v>
      </c>
      <c r="D39" s="201">
        <v>30</v>
      </c>
      <c r="E39" s="201">
        <f t="shared" ref="E39" si="3">SUM(G39:BD40)</f>
        <v>30</v>
      </c>
      <c r="F39" s="201">
        <f>E39-D39</f>
        <v>0</v>
      </c>
      <c r="G39" s="331"/>
      <c r="H39" s="265"/>
      <c r="I39" s="265"/>
      <c r="J39" s="265"/>
      <c r="K39" s="265"/>
      <c r="L39" s="265"/>
      <c r="M39" s="331"/>
      <c r="N39" s="331"/>
      <c r="O39" s="265"/>
      <c r="P39" s="265"/>
      <c r="Q39" s="265"/>
      <c r="R39" s="265"/>
      <c r="S39" s="265"/>
      <c r="T39" s="331"/>
      <c r="U39" s="331"/>
      <c r="V39" s="265"/>
      <c r="W39" s="265"/>
      <c r="X39" s="265"/>
      <c r="Y39" s="265"/>
      <c r="Z39" s="265"/>
      <c r="AA39" s="331"/>
      <c r="AB39" s="331"/>
      <c r="AC39" s="265"/>
      <c r="AD39" s="265"/>
      <c r="AE39" s="265"/>
      <c r="AF39" s="265"/>
      <c r="AG39" s="265"/>
      <c r="AH39" s="331"/>
      <c r="AI39" s="331"/>
      <c r="AJ39" s="265"/>
      <c r="AK39" s="265"/>
      <c r="AL39" s="265"/>
      <c r="AM39" s="265"/>
      <c r="AN39" s="265"/>
      <c r="AO39" s="331"/>
      <c r="AP39" s="331">
        <v>30</v>
      </c>
      <c r="AQ39" s="265"/>
      <c r="AR39" s="265"/>
      <c r="AS39" s="265"/>
      <c r="AT39" s="265"/>
      <c r="AU39" s="265"/>
      <c r="AV39" s="331"/>
      <c r="AW39" s="331"/>
      <c r="AX39" s="265"/>
      <c r="AY39" s="265"/>
      <c r="AZ39" s="265"/>
      <c r="BA39" s="265"/>
      <c r="BB39" s="265"/>
      <c r="BC39" s="331"/>
      <c r="BD39" s="331"/>
      <c r="BE39" s="265"/>
      <c r="BF39" s="265"/>
      <c r="BG39" s="265"/>
      <c r="BH39" s="265"/>
      <c r="BI39" s="265"/>
      <c r="BJ39" s="331"/>
      <c r="BK39" s="331"/>
      <c r="BL39" s="265"/>
      <c r="BM39" s="265"/>
      <c r="BN39" s="276"/>
    </row>
    <row r="40" spans="1:68" s="2" customFormat="1" ht="18" customHeight="1" x14ac:dyDescent="0.35">
      <c r="A40" s="354"/>
      <c r="B40" s="203"/>
      <c r="C40" s="201"/>
      <c r="D40" s="201"/>
      <c r="E40" s="201"/>
      <c r="F40" s="201"/>
      <c r="G40" s="331"/>
      <c r="H40" s="265"/>
      <c r="I40" s="265"/>
      <c r="J40" s="265"/>
      <c r="K40" s="265"/>
      <c r="L40" s="265"/>
      <c r="M40" s="331"/>
      <c r="N40" s="331"/>
      <c r="O40" s="265"/>
      <c r="P40" s="265"/>
      <c r="Q40" s="265"/>
      <c r="R40" s="265"/>
      <c r="S40" s="265"/>
      <c r="T40" s="331"/>
      <c r="U40" s="331"/>
      <c r="V40" s="265"/>
      <c r="W40" s="265"/>
      <c r="X40" s="265"/>
      <c r="Y40" s="265"/>
      <c r="Z40" s="265"/>
      <c r="AA40" s="331"/>
      <c r="AB40" s="331"/>
      <c r="AC40" s="265"/>
      <c r="AD40" s="265"/>
      <c r="AE40" s="265"/>
      <c r="AF40" s="265"/>
      <c r="AG40" s="265"/>
      <c r="AH40" s="331"/>
      <c r="AI40" s="331"/>
      <c r="AJ40" s="265"/>
      <c r="AK40" s="265"/>
      <c r="AL40" s="265"/>
      <c r="AM40" s="265"/>
      <c r="AN40" s="265"/>
      <c r="AO40" s="331"/>
      <c r="AP40" s="331"/>
      <c r="AQ40" s="265"/>
      <c r="AR40" s="265"/>
      <c r="AS40" s="265"/>
      <c r="AT40" s="265"/>
      <c r="AU40" s="265"/>
      <c r="AV40" s="331"/>
      <c r="AW40" s="331"/>
      <c r="AX40" s="265"/>
      <c r="AY40" s="265"/>
      <c r="AZ40" s="265"/>
      <c r="BA40" s="265"/>
      <c r="BB40" s="265"/>
      <c r="BC40" s="331"/>
      <c r="BD40" s="331"/>
      <c r="BE40" s="265"/>
      <c r="BF40" s="265"/>
      <c r="BG40" s="265"/>
      <c r="BH40" s="265"/>
      <c r="BI40" s="265"/>
      <c r="BJ40" s="331"/>
      <c r="BK40" s="331"/>
      <c r="BL40" s="265"/>
      <c r="BM40" s="265"/>
      <c r="BN40" s="276"/>
      <c r="BO40"/>
      <c r="BP40"/>
    </row>
    <row r="41" spans="1:68" s="2" customFormat="1" ht="18" customHeight="1" x14ac:dyDescent="0.35">
      <c r="A41" s="353" t="s">
        <v>231</v>
      </c>
      <c r="B41" s="202" t="s">
        <v>96</v>
      </c>
      <c r="C41" s="201" t="s">
        <v>54</v>
      </c>
      <c r="D41" s="201">
        <v>20</v>
      </c>
      <c r="E41" s="201">
        <f t="shared" ref="E41" si="4">SUM(G41:BD42)</f>
        <v>20</v>
      </c>
      <c r="F41" s="201">
        <f>E41-D41</f>
        <v>0</v>
      </c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>
        <v>10</v>
      </c>
      <c r="AR41" s="265"/>
      <c r="AS41" s="265">
        <v>9</v>
      </c>
      <c r="AT41" s="265">
        <v>1</v>
      </c>
      <c r="AU41" s="265"/>
      <c r="AV41" s="331"/>
      <c r="AW41" s="331"/>
      <c r="AX41" s="265"/>
      <c r="AY41" s="265"/>
      <c r="AZ41" s="265"/>
      <c r="BA41" s="265"/>
      <c r="BB41" s="265"/>
      <c r="BC41" s="331"/>
      <c r="BD41" s="331"/>
      <c r="BE41" s="265"/>
      <c r="BF41" s="265"/>
      <c r="BG41" s="265"/>
      <c r="BH41" s="265"/>
      <c r="BI41" s="265"/>
      <c r="BJ41" s="331"/>
      <c r="BK41" s="331"/>
      <c r="BL41" s="265"/>
      <c r="BM41" s="265"/>
      <c r="BN41" s="276"/>
      <c r="BO41"/>
      <c r="BP41"/>
    </row>
    <row r="42" spans="1:68" s="2" customFormat="1" ht="18" customHeight="1" x14ac:dyDescent="0.35">
      <c r="A42" s="354"/>
      <c r="B42" s="203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76"/>
      <c r="BO42"/>
      <c r="BP42"/>
    </row>
    <row r="43" spans="1:68" s="2" customFormat="1" ht="18" customHeight="1" x14ac:dyDescent="0.35">
      <c r="A43" s="264"/>
      <c r="B43" s="202"/>
      <c r="C43" s="201" t="s">
        <v>54</v>
      </c>
      <c r="D43" s="201"/>
      <c r="E43" s="201"/>
      <c r="F43" s="201"/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/>
      <c r="BI43" s="265"/>
      <c r="BJ43" s="331"/>
      <c r="BK43" s="331"/>
      <c r="BL43" s="265"/>
      <c r="BM43" s="265"/>
      <c r="BN43" s="276"/>
      <c r="BO43"/>
      <c r="BP43"/>
    </row>
    <row r="44" spans="1:68" s="2" customFormat="1" ht="18" customHeight="1" x14ac:dyDescent="0.35">
      <c r="A44" s="303"/>
      <c r="B44" s="203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76"/>
      <c r="BO44"/>
      <c r="BP44"/>
    </row>
    <row r="45" spans="1:68" s="2" customFormat="1" ht="18" customHeight="1" x14ac:dyDescent="0.35">
      <c r="A45" s="264"/>
      <c r="B45" s="279"/>
      <c r="C45" s="201" t="s">
        <v>54</v>
      </c>
      <c r="D45" s="201"/>
      <c r="E45" s="201"/>
      <c r="F45" s="201"/>
      <c r="G45" s="331"/>
      <c r="H45" s="265"/>
      <c r="I45" s="265"/>
      <c r="J45" s="265"/>
      <c r="K45" s="265"/>
      <c r="L45" s="265"/>
      <c r="M45" s="331"/>
      <c r="N45" s="331"/>
      <c r="O45" s="265"/>
      <c r="P45" s="265"/>
      <c r="Q45" s="265"/>
      <c r="R45" s="265"/>
      <c r="S45" s="265"/>
      <c r="T45" s="331"/>
      <c r="U45" s="331"/>
      <c r="V45" s="265"/>
      <c r="W45" s="265"/>
      <c r="X45" s="265"/>
      <c r="Y45" s="265"/>
      <c r="Z45" s="265"/>
      <c r="AA45" s="331"/>
      <c r="AB45" s="331"/>
      <c r="AC45" s="265"/>
      <c r="AD45" s="265"/>
      <c r="AE45" s="265"/>
      <c r="AF45" s="265"/>
      <c r="AG45" s="265"/>
      <c r="AH45" s="331"/>
      <c r="AI45" s="331"/>
      <c r="AJ45" s="265"/>
      <c r="AK45" s="265"/>
      <c r="AL45" s="265"/>
      <c r="AM45" s="265"/>
      <c r="AN45" s="265"/>
      <c r="AO45" s="331"/>
      <c r="AP45" s="331"/>
      <c r="AQ45" s="265"/>
      <c r="AR45" s="265"/>
      <c r="AS45" s="265"/>
      <c r="AT45" s="265"/>
      <c r="AU45" s="265"/>
      <c r="AV45" s="331"/>
      <c r="AW45" s="331"/>
      <c r="AX45" s="265"/>
      <c r="AY45" s="265"/>
      <c r="AZ45" s="265"/>
      <c r="BA45" s="265"/>
      <c r="BB45" s="265"/>
      <c r="BC45" s="331"/>
      <c r="BD45" s="331"/>
      <c r="BE45" s="265"/>
      <c r="BF45" s="265"/>
      <c r="BG45" s="265"/>
      <c r="BH45" s="265"/>
      <c r="BI45" s="265"/>
      <c r="BJ45" s="331"/>
      <c r="BK45" s="331"/>
      <c r="BL45" s="265"/>
      <c r="BM45" s="265"/>
      <c r="BN45" s="276"/>
      <c r="BO45"/>
      <c r="BP45"/>
    </row>
    <row r="46" spans="1:68" s="2" customFormat="1" ht="18" customHeight="1" x14ac:dyDescent="0.35">
      <c r="A46" s="303"/>
      <c r="B46" s="279"/>
      <c r="C46" s="201"/>
      <c r="D46" s="201"/>
      <c r="E46" s="201"/>
      <c r="F46" s="201"/>
      <c r="G46" s="331"/>
      <c r="H46" s="265"/>
      <c r="I46" s="265"/>
      <c r="J46" s="265"/>
      <c r="K46" s="265"/>
      <c r="L46" s="265"/>
      <c r="M46" s="331"/>
      <c r="N46" s="331"/>
      <c r="O46" s="265"/>
      <c r="P46" s="265"/>
      <c r="Q46" s="265"/>
      <c r="R46" s="265"/>
      <c r="S46" s="265"/>
      <c r="T46" s="331"/>
      <c r="U46" s="331"/>
      <c r="V46" s="265"/>
      <c r="W46" s="265"/>
      <c r="X46" s="265"/>
      <c r="Y46" s="265"/>
      <c r="Z46" s="265"/>
      <c r="AA46" s="331"/>
      <c r="AB46" s="331"/>
      <c r="AC46" s="265"/>
      <c r="AD46" s="265"/>
      <c r="AE46" s="265"/>
      <c r="AF46" s="265"/>
      <c r="AG46" s="265"/>
      <c r="AH46" s="331"/>
      <c r="AI46" s="331"/>
      <c r="AJ46" s="265"/>
      <c r="AK46" s="265"/>
      <c r="AL46" s="265"/>
      <c r="AM46" s="265"/>
      <c r="AN46" s="265"/>
      <c r="AO46" s="331"/>
      <c r="AP46" s="331"/>
      <c r="AQ46" s="265"/>
      <c r="AR46" s="265"/>
      <c r="AS46" s="265"/>
      <c r="AT46" s="265"/>
      <c r="AU46" s="265"/>
      <c r="AV46" s="331"/>
      <c r="AW46" s="331"/>
      <c r="AX46" s="265"/>
      <c r="AY46" s="265"/>
      <c r="AZ46" s="265"/>
      <c r="BA46" s="265"/>
      <c r="BB46" s="265"/>
      <c r="BC46" s="331"/>
      <c r="BD46" s="331"/>
      <c r="BE46" s="265"/>
      <c r="BF46" s="265"/>
      <c r="BG46" s="265"/>
      <c r="BH46" s="265"/>
      <c r="BI46" s="265"/>
      <c r="BJ46" s="331"/>
      <c r="BK46" s="331"/>
      <c r="BL46" s="265"/>
      <c r="BM46" s="265"/>
      <c r="BN46" s="276"/>
      <c r="BO46"/>
      <c r="BP46"/>
    </row>
    <row r="47" spans="1:68" s="2" customFormat="1" ht="18" customHeight="1" x14ac:dyDescent="0.35">
      <c r="A47" s="264"/>
      <c r="B47" s="280"/>
      <c r="C47" s="201" t="s">
        <v>54</v>
      </c>
      <c r="D47" s="201"/>
      <c r="E47" s="201"/>
      <c r="F47" s="201"/>
      <c r="G47" s="331"/>
      <c r="H47" s="265"/>
      <c r="I47" s="265"/>
      <c r="J47" s="265"/>
      <c r="K47" s="265"/>
      <c r="L47" s="265"/>
      <c r="M47" s="331"/>
      <c r="N47" s="331"/>
      <c r="O47" s="265"/>
      <c r="P47" s="265"/>
      <c r="Q47" s="265"/>
      <c r="R47" s="265"/>
      <c r="S47" s="265"/>
      <c r="T47" s="331"/>
      <c r="U47" s="331"/>
      <c r="V47" s="265"/>
      <c r="W47" s="265"/>
      <c r="X47" s="265"/>
      <c r="Y47" s="265"/>
      <c r="Z47" s="265"/>
      <c r="AA47" s="331"/>
      <c r="AB47" s="331"/>
      <c r="AC47" s="265"/>
      <c r="AD47" s="265"/>
      <c r="AE47" s="265"/>
      <c r="AF47" s="265"/>
      <c r="AG47" s="265"/>
      <c r="AH47" s="331"/>
      <c r="AI47" s="331"/>
      <c r="AJ47" s="265"/>
      <c r="AK47" s="265"/>
      <c r="AL47" s="265"/>
      <c r="AM47" s="265"/>
      <c r="AN47" s="265"/>
      <c r="AO47" s="331"/>
      <c r="AP47" s="331"/>
      <c r="AQ47" s="265"/>
      <c r="AR47" s="265"/>
      <c r="AS47" s="265"/>
      <c r="AT47" s="265"/>
      <c r="AU47" s="265"/>
      <c r="AV47" s="331"/>
      <c r="AW47" s="331"/>
      <c r="AX47" s="265"/>
      <c r="AY47" s="265"/>
      <c r="AZ47" s="265"/>
      <c r="BA47" s="265"/>
      <c r="BB47" s="265"/>
      <c r="BC47" s="331"/>
      <c r="BD47" s="331"/>
      <c r="BE47" s="265"/>
      <c r="BF47" s="265"/>
      <c r="BG47" s="265"/>
      <c r="BH47" s="265"/>
      <c r="BI47" s="265"/>
      <c r="BJ47" s="331"/>
      <c r="BK47" s="331"/>
      <c r="BL47" s="265"/>
      <c r="BM47" s="265"/>
      <c r="BN47" s="276"/>
      <c r="BO47"/>
      <c r="BP47"/>
    </row>
    <row r="48" spans="1:68" s="2" customFormat="1" ht="18" customHeight="1" x14ac:dyDescent="0.35">
      <c r="A48" s="303"/>
      <c r="B48" s="280"/>
      <c r="C48" s="201"/>
      <c r="D48" s="201"/>
      <c r="E48" s="201"/>
      <c r="F48" s="201"/>
      <c r="G48" s="331"/>
      <c r="H48" s="265"/>
      <c r="I48" s="265"/>
      <c r="J48" s="265"/>
      <c r="K48" s="265"/>
      <c r="L48" s="265"/>
      <c r="M48" s="331"/>
      <c r="N48" s="331"/>
      <c r="O48" s="265"/>
      <c r="P48" s="265"/>
      <c r="Q48" s="265"/>
      <c r="R48" s="265"/>
      <c r="S48" s="265"/>
      <c r="T48" s="331"/>
      <c r="U48" s="331"/>
      <c r="V48" s="265"/>
      <c r="W48" s="265"/>
      <c r="X48" s="265"/>
      <c r="Y48" s="265"/>
      <c r="Z48" s="265"/>
      <c r="AA48" s="331"/>
      <c r="AB48" s="331"/>
      <c r="AC48" s="265"/>
      <c r="AD48" s="265"/>
      <c r="AE48" s="265"/>
      <c r="AF48" s="265"/>
      <c r="AG48" s="265"/>
      <c r="AH48" s="331"/>
      <c r="AI48" s="331"/>
      <c r="AJ48" s="265"/>
      <c r="AK48" s="265"/>
      <c r="AL48" s="265"/>
      <c r="AM48" s="265"/>
      <c r="AN48" s="265"/>
      <c r="AO48" s="331"/>
      <c r="AP48" s="331"/>
      <c r="AQ48" s="265"/>
      <c r="AR48" s="265"/>
      <c r="AS48" s="265"/>
      <c r="AT48" s="265"/>
      <c r="AU48" s="265"/>
      <c r="AV48" s="331"/>
      <c r="AW48" s="331"/>
      <c r="AX48" s="265"/>
      <c r="AY48" s="265"/>
      <c r="AZ48" s="265"/>
      <c r="BA48" s="265"/>
      <c r="BB48" s="265"/>
      <c r="BC48" s="331"/>
      <c r="BD48" s="331"/>
      <c r="BE48" s="265"/>
      <c r="BF48" s="265"/>
      <c r="BG48" s="265"/>
      <c r="BH48" s="265"/>
      <c r="BI48" s="265"/>
      <c r="BJ48" s="331"/>
      <c r="BK48" s="331"/>
      <c r="BL48" s="265"/>
      <c r="BM48" s="265"/>
      <c r="BN48" s="276"/>
      <c r="BO48"/>
      <c r="BP48"/>
    </row>
    <row r="49" spans="1:68" s="2" customFormat="1" ht="18" customHeight="1" x14ac:dyDescent="0.35">
      <c r="A49" s="264"/>
      <c r="B49" s="280"/>
      <c r="C49" s="201" t="s">
        <v>54</v>
      </c>
      <c r="D49" s="201"/>
      <c r="E49" s="201"/>
      <c r="F49" s="201"/>
      <c r="G49" s="331"/>
      <c r="H49" s="265"/>
      <c r="I49" s="265"/>
      <c r="J49" s="265"/>
      <c r="K49" s="265"/>
      <c r="L49" s="265"/>
      <c r="M49" s="331"/>
      <c r="N49" s="331"/>
      <c r="O49" s="265"/>
      <c r="P49" s="265"/>
      <c r="Q49" s="265"/>
      <c r="R49" s="265"/>
      <c r="S49" s="265"/>
      <c r="T49" s="331"/>
      <c r="U49" s="331"/>
      <c r="V49" s="265"/>
      <c r="W49" s="265"/>
      <c r="X49" s="265"/>
      <c r="Y49" s="265"/>
      <c r="Z49" s="265"/>
      <c r="AA49" s="331"/>
      <c r="AB49" s="331"/>
      <c r="AC49" s="265"/>
      <c r="AD49" s="265"/>
      <c r="AE49" s="265"/>
      <c r="AF49" s="265"/>
      <c r="AG49" s="265"/>
      <c r="AH49" s="331"/>
      <c r="AI49" s="331"/>
      <c r="AJ49" s="265"/>
      <c r="AK49" s="265"/>
      <c r="AL49" s="265"/>
      <c r="AM49" s="265"/>
      <c r="AN49" s="265"/>
      <c r="AO49" s="331"/>
      <c r="AP49" s="331"/>
      <c r="AQ49" s="265"/>
      <c r="AR49" s="265"/>
      <c r="AS49" s="265"/>
      <c r="AT49" s="265"/>
      <c r="AU49" s="265"/>
      <c r="AV49" s="331"/>
      <c r="AW49" s="331"/>
      <c r="AX49" s="265"/>
      <c r="AY49" s="265"/>
      <c r="AZ49" s="265"/>
      <c r="BA49" s="265"/>
      <c r="BB49" s="265"/>
      <c r="BC49" s="331"/>
      <c r="BD49" s="331"/>
      <c r="BE49" s="265"/>
      <c r="BF49" s="265"/>
      <c r="BG49" s="265"/>
      <c r="BH49" s="265"/>
      <c r="BI49" s="265"/>
      <c r="BJ49" s="331"/>
      <c r="BK49" s="331"/>
      <c r="BL49" s="265"/>
      <c r="BM49" s="265"/>
      <c r="BN49" s="276"/>
      <c r="BO49"/>
      <c r="BP49"/>
    </row>
    <row r="50" spans="1:68" s="2" customFormat="1" ht="18" customHeight="1" x14ac:dyDescent="0.35">
      <c r="A50" s="303"/>
      <c r="B50" s="280"/>
      <c r="C50" s="201"/>
      <c r="D50" s="201"/>
      <c r="E50" s="201"/>
      <c r="F50" s="201"/>
      <c r="G50" s="331"/>
      <c r="H50" s="265"/>
      <c r="I50" s="265"/>
      <c r="J50" s="265"/>
      <c r="K50" s="265"/>
      <c r="L50" s="265"/>
      <c r="M50" s="331"/>
      <c r="N50" s="331"/>
      <c r="O50" s="265"/>
      <c r="P50" s="265"/>
      <c r="Q50" s="265"/>
      <c r="R50" s="265"/>
      <c r="S50" s="265"/>
      <c r="T50" s="331"/>
      <c r="U50" s="331"/>
      <c r="V50" s="265"/>
      <c r="W50" s="265"/>
      <c r="X50" s="265"/>
      <c r="Y50" s="265"/>
      <c r="Z50" s="265"/>
      <c r="AA50" s="331"/>
      <c r="AB50" s="331"/>
      <c r="AC50" s="265"/>
      <c r="AD50" s="265"/>
      <c r="AE50" s="265"/>
      <c r="AF50" s="265"/>
      <c r="AG50" s="265"/>
      <c r="AH50" s="331"/>
      <c r="AI50" s="331"/>
      <c r="AJ50" s="265"/>
      <c r="AK50" s="265"/>
      <c r="AL50" s="265"/>
      <c r="AM50" s="265"/>
      <c r="AN50" s="265"/>
      <c r="AO50" s="331"/>
      <c r="AP50" s="331"/>
      <c r="AQ50" s="265"/>
      <c r="AR50" s="265"/>
      <c r="AS50" s="265"/>
      <c r="AT50" s="265"/>
      <c r="AU50" s="265"/>
      <c r="AV50" s="331"/>
      <c r="AW50" s="331"/>
      <c r="AX50" s="265"/>
      <c r="AY50" s="265"/>
      <c r="AZ50" s="265"/>
      <c r="BA50" s="265"/>
      <c r="BB50" s="265"/>
      <c r="BC50" s="331"/>
      <c r="BD50" s="331"/>
      <c r="BE50" s="265"/>
      <c r="BF50" s="265"/>
      <c r="BG50" s="265"/>
      <c r="BH50" s="265"/>
      <c r="BI50" s="265"/>
      <c r="BJ50" s="331"/>
      <c r="BK50" s="331"/>
      <c r="BL50" s="265"/>
      <c r="BM50" s="265"/>
      <c r="BN50" s="276"/>
      <c r="BO50"/>
      <c r="BP50"/>
    </row>
    <row r="51" spans="1:68" s="2" customFormat="1" ht="15" customHeight="1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22"/>
      <c r="BO51"/>
      <c r="BP51"/>
    </row>
    <row r="52" spans="1:68" s="2" customFormat="1" ht="15" customHeight="1" x14ac:dyDescent="0.35">
      <c r="A52"/>
      <c r="B52"/>
      <c r="C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22"/>
      <c r="BO52"/>
      <c r="BP52"/>
    </row>
    <row r="53" spans="1:68" s="2" customFormat="1" ht="15" customHeight="1" x14ac:dyDescent="0.35">
      <c r="A53"/>
      <c r="B53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22"/>
      <c r="BO53"/>
      <c r="BP53"/>
    </row>
    <row r="54" spans="1:68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22"/>
      <c r="BO54"/>
      <c r="BP54"/>
    </row>
    <row r="55" spans="1:68" s="2" customFormat="1" ht="15" customHeight="1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22"/>
      <c r="BO55"/>
      <c r="BP55"/>
    </row>
    <row r="56" spans="1:68" s="2" customFormat="1" ht="15" customHeight="1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O56"/>
      <c r="BP56"/>
    </row>
    <row r="57" spans="1:68" s="2" customFormat="1" ht="15" customHeight="1" x14ac:dyDescent="0.35">
      <c r="A57"/>
      <c r="B57" s="21"/>
      <c r="C57"/>
      <c r="D57"/>
      <c r="E57"/>
      <c r="F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O57"/>
      <c r="BP57"/>
    </row>
    <row r="58" spans="1:68" s="2" customFormat="1" ht="15" customHeight="1" x14ac:dyDescent="0.35">
      <c r="A58"/>
      <c r="B58" s="21"/>
      <c r="C58"/>
      <c r="D5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O58"/>
      <c r="BP58"/>
    </row>
    <row r="59" spans="1:68" s="1" customFormat="1" ht="15" customHeight="1" x14ac:dyDescent="0.35">
      <c r="A59"/>
      <c r="B59" s="21"/>
      <c r="C59"/>
      <c r="D59"/>
      <c r="E59"/>
      <c r="F59"/>
      <c r="BN59" s="2"/>
      <c r="BO59"/>
      <c r="BP59"/>
    </row>
    <row r="60" spans="1:68" s="1" customFormat="1" ht="15" customHeight="1" x14ac:dyDescent="0.35">
      <c r="A60"/>
      <c r="B60" s="21"/>
      <c r="C60"/>
      <c r="D60"/>
      <c r="E60"/>
      <c r="F60"/>
      <c r="BN60" s="2"/>
      <c r="BO60"/>
      <c r="BP60"/>
    </row>
    <row r="61" spans="1:68" s="1" customFormat="1" ht="15" customHeight="1" x14ac:dyDescent="0.35">
      <c r="A61"/>
      <c r="B61" s="21"/>
      <c r="C61"/>
      <c r="D61"/>
      <c r="E61"/>
      <c r="F61"/>
      <c r="BN61" s="2"/>
      <c r="BO61"/>
      <c r="BP61"/>
    </row>
    <row r="62" spans="1:68" s="1" customFormat="1" ht="15" customHeight="1" x14ac:dyDescent="0.35">
      <c r="A62"/>
      <c r="B62" s="21"/>
      <c r="C62"/>
      <c r="D62"/>
      <c r="E62"/>
      <c r="F62"/>
      <c r="BN62" s="2"/>
      <c r="BO62"/>
      <c r="BP62"/>
    </row>
    <row r="63" spans="1:68" s="1" customFormat="1" ht="15" customHeight="1" x14ac:dyDescent="0.35">
      <c r="A63"/>
      <c r="B63" s="21"/>
      <c r="C63"/>
      <c r="D63"/>
      <c r="E63"/>
      <c r="F63"/>
      <c r="BN63" s="2"/>
      <c r="BO63"/>
      <c r="BP63"/>
    </row>
    <row r="64" spans="1:68" s="1" customFormat="1" ht="15" customHeight="1" x14ac:dyDescent="0.35">
      <c r="A64"/>
      <c r="B64" s="21"/>
      <c r="C64"/>
      <c r="D64"/>
      <c r="E64"/>
      <c r="F64"/>
      <c r="BN64" s="2"/>
      <c r="BO64"/>
      <c r="BP64"/>
    </row>
    <row r="65" spans="1:68" s="1" customFormat="1" ht="15" customHeight="1" x14ac:dyDescent="0.35">
      <c r="A65"/>
      <c r="B65" s="21"/>
      <c r="C65"/>
      <c r="D65"/>
      <c r="E65"/>
      <c r="F65"/>
      <c r="BN65" s="2"/>
      <c r="BO65"/>
      <c r="BP65"/>
    </row>
    <row r="66" spans="1:68" s="1" customFormat="1" ht="15" customHeight="1" x14ac:dyDescent="0.35">
      <c r="A66"/>
      <c r="B66" s="21"/>
      <c r="C66"/>
      <c r="D66"/>
      <c r="E66"/>
      <c r="F66"/>
      <c r="BN66" s="2"/>
      <c r="BO66"/>
      <c r="BP66"/>
    </row>
    <row r="67" spans="1:68" s="1" customFormat="1" ht="15" customHeight="1" x14ac:dyDescent="0.35">
      <c r="A67"/>
      <c r="B67" s="21"/>
      <c r="C67"/>
      <c r="D67"/>
      <c r="E67"/>
      <c r="F67"/>
      <c r="BN67" s="2"/>
      <c r="BO67"/>
      <c r="BP67"/>
    </row>
    <row r="68" spans="1:68" s="1" customFormat="1" ht="15" customHeight="1" x14ac:dyDescent="0.35">
      <c r="A68"/>
      <c r="B68" s="21"/>
      <c r="C68"/>
      <c r="D68"/>
      <c r="E68"/>
      <c r="F68"/>
      <c r="BN68" s="2"/>
      <c r="BO68"/>
      <c r="BP68"/>
    </row>
  </sheetData>
  <mergeCells count="558">
    <mergeCell ref="AI33:BM33"/>
    <mergeCell ref="BM35:BM36"/>
    <mergeCell ref="BM37:BM38"/>
    <mergeCell ref="BM39:BM40"/>
    <mergeCell ref="BM41:BM42"/>
    <mergeCell ref="BM43:BM44"/>
    <mergeCell ref="BM45:BM46"/>
    <mergeCell ref="BM47:BM48"/>
    <mergeCell ref="BM49:BM50"/>
    <mergeCell ref="BK45:BK46"/>
    <mergeCell ref="BL45:BL46"/>
    <mergeCell ref="BK47:BK48"/>
    <mergeCell ref="BL47:BL48"/>
    <mergeCell ref="BK49:BK50"/>
    <mergeCell ref="BL49:BL50"/>
    <mergeCell ref="BJ35:BJ36"/>
    <mergeCell ref="BJ37:BJ38"/>
    <mergeCell ref="BJ39:BJ40"/>
    <mergeCell ref="BJ41:BJ42"/>
    <mergeCell ref="BJ43:BJ44"/>
    <mergeCell ref="BJ45:BJ46"/>
    <mergeCell ref="BJ47:BJ48"/>
    <mergeCell ref="BJ49:BJ50"/>
    <mergeCell ref="BK35:BK36"/>
    <mergeCell ref="AW35:AW36"/>
    <mergeCell ref="AV37:AV38"/>
    <mergeCell ref="AW41:AW42"/>
    <mergeCell ref="AV43:AV44"/>
    <mergeCell ref="AW43:AW44"/>
    <mergeCell ref="BA45:BA46"/>
    <mergeCell ref="BL35:BL36"/>
    <mergeCell ref="BK37:BK38"/>
    <mergeCell ref="BL37:BL38"/>
    <mergeCell ref="BK39:BK40"/>
    <mergeCell ref="BL39:BL40"/>
    <mergeCell ref="BK41:BK42"/>
    <mergeCell ref="BL41:BL42"/>
    <mergeCell ref="BK43:BK44"/>
    <mergeCell ref="BL43:BL44"/>
    <mergeCell ref="BD35:BD36"/>
    <mergeCell ref="BD37:BD38"/>
    <mergeCell ref="BD39:BD40"/>
    <mergeCell ref="BD41:BD42"/>
    <mergeCell ref="BD43:BD44"/>
    <mergeCell ref="BD45:BD46"/>
    <mergeCell ref="BH43:BH44"/>
    <mergeCell ref="BI43:BI44"/>
    <mergeCell ref="BE45:BE46"/>
    <mergeCell ref="BD49:BD50"/>
    <mergeCell ref="BC35:BC36"/>
    <mergeCell ref="BC37:BC38"/>
    <mergeCell ref="BC39:BC40"/>
    <mergeCell ref="BC41:BC42"/>
    <mergeCell ref="BC43:BC44"/>
    <mergeCell ref="BC45:BC46"/>
    <mergeCell ref="BC47:BC48"/>
    <mergeCell ref="BC49:BC50"/>
    <mergeCell ref="BF45:BF46"/>
    <mergeCell ref="BG45:BG46"/>
    <mergeCell ref="BH45:BH46"/>
    <mergeCell ref="BI45:BI46"/>
    <mergeCell ref="AV49:AV50"/>
    <mergeCell ref="AW49:AW50"/>
    <mergeCell ref="BB45:BB46"/>
    <mergeCell ref="AX47:AX48"/>
    <mergeCell ref="AY47:AY48"/>
    <mergeCell ref="AZ47:AZ48"/>
    <mergeCell ref="AV45:AV46"/>
    <mergeCell ref="AW45:AW46"/>
    <mergeCell ref="AV47:AV48"/>
    <mergeCell ref="AW47:AW48"/>
    <mergeCell ref="BI49:BI50"/>
    <mergeCell ref="BB47:BB48"/>
    <mergeCell ref="AX49:AX50"/>
    <mergeCell ref="AY49:AY50"/>
    <mergeCell ref="AZ49:AZ50"/>
    <mergeCell ref="BA49:BA50"/>
    <mergeCell ref="BB49:BB50"/>
    <mergeCell ref="BH47:BH48"/>
    <mergeCell ref="BI47:BI48"/>
    <mergeCell ref="BD47:BD48"/>
    <mergeCell ref="AO35:AO36"/>
    <mergeCell ref="AP35:AP36"/>
    <mergeCell ref="AO37:AO38"/>
    <mergeCell ref="AP37:AP38"/>
    <mergeCell ref="AO39:AO40"/>
    <mergeCell ref="AP39:AP40"/>
    <mergeCell ref="AO41:AO42"/>
    <mergeCell ref="AP41:AP42"/>
    <mergeCell ref="AO43:AO44"/>
    <mergeCell ref="AP43:AP44"/>
    <mergeCell ref="AO45:AO46"/>
    <mergeCell ref="AP45:AP46"/>
    <mergeCell ref="AO47:AO48"/>
    <mergeCell ref="AP47:AP48"/>
    <mergeCell ref="AO49:AO50"/>
    <mergeCell ref="AP49:AP50"/>
    <mergeCell ref="AV35:AV36"/>
    <mergeCell ref="BH41:BH42"/>
    <mergeCell ref="BI41:BI42"/>
    <mergeCell ref="AW37:AW38"/>
    <mergeCell ref="AV39:AV40"/>
    <mergeCell ref="AW39:AW40"/>
    <mergeCell ref="AV41:AV42"/>
    <mergeCell ref="BE35:BE36"/>
    <mergeCell ref="BF35:BF36"/>
    <mergeCell ref="BG35:BG36"/>
    <mergeCell ref="BH35:BH36"/>
    <mergeCell ref="BI35:BI36"/>
    <mergeCell ref="BE37:BE38"/>
    <mergeCell ref="BF37:BF38"/>
    <mergeCell ref="BG37:BG38"/>
    <mergeCell ref="BH37:BH38"/>
    <mergeCell ref="BI37:BI38"/>
    <mergeCell ref="BA47:BA48"/>
    <mergeCell ref="BA35:BA36"/>
    <mergeCell ref="BB35:BB36"/>
    <mergeCell ref="AX37:AX38"/>
    <mergeCell ref="AY37:AY38"/>
    <mergeCell ref="AZ37:AZ38"/>
    <mergeCell ref="BA37:BA38"/>
    <mergeCell ref="BB37:BB38"/>
    <mergeCell ref="AX39:AX40"/>
    <mergeCell ref="AY39:AY40"/>
    <mergeCell ref="AZ39:AZ40"/>
    <mergeCell ref="BA39:BA40"/>
    <mergeCell ref="BB39:BB40"/>
    <mergeCell ref="AX35:AX36"/>
    <mergeCell ref="AY35:AY36"/>
    <mergeCell ref="AZ35:AZ36"/>
    <mergeCell ref="AJ35:AJ36"/>
    <mergeCell ref="AK35:AK36"/>
    <mergeCell ref="AL35:AL36"/>
    <mergeCell ref="AM35:AM36"/>
    <mergeCell ref="AN35:AN36"/>
    <mergeCell ref="AJ37:AJ38"/>
    <mergeCell ref="AK37:AK38"/>
    <mergeCell ref="AL37:AL38"/>
    <mergeCell ref="AM37:AM38"/>
    <mergeCell ref="AN37:AN38"/>
    <mergeCell ref="AQ35:AQ36"/>
    <mergeCell ref="AR35:AR36"/>
    <mergeCell ref="AS35:AS36"/>
    <mergeCell ref="AT35:AT36"/>
    <mergeCell ref="AU35:AU36"/>
    <mergeCell ref="AQ37:AQ38"/>
    <mergeCell ref="AR37:AR38"/>
    <mergeCell ref="AS37:AS38"/>
    <mergeCell ref="AT37:AT38"/>
    <mergeCell ref="AU37:AU38"/>
    <mergeCell ref="AI35:AI36"/>
    <mergeCell ref="AI37:AI38"/>
    <mergeCell ref="AI39:AI40"/>
    <mergeCell ref="AI41:AI42"/>
    <mergeCell ref="AI43:AI44"/>
    <mergeCell ref="AI45:AI46"/>
    <mergeCell ref="AI47:AI48"/>
    <mergeCell ref="AI49:AI50"/>
    <mergeCell ref="AI3:BM3"/>
    <mergeCell ref="AJ39:AJ40"/>
    <mergeCell ref="AK39:AK40"/>
    <mergeCell ref="AL39:AL40"/>
    <mergeCell ref="AM39:AM40"/>
    <mergeCell ref="AN39:AN40"/>
    <mergeCell ref="AJ41:AJ42"/>
    <mergeCell ref="AK41:AK42"/>
    <mergeCell ref="AL41:AL42"/>
    <mergeCell ref="AM41:AM42"/>
    <mergeCell ref="AN41:AN42"/>
    <mergeCell ref="AJ43:AJ44"/>
    <mergeCell ref="AK43:AK44"/>
    <mergeCell ref="AL43:AL44"/>
    <mergeCell ref="AM43:AM44"/>
    <mergeCell ref="AN43:AN44"/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23:A28"/>
    <mergeCell ref="B23:B28"/>
    <mergeCell ref="A5:A10"/>
    <mergeCell ref="B5:B10"/>
    <mergeCell ref="A11:A16"/>
    <mergeCell ref="B11:B16"/>
    <mergeCell ref="A29:A30"/>
    <mergeCell ref="B29:C30"/>
    <mergeCell ref="D29:D30"/>
    <mergeCell ref="E29:E30"/>
    <mergeCell ref="F29:F30"/>
    <mergeCell ref="E33:E34"/>
    <mergeCell ref="F33:F34"/>
    <mergeCell ref="G33:AH33"/>
    <mergeCell ref="BN33:BN34"/>
    <mergeCell ref="A35:A36"/>
    <mergeCell ref="B35:B36"/>
    <mergeCell ref="C35:C36"/>
    <mergeCell ref="D35:D36"/>
    <mergeCell ref="E35:E36"/>
    <mergeCell ref="F35:F36"/>
    <mergeCell ref="I35:I36"/>
    <mergeCell ref="J35:J36"/>
    <mergeCell ref="K35:K36"/>
    <mergeCell ref="AG35:AG36"/>
    <mergeCell ref="AH35:AH36"/>
    <mergeCell ref="BN35:BN36"/>
    <mergeCell ref="X35:X36"/>
    <mergeCell ref="Y35:Y36"/>
    <mergeCell ref="Z35:Z36"/>
    <mergeCell ref="AA35:AA36"/>
    <mergeCell ref="AB35:AB36"/>
    <mergeCell ref="AC35:AC36"/>
    <mergeCell ref="A33:A34"/>
    <mergeCell ref="B33:B34"/>
    <mergeCell ref="C33:C34"/>
    <mergeCell ref="D33:D34"/>
    <mergeCell ref="A37:A38"/>
    <mergeCell ref="B37:B38"/>
    <mergeCell ref="C37:C38"/>
    <mergeCell ref="D37:D38"/>
    <mergeCell ref="E37:E38"/>
    <mergeCell ref="F37:F38"/>
    <mergeCell ref="AD35:AD36"/>
    <mergeCell ref="AE35:AE36"/>
    <mergeCell ref="AF35:AF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G35:G36"/>
    <mergeCell ref="H35:H36"/>
    <mergeCell ref="I37:I38"/>
    <mergeCell ref="J37:J38"/>
    <mergeCell ref="K37:K38"/>
    <mergeCell ref="AG37:AG38"/>
    <mergeCell ref="AH37:AH38"/>
    <mergeCell ref="BN37:BN38"/>
    <mergeCell ref="X37:X38"/>
    <mergeCell ref="Y37:Y38"/>
    <mergeCell ref="Z37:Z38"/>
    <mergeCell ref="AA37:AA38"/>
    <mergeCell ref="AB37:AB38"/>
    <mergeCell ref="AC37:AC38"/>
    <mergeCell ref="A39:A40"/>
    <mergeCell ref="B39:B40"/>
    <mergeCell ref="C39:C40"/>
    <mergeCell ref="D39:D40"/>
    <mergeCell ref="E39:E40"/>
    <mergeCell ref="F39:F40"/>
    <mergeCell ref="AD37:AD38"/>
    <mergeCell ref="AE37:AE38"/>
    <mergeCell ref="AF37:AF38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G37:G38"/>
    <mergeCell ref="H37:H38"/>
    <mergeCell ref="I39:I40"/>
    <mergeCell ref="J39:J40"/>
    <mergeCell ref="K39:K40"/>
    <mergeCell ref="AG39:AG40"/>
    <mergeCell ref="AH39:AH40"/>
    <mergeCell ref="BN39:BN40"/>
    <mergeCell ref="X39:X40"/>
    <mergeCell ref="Y39:Y40"/>
    <mergeCell ref="Z39:Z40"/>
    <mergeCell ref="AA39:AA40"/>
    <mergeCell ref="AB39:AB40"/>
    <mergeCell ref="AC39:AC40"/>
    <mergeCell ref="AQ39:AQ40"/>
    <mergeCell ref="AR39:AR40"/>
    <mergeCell ref="AS39:AS40"/>
    <mergeCell ref="AT39:AT40"/>
    <mergeCell ref="AU39:AU40"/>
    <mergeCell ref="BE39:BE40"/>
    <mergeCell ref="BF39:BF40"/>
    <mergeCell ref="BG39:BG40"/>
    <mergeCell ref="BH39:BH40"/>
    <mergeCell ref="BI39:BI40"/>
    <mergeCell ref="A41:A42"/>
    <mergeCell ref="B41:B42"/>
    <mergeCell ref="C41:C42"/>
    <mergeCell ref="D41:D42"/>
    <mergeCell ref="E41:E42"/>
    <mergeCell ref="F41:F42"/>
    <mergeCell ref="AD39:AD40"/>
    <mergeCell ref="AE39:AE40"/>
    <mergeCell ref="AF39:AF40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G39:G40"/>
    <mergeCell ref="H39:H40"/>
    <mergeCell ref="I41:I42"/>
    <mergeCell ref="J41:J42"/>
    <mergeCell ref="K41:K42"/>
    <mergeCell ref="AG41:AG42"/>
    <mergeCell ref="AH41:AH42"/>
    <mergeCell ref="BN41:BN42"/>
    <mergeCell ref="X41:X42"/>
    <mergeCell ref="Y41:Y42"/>
    <mergeCell ref="Z41:Z42"/>
    <mergeCell ref="AA41:AA42"/>
    <mergeCell ref="AB41:AB42"/>
    <mergeCell ref="AC41:AC42"/>
    <mergeCell ref="AQ41:AQ42"/>
    <mergeCell ref="AR41:AR42"/>
    <mergeCell ref="AS41:AS42"/>
    <mergeCell ref="AT41:AT42"/>
    <mergeCell ref="AU41:AU42"/>
    <mergeCell ref="AX41:AX42"/>
    <mergeCell ref="AY41:AY42"/>
    <mergeCell ref="AZ41:AZ42"/>
    <mergeCell ref="BA41:BA42"/>
    <mergeCell ref="BB41:BB42"/>
    <mergeCell ref="BE41:BE42"/>
    <mergeCell ref="BF41:BF42"/>
    <mergeCell ref="BG41:BG42"/>
    <mergeCell ref="A43:A44"/>
    <mergeCell ref="B43:B44"/>
    <mergeCell ref="C43:C44"/>
    <mergeCell ref="D43:D44"/>
    <mergeCell ref="E43:E44"/>
    <mergeCell ref="F43:F44"/>
    <mergeCell ref="AD41:AD42"/>
    <mergeCell ref="AE41:AE42"/>
    <mergeCell ref="AF41:AF42"/>
    <mergeCell ref="R41:R42"/>
    <mergeCell ref="S41:S42"/>
    <mergeCell ref="T41:T42"/>
    <mergeCell ref="U41:U42"/>
    <mergeCell ref="V41:V42"/>
    <mergeCell ref="W41:W42"/>
    <mergeCell ref="L41:L42"/>
    <mergeCell ref="M41:M42"/>
    <mergeCell ref="N41:N42"/>
    <mergeCell ref="O41:O42"/>
    <mergeCell ref="P41:P42"/>
    <mergeCell ref="Q41:Q42"/>
    <mergeCell ref="G41:G42"/>
    <mergeCell ref="H41:H42"/>
    <mergeCell ref="I43:I44"/>
    <mergeCell ref="J43:J44"/>
    <mergeCell ref="K43:K44"/>
    <mergeCell ref="AG43:AG44"/>
    <mergeCell ref="AH43:AH44"/>
    <mergeCell ref="BN43:BN44"/>
    <mergeCell ref="X43:X44"/>
    <mergeCell ref="Y43:Y44"/>
    <mergeCell ref="Z43:Z44"/>
    <mergeCell ref="AA43:AA44"/>
    <mergeCell ref="AB43:AB44"/>
    <mergeCell ref="AC43:AC44"/>
    <mergeCell ref="AQ43:AQ44"/>
    <mergeCell ref="AR43:AR44"/>
    <mergeCell ref="AS43:AS44"/>
    <mergeCell ref="AT43:AT44"/>
    <mergeCell ref="AU43:AU44"/>
    <mergeCell ref="AX43:AX44"/>
    <mergeCell ref="AY43:AY44"/>
    <mergeCell ref="AZ43:AZ44"/>
    <mergeCell ref="BA43:BA44"/>
    <mergeCell ref="BB43:BB44"/>
    <mergeCell ref="BE43:BE44"/>
    <mergeCell ref="BF43:BF44"/>
    <mergeCell ref="BG43:BG44"/>
    <mergeCell ref="A45:A46"/>
    <mergeCell ref="B45:B46"/>
    <mergeCell ref="C45:C46"/>
    <mergeCell ref="D45:D46"/>
    <mergeCell ref="E45:E46"/>
    <mergeCell ref="F45:F46"/>
    <mergeCell ref="AD43:AD44"/>
    <mergeCell ref="AE43:AE44"/>
    <mergeCell ref="AF43:AF44"/>
    <mergeCell ref="R43:R44"/>
    <mergeCell ref="S43:S44"/>
    <mergeCell ref="T43:T44"/>
    <mergeCell ref="U43:U44"/>
    <mergeCell ref="V43:V44"/>
    <mergeCell ref="W43:W44"/>
    <mergeCell ref="L43:L44"/>
    <mergeCell ref="M43:M44"/>
    <mergeCell ref="N43:N44"/>
    <mergeCell ref="O43:O44"/>
    <mergeCell ref="P43:P44"/>
    <mergeCell ref="Q43:Q44"/>
    <mergeCell ref="G43:G44"/>
    <mergeCell ref="H43:H44"/>
    <mergeCell ref="I45:I46"/>
    <mergeCell ref="J45:J46"/>
    <mergeCell ref="K45:K46"/>
    <mergeCell ref="AG45:AG46"/>
    <mergeCell ref="AH45:AH46"/>
    <mergeCell ref="BN45:BN46"/>
    <mergeCell ref="X45:X46"/>
    <mergeCell ref="Y45:Y46"/>
    <mergeCell ref="Z45:Z46"/>
    <mergeCell ref="AA45:AA46"/>
    <mergeCell ref="AB45:AB46"/>
    <mergeCell ref="AC45:AC46"/>
    <mergeCell ref="AJ45:AJ46"/>
    <mergeCell ref="AK45:AK46"/>
    <mergeCell ref="AL45:AL46"/>
    <mergeCell ref="AM45:AM46"/>
    <mergeCell ref="AN45:AN46"/>
    <mergeCell ref="AQ45:AQ46"/>
    <mergeCell ref="AR45:AR46"/>
    <mergeCell ref="AS45:AS46"/>
    <mergeCell ref="AT45:AT46"/>
    <mergeCell ref="AU45:AU46"/>
    <mergeCell ref="AX45:AX46"/>
    <mergeCell ref="AY45:AY46"/>
    <mergeCell ref="AZ45:AZ46"/>
    <mergeCell ref="A47:A48"/>
    <mergeCell ref="B47:B48"/>
    <mergeCell ref="C47:C48"/>
    <mergeCell ref="D47:D48"/>
    <mergeCell ref="E47:E48"/>
    <mergeCell ref="F47:F48"/>
    <mergeCell ref="AD45:AD46"/>
    <mergeCell ref="AE45:AE46"/>
    <mergeCell ref="AF45:AF46"/>
    <mergeCell ref="R45:R46"/>
    <mergeCell ref="S45:S46"/>
    <mergeCell ref="T45:T46"/>
    <mergeCell ref="U45:U46"/>
    <mergeCell ref="V45:V46"/>
    <mergeCell ref="W45:W46"/>
    <mergeCell ref="L45:L46"/>
    <mergeCell ref="M45:M46"/>
    <mergeCell ref="N45:N46"/>
    <mergeCell ref="O45:O46"/>
    <mergeCell ref="P45:P46"/>
    <mergeCell ref="Q45:Q46"/>
    <mergeCell ref="G45:G46"/>
    <mergeCell ref="H45:H46"/>
    <mergeCell ref="I47:I48"/>
    <mergeCell ref="J47:J48"/>
    <mergeCell ref="K47:K48"/>
    <mergeCell ref="AG47:AG48"/>
    <mergeCell ref="AH47:AH48"/>
    <mergeCell ref="BN47:BN48"/>
    <mergeCell ref="X47:X48"/>
    <mergeCell ref="Y47:Y48"/>
    <mergeCell ref="Z47:Z48"/>
    <mergeCell ref="AA47:AA48"/>
    <mergeCell ref="AB47:AB48"/>
    <mergeCell ref="AC47:AC48"/>
    <mergeCell ref="AJ47:AJ48"/>
    <mergeCell ref="AK47:AK48"/>
    <mergeCell ref="AL47:AL48"/>
    <mergeCell ref="AM47:AM48"/>
    <mergeCell ref="AN47:AN48"/>
    <mergeCell ref="AQ47:AQ48"/>
    <mergeCell ref="AR47:AR48"/>
    <mergeCell ref="AS47:AS48"/>
    <mergeCell ref="AT47:AT48"/>
    <mergeCell ref="AU47:AU48"/>
    <mergeCell ref="BE47:BE48"/>
    <mergeCell ref="BF47:BF48"/>
    <mergeCell ref="BG47:BG48"/>
    <mergeCell ref="A49:A50"/>
    <mergeCell ref="B49:B50"/>
    <mergeCell ref="C49:C50"/>
    <mergeCell ref="D49:D50"/>
    <mergeCell ref="E49:E50"/>
    <mergeCell ref="F49:F50"/>
    <mergeCell ref="AD47:AD48"/>
    <mergeCell ref="AE47:AE48"/>
    <mergeCell ref="AF47:AF48"/>
    <mergeCell ref="R47:R48"/>
    <mergeCell ref="S47:S48"/>
    <mergeCell ref="T47:T48"/>
    <mergeCell ref="U47:U48"/>
    <mergeCell ref="V47:V48"/>
    <mergeCell ref="W47:W48"/>
    <mergeCell ref="L47:L48"/>
    <mergeCell ref="M47:M48"/>
    <mergeCell ref="N47:N48"/>
    <mergeCell ref="O47:O48"/>
    <mergeCell ref="P47:P48"/>
    <mergeCell ref="Q47:Q48"/>
    <mergeCell ref="G47:G48"/>
    <mergeCell ref="H47:H48"/>
    <mergeCell ref="G49:G50"/>
    <mergeCell ref="H49:H50"/>
    <mergeCell ref="I49:I50"/>
    <mergeCell ref="J49:J50"/>
    <mergeCell ref="K49:K50"/>
    <mergeCell ref="R49:R50"/>
    <mergeCell ref="S49:S50"/>
    <mergeCell ref="T49:T50"/>
    <mergeCell ref="U49:U50"/>
    <mergeCell ref="V49:V50"/>
    <mergeCell ref="W49:W50"/>
    <mergeCell ref="L49:L50"/>
    <mergeCell ref="M49:M50"/>
    <mergeCell ref="N49:N50"/>
    <mergeCell ref="O49:O50"/>
    <mergeCell ref="P49:P50"/>
    <mergeCell ref="Q49:Q50"/>
    <mergeCell ref="AD49:AD50"/>
    <mergeCell ref="AE49:AE50"/>
    <mergeCell ref="AF49:AF50"/>
    <mergeCell ref="AG49:AG50"/>
    <mergeCell ref="AH49:AH50"/>
    <mergeCell ref="BN49:BN50"/>
    <mergeCell ref="X49:X50"/>
    <mergeCell ref="Y49:Y50"/>
    <mergeCell ref="Z49:Z50"/>
    <mergeCell ref="AA49:AA50"/>
    <mergeCell ref="AB49:AB50"/>
    <mergeCell ref="AC49:AC50"/>
    <mergeCell ref="AJ49:AJ50"/>
    <mergeCell ref="AK49:AK50"/>
    <mergeCell ref="AL49:AL50"/>
    <mergeCell ref="AM49:AM50"/>
    <mergeCell ref="AN49:AN50"/>
    <mergeCell ref="AQ49:AQ50"/>
    <mergeCell ref="AR49:AR50"/>
    <mergeCell ref="AS49:AS50"/>
    <mergeCell ref="AT49:AT50"/>
    <mergeCell ref="AU49:AU50"/>
    <mergeCell ref="BE49:BE50"/>
    <mergeCell ref="BF49:BF50"/>
    <mergeCell ref="BG49:BG50"/>
    <mergeCell ref="BH49:BH50"/>
  </mergeCells>
  <conditionalFormatting sqref="E5:F29">
    <cfRule type="cellIs" dxfId="166" priority="7" operator="lessThan">
      <formula>0</formula>
    </cfRule>
  </conditionalFormatting>
  <conditionalFormatting sqref="F5:F29">
    <cfRule type="cellIs" dxfId="165" priority="6" operator="equal">
      <formula>0</formula>
    </cfRule>
  </conditionalFormatting>
  <conditionalFormatting sqref="F35:F50">
    <cfRule type="cellIs" dxfId="164" priority="4" operator="equal">
      <formula>0</formula>
    </cfRule>
    <cfRule type="cellIs" dxfId="163" priority="5" operator="lessThan">
      <formula>0</formula>
    </cfRule>
  </conditionalFormatting>
  <conditionalFormatting sqref="G5:BN13 G14:AS14 AU14:BN14 G15:BN30 G35:BM50">
    <cfRule type="cellIs" dxfId="162" priority="3" operator="greaterThan">
      <formula>0</formula>
    </cfRule>
  </conditionalFormatting>
  <conditionalFormatting sqref="BN35 BN37 BN39 BN41 BN43 BN45 BN47 BN49">
    <cfRule type="containsText" dxfId="161" priority="8" operator="containsText" text="Done">
      <formula>NOT(ISERROR(SEARCH("Done",BN35)))</formula>
    </cfRule>
  </conditionalFormatting>
  <conditionalFormatting sqref="BN35:BN50">
    <cfRule type="containsText" dxfId="160" priority="2" operator="containsText" text="Done">
      <formula>NOT(ISERROR(SEARCH("Done",BN35)))</formula>
    </cfRule>
  </conditionalFormatting>
  <dataValidations count="1">
    <dataValidation allowBlank="1" showInputMessage="1" showErrorMessage="1" sqref="BP5" xr:uid="{57AE4F70-ACBE-4627-83E7-25AF9BB2C38E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2AEB-4C7B-4686-907F-60F0AAEB769C}">
  <sheetPr>
    <pageSetUpPr fitToPage="1"/>
  </sheetPr>
  <dimension ref="A1:AL76"/>
  <sheetViews>
    <sheetView showGridLines="0" zoomScale="60" zoomScaleNormal="60" workbookViewId="0">
      <pane xSplit="6" ySplit="4" topLeftCell="V13" activePane="bottomRight" state="frozen"/>
      <selection pane="topRight" activeCell="G51" sqref="G51:AH52"/>
      <selection pane="bottomLeft" activeCell="G51" sqref="G51:AH52"/>
      <selection pane="bottomRight" activeCell="AK26" sqref="AK26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customWidth="1"/>
    <col min="35" max="35" width="4.54296875" style="1" hidden="1" customWidth="1"/>
    <col min="36" max="36" width="45.1796875" style="2" customWidth="1"/>
    <col min="40" max="40" width="11.1796875" customWidth="1"/>
    <col min="41" max="41" width="29.453125" bestFit="1" customWidth="1"/>
    <col min="42" max="42" width="22.1796875" bestFit="1" customWidth="1"/>
    <col min="43" max="43" width="5.26953125" bestFit="1" customWidth="1"/>
    <col min="44" max="45" width="11.453125" bestFit="1" customWidth="1"/>
    <col min="46" max="48" width="2.26953125" bestFit="1" customWidth="1"/>
    <col min="49" max="51" width="3.26953125" bestFit="1" customWidth="1"/>
    <col min="52" max="52" width="11" bestFit="1" customWidth="1"/>
    <col min="53" max="53" width="9" bestFit="1" customWidth="1"/>
    <col min="54" max="59" width="2.26953125" bestFit="1" customWidth="1"/>
    <col min="60" max="60" width="3.26953125" bestFit="1" customWidth="1"/>
    <col min="61" max="61" width="12" bestFit="1" customWidth="1"/>
    <col min="62" max="62" width="7.1796875" bestFit="1" customWidth="1"/>
    <col min="63" max="69" width="2.26953125" bestFit="1" customWidth="1"/>
    <col min="70" max="72" width="3.26953125" bestFit="1" customWidth="1"/>
    <col min="73" max="73" width="10" bestFit="1" customWidth="1"/>
    <col min="74" max="74" width="11.453125" bestFit="1" customWidth="1"/>
  </cols>
  <sheetData>
    <row r="1" spans="1:36" ht="34.5" customHeight="1" x14ac:dyDescent="0.35">
      <c r="A1" s="27" t="s">
        <v>45</v>
      </c>
      <c r="D1" s="230" t="s">
        <v>138</v>
      </c>
      <c r="E1" s="231"/>
      <c r="F1" s="232"/>
    </row>
    <row r="2" spans="1:36" ht="25" customHeight="1" x14ac:dyDescent="0.35">
      <c r="A2" s="23" t="s">
        <v>46</v>
      </c>
      <c r="C2">
        <f>D2/6</f>
        <v>16</v>
      </c>
      <c r="D2" s="2">
        <f>SUBTOTAL(9,D5:D34)</f>
        <v>96</v>
      </c>
      <c r="E2" s="2">
        <f>SUBTOTAL(9,E5:E34)</f>
        <v>96</v>
      </c>
      <c r="F2" s="63">
        <f>SUBTOTAL(9,F5:F34)</f>
        <v>0</v>
      </c>
    </row>
    <row r="3" spans="1:3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346"/>
      <c r="AI3" s="102"/>
      <c r="AJ3" s="263" t="s">
        <v>52</v>
      </c>
    </row>
    <row r="4" spans="1:36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37">
        <v>29</v>
      </c>
      <c r="AJ4" s="263"/>
    </row>
    <row r="5" spans="1:36" ht="18" customHeight="1" x14ac:dyDescent="0.35">
      <c r="A5" s="220" t="s">
        <v>232</v>
      </c>
      <c r="B5" s="223" t="s">
        <v>233</v>
      </c>
      <c r="C5" s="31" t="s">
        <v>1</v>
      </c>
      <c r="D5" s="3">
        <v>3</v>
      </c>
      <c r="E5" s="4">
        <f t="shared" ref="E5:E11" si="0">SUM(G5:AI5)</f>
        <v>3</v>
      </c>
      <c r="F5" s="8">
        <f t="shared" ref="F5:F35" si="1">E5-D5</f>
        <v>0</v>
      </c>
      <c r="G5" s="69"/>
      <c r="H5" s="9"/>
      <c r="I5" s="9"/>
      <c r="J5" s="9"/>
      <c r="K5" s="9"/>
      <c r="L5" s="9"/>
      <c r="M5" s="69"/>
      <c r="N5" s="69"/>
      <c r="O5" s="9"/>
      <c r="P5" s="9"/>
      <c r="Q5" s="9"/>
      <c r="R5" s="9"/>
      <c r="S5" s="9"/>
      <c r="T5" s="69"/>
      <c r="U5" s="69"/>
      <c r="V5" s="9"/>
      <c r="W5" s="9"/>
      <c r="X5" s="9"/>
      <c r="Y5" s="9"/>
      <c r="Z5" s="9"/>
      <c r="AA5" s="69"/>
      <c r="AB5" s="69"/>
      <c r="AC5" s="9">
        <v>2</v>
      </c>
      <c r="AD5" s="9">
        <v>1</v>
      </c>
      <c r="AE5" s="9"/>
      <c r="AF5" s="9"/>
      <c r="AG5" s="9"/>
      <c r="AH5" s="69"/>
      <c r="AI5" s="9"/>
      <c r="AJ5" s="41" t="s">
        <v>234</v>
      </c>
    </row>
    <row r="6" spans="1:36" ht="18" customHeight="1" x14ac:dyDescent="0.35">
      <c r="A6" s="221"/>
      <c r="B6" s="224"/>
      <c r="C6" s="32" t="s">
        <v>2</v>
      </c>
      <c r="D6" s="3">
        <v>3</v>
      </c>
      <c r="E6" s="4">
        <f t="shared" si="0"/>
        <v>3</v>
      </c>
      <c r="F6" s="8">
        <f t="shared" si="1"/>
        <v>0</v>
      </c>
      <c r="G6" s="69"/>
      <c r="H6" s="9"/>
      <c r="I6" s="9"/>
      <c r="J6" s="9"/>
      <c r="K6" s="9"/>
      <c r="L6" s="9"/>
      <c r="M6" s="69"/>
      <c r="N6" s="69"/>
      <c r="O6" s="9"/>
      <c r="P6" s="9"/>
      <c r="Q6" s="9"/>
      <c r="R6" s="9"/>
      <c r="S6" s="9"/>
      <c r="T6" s="69"/>
      <c r="U6" s="69"/>
      <c r="V6" s="9"/>
      <c r="W6" s="9"/>
      <c r="X6" s="9"/>
      <c r="Y6" s="9"/>
      <c r="Z6" s="9"/>
      <c r="AA6" s="69"/>
      <c r="AB6" s="69"/>
      <c r="AC6" s="9">
        <v>3</v>
      </c>
      <c r="AD6" s="9"/>
      <c r="AE6" s="9"/>
      <c r="AF6" s="9"/>
      <c r="AG6" s="9"/>
      <c r="AH6" s="69"/>
      <c r="AI6" s="9"/>
      <c r="AJ6" s="42"/>
    </row>
    <row r="7" spans="1:36" ht="18" customHeight="1" x14ac:dyDescent="0.35">
      <c r="A7" s="221"/>
      <c r="B7" s="224"/>
      <c r="C7" s="32" t="s">
        <v>3</v>
      </c>
      <c r="D7" s="3">
        <v>3</v>
      </c>
      <c r="E7" s="4">
        <f t="shared" si="0"/>
        <v>3</v>
      </c>
      <c r="F7" s="8">
        <f t="shared" si="1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/>
      <c r="X7" s="9"/>
      <c r="Y7" s="9"/>
      <c r="Z7" s="9"/>
      <c r="AA7" s="69"/>
      <c r="AB7" s="69"/>
      <c r="AC7" s="9"/>
      <c r="AD7" s="9"/>
      <c r="AE7" s="9"/>
      <c r="AF7" s="9">
        <v>3</v>
      </c>
      <c r="AG7" s="9"/>
      <c r="AH7" s="69"/>
      <c r="AI7" s="9"/>
      <c r="AJ7" s="42"/>
    </row>
    <row r="8" spans="1:36" ht="18" customHeight="1" x14ac:dyDescent="0.35">
      <c r="A8" s="221"/>
      <c r="B8" s="224"/>
      <c r="C8" s="33" t="s">
        <v>4</v>
      </c>
      <c r="D8" s="3">
        <v>3</v>
      </c>
      <c r="E8" s="4">
        <f t="shared" si="0"/>
        <v>3</v>
      </c>
      <c r="F8" s="8">
        <f t="shared" si="1"/>
        <v>0</v>
      </c>
      <c r="G8" s="69"/>
      <c r="H8" s="9"/>
      <c r="I8" s="9"/>
      <c r="J8" s="9"/>
      <c r="K8" s="9"/>
      <c r="L8" s="9"/>
      <c r="M8" s="69"/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/>
      <c r="Z8" s="9"/>
      <c r="AA8" s="69"/>
      <c r="AB8" s="69"/>
      <c r="AC8" s="9">
        <v>3</v>
      </c>
      <c r="AD8" s="9"/>
      <c r="AE8" s="9"/>
      <c r="AF8" s="9"/>
      <c r="AG8" s="9"/>
      <c r="AH8" s="69"/>
      <c r="AI8" s="9"/>
      <c r="AJ8" s="42"/>
    </row>
    <row r="9" spans="1:36" ht="18" customHeight="1" x14ac:dyDescent="0.35">
      <c r="A9" s="221"/>
      <c r="B9" s="224"/>
      <c r="C9" s="33" t="s">
        <v>5</v>
      </c>
      <c r="D9" s="3">
        <v>3</v>
      </c>
      <c r="E9" s="4">
        <f t="shared" si="0"/>
        <v>3</v>
      </c>
      <c r="F9" s="8">
        <f t="shared" si="1"/>
        <v>0</v>
      </c>
      <c r="G9" s="69"/>
      <c r="H9" s="9"/>
      <c r="I9" s="9"/>
      <c r="J9" s="9"/>
      <c r="K9" s="9"/>
      <c r="L9" s="9"/>
      <c r="M9" s="69"/>
      <c r="N9" s="69"/>
      <c r="O9" s="9"/>
      <c r="P9" s="9"/>
      <c r="Q9" s="9"/>
      <c r="R9" s="9"/>
      <c r="S9" s="9"/>
      <c r="T9" s="69"/>
      <c r="U9" s="69"/>
      <c r="V9" s="9"/>
      <c r="W9" s="9"/>
      <c r="X9" s="9"/>
      <c r="Y9" s="9"/>
      <c r="Z9" s="9"/>
      <c r="AA9" s="69"/>
      <c r="AB9" s="69"/>
      <c r="AC9" s="9">
        <v>3</v>
      </c>
      <c r="AD9" s="9"/>
      <c r="AE9" s="9"/>
      <c r="AF9" s="9"/>
      <c r="AG9" s="9"/>
      <c r="AH9" s="69"/>
      <c r="AI9" s="9"/>
      <c r="AJ9" s="42"/>
    </row>
    <row r="10" spans="1:36" ht="18" customHeight="1" x14ac:dyDescent="0.35">
      <c r="A10" s="222"/>
      <c r="B10" s="225"/>
      <c r="C10" s="34" t="s">
        <v>6</v>
      </c>
      <c r="D10" s="3">
        <v>3</v>
      </c>
      <c r="E10" s="4">
        <f t="shared" si="0"/>
        <v>3</v>
      </c>
      <c r="F10" s="10">
        <f t="shared" si="1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/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9">
        <v>3</v>
      </c>
      <c r="AD10" s="13"/>
      <c r="AE10" s="13"/>
      <c r="AF10" s="13"/>
      <c r="AG10" s="13"/>
      <c r="AH10" s="70"/>
      <c r="AI10" s="13"/>
      <c r="AJ10" s="43"/>
    </row>
    <row r="11" spans="1:36" ht="18" customHeight="1" x14ac:dyDescent="0.35">
      <c r="A11" s="220" t="s">
        <v>232</v>
      </c>
      <c r="B11" s="223" t="s">
        <v>235</v>
      </c>
      <c r="C11" s="31" t="s">
        <v>1</v>
      </c>
      <c r="D11" s="3">
        <v>3</v>
      </c>
      <c r="E11" s="4">
        <f t="shared" si="0"/>
        <v>3</v>
      </c>
      <c r="F11" s="4">
        <f t="shared" si="1"/>
        <v>0</v>
      </c>
      <c r="G11" s="71"/>
      <c r="H11" s="5"/>
      <c r="I11" s="5"/>
      <c r="J11" s="5"/>
      <c r="K11" s="5"/>
      <c r="L11" s="5"/>
      <c r="M11" s="71"/>
      <c r="N11" s="71"/>
      <c r="O11" s="5"/>
      <c r="P11" s="5"/>
      <c r="Q11" s="5"/>
      <c r="R11" s="5"/>
      <c r="S11" s="5"/>
      <c r="T11" s="71"/>
      <c r="U11" s="71"/>
      <c r="V11" s="5"/>
      <c r="W11" s="5"/>
      <c r="X11" s="5"/>
      <c r="Y11" s="5"/>
      <c r="Z11" s="5"/>
      <c r="AA11" s="71"/>
      <c r="AB11" s="71"/>
      <c r="AC11" s="5">
        <v>3</v>
      </c>
      <c r="AD11" s="5"/>
      <c r="AE11" s="5"/>
      <c r="AF11" s="5"/>
      <c r="AG11" s="5"/>
      <c r="AH11" s="71"/>
      <c r="AI11" s="5"/>
      <c r="AJ11" s="41"/>
    </row>
    <row r="12" spans="1:36" ht="18" customHeight="1" x14ac:dyDescent="0.35">
      <c r="A12" s="221"/>
      <c r="B12" s="224"/>
      <c r="C12" s="32" t="s">
        <v>2</v>
      </c>
      <c r="D12" s="3">
        <v>3</v>
      </c>
      <c r="E12" s="8">
        <f t="shared" ref="E12:E34" si="2">SUM(G12:AI12)</f>
        <v>3</v>
      </c>
      <c r="F12" s="8">
        <f t="shared" si="1"/>
        <v>0</v>
      </c>
      <c r="G12" s="69"/>
      <c r="H12" s="9"/>
      <c r="I12" s="9"/>
      <c r="J12" s="9"/>
      <c r="K12" s="9"/>
      <c r="L12" s="9"/>
      <c r="M12" s="69"/>
      <c r="N12" s="69"/>
      <c r="O12" s="9"/>
      <c r="P12" s="9"/>
      <c r="Q12" s="9"/>
      <c r="R12" s="9"/>
      <c r="S12" s="9"/>
      <c r="T12" s="69"/>
      <c r="U12" s="69"/>
      <c r="V12" s="9"/>
      <c r="W12" s="9"/>
      <c r="X12" s="9"/>
      <c r="Y12" s="9"/>
      <c r="Z12" s="9"/>
      <c r="AA12" s="69"/>
      <c r="AB12" s="69"/>
      <c r="AC12" s="5">
        <v>3</v>
      </c>
      <c r="AD12" s="9"/>
      <c r="AE12" s="9"/>
      <c r="AF12" s="9"/>
      <c r="AG12" s="9"/>
      <c r="AH12" s="69"/>
      <c r="AI12" s="9"/>
      <c r="AJ12" s="42"/>
    </row>
    <row r="13" spans="1:36" ht="18" customHeight="1" x14ac:dyDescent="0.35">
      <c r="A13" s="221"/>
      <c r="B13" s="224"/>
      <c r="C13" s="32" t="s">
        <v>3</v>
      </c>
      <c r="D13" s="3">
        <v>3</v>
      </c>
      <c r="E13" s="8">
        <f t="shared" si="2"/>
        <v>3</v>
      </c>
      <c r="F13" s="8">
        <f t="shared" si="1"/>
        <v>0</v>
      </c>
      <c r="G13" s="69"/>
      <c r="H13" s="9"/>
      <c r="I13" s="9"/>
      <c r="J13" s="9"/>
      <c r="K13" s="9"/>
      <c r="L13" s="9"/>
      <c r="M13" s="69"/>
      <c r="N13" s="69"/>
      <c r="O13" s="9"/>
      <c r="P13" s="9"/>
      <c r="Q13" s="9"/>
      <c r="R13" s="9"/>
      <c r="S13" s="9"/>
      <c r="T13" s="69"/>
      <c r="U13" s="69"/>
      <c r="V13" s="9"/>
      <c r="W13" s="9"/>
      <c r="X13" s="9"/>
      <c r="Y13" s="9"/>
      <c r="Z13" s="9"/>
      <c r="AA13" s="69"/>
      <c r="AB13" s="69"/>
      <c r="AC13" s="5"/>
      <c r="AD13" s="9"/>
      <c r="AE13" s="9"/>
      <c r="AF13" s="9">
        <v>3</v>
      </c>
      <c r="AG13" s="9"/>
      <c r="AH13" s="69"/>
      <c r="AI13" s="9"/>
      <c r="AJ13" s="42"/>
    </row>
    <row r="14" spans="1:36" ht="18" customHeight="1" x14ac:dyDescent="0.35">
      <c r="A14" s="221"/>
      <c r="B14" s="224"/>
      <c r="C14" s="33" t="s">
        <v>4</v>
      </c>
      <c r="D14" s="3">
        <v>3</v>
      </c>
      <c r="E14" s="8">
        <f t="shared" si="2"/>
        <v>3</v>
      </c>
      <c r="F14" s="8">
        <f t="shared" si="1"/>
        <v>0</v>
      </c>
      <c r="G14" s="69"/>
      <c r="H14" s="9"/>
      <c r="I14" s="9"/>
      <c r="J14" s="9"/>
      <c r="K14" s="9"/>
      <c r="L14" s="9"/>
      <c r="M14" s="69"/>
      <c r="N14" s="69"/>
      <c r="O14" s="9"/>
      <c r="P14" s="9"/>
      <c r="Q14" s="9"/>
      <c r="R14" s="9"/>
      <c r="S14" s="9"/>
      <c r="T14" s="69"/>
      <c r="U14" s="69"/>
      <c r="V14" s="9"/>
      <c r="W14" s="9"/>
      <c r="X14" s="9"/>
      <c r="Y14" s="9"/>
      <c r="Z14" s="9"/>
      <c r="AA14" s="69"/>
      <c r="AB14" s="69"/>
      <c r="AC14" s="5">
        <v>3</v>
      </c>
      <c r="AD14" s="9"/>
      <c r="AE14" s="9"/>
      <c r="AF14" s="9"/>
      <c r="AG14" s="9"/>
      <c r="AH14" s="69"/>
      <c r="AI14" s="9"/>
      <c r="AJ14" s="42"/>
    </row>
    <row r="15" spans="1:36" ht="18" customHeight="1" x14ac:dyDescent="0.35">
      <c r="A15" s="221"/>
      <c r="B15" s="224"/>
      <c r="C15" s="33" t="s">
        <v>5</v>
      </c>
      <c r="D15" s="3">
        <v>3</v>
      </c>
      <c r="E15" s="8">
        <f t="shared" si="2"/>
        <v>3</v>
      </c>
      <c r="F15" s="8">
        <f t="shared" si="1"/>
        <v>0</v>
      </c>
      <c r="G15" s="69"/>
      <c r="H15" s="9"/>
      <c r="I15" s="9"/>
      <c r="J15" s="9"/>
      <c r="K15" s="9"/>
      <c r="L15" s="9"/>
      <c r="M15" s="69"/>
      <c r="N15" s="69"/>
      <c r="O15" s="9"/>
      <c r="P15" s="9"/>
      <c r="Q15" s="9"/>
      <c r="R15" s="9"/>
      <c r="S15" s="9"/>
      <c r="T15" s="69"/>
      <c r="U15" s="69"/>
      <c r="V15" s="9"/>
      <c r="W15" s="9"/>
      <c r="X15" s="9"/>
      <c r="Y15" s="9"/>
      <c r="Z15" s="9"/>
      <c r="AA15" s="69"/>
      <c r="AB15" s="69"/>
      <c r="AC15" s="5">
        <v>3</v>
      </c>
      <c r="AD15" s="9"/>
      <c r="AE15" s="9"/>
      <c r="AF15" s="9"/>
      <c r="AG15" s="9"/>
      <c r="AH15" s="69"/>
      <c r="AI15" s="9"/>
      <c r="AJ15" s="42"/>
    </row>
    <row r="16" spans="1:36" ht="18" customHeight="1" x14ac:dyDescent="0.35">
      <c r="A16" s="222"/>
      <c r="B16" s="225"/>
      <c r="C16" s="34" t="s">
        <v>6</v>
      </c>
      <c r="D16" s="3">
        <v>3</v>
      </c>
      <c r="E16" s="10">
        <f t="shared" si="2"/>
        <v>3</v>
      </c>
      <c r="F16" s="10">
        <f t="shared" si="1"/>
        <v>0</v>
      </c>
      <c r="G16" s="70"/>
      <c r="H16" s="13"/>
      <c r="I16" s="13"/>
      <c r="J16" s="13"/>
      <c r="K16" s="13"/>
      <c r="L16" s="13"/>
      <c r="M16" s="70"/>
      <c r="N16" s="70"/>
      <c r="O16" s="13"/>
      <c r="P16" s="13"/>
      <c r="Q16" s="13"/>
      <c r="R16" s="13"/>
      <c r="S16" s="13"/>
      <c r="T16" s="70"/>
      <c r="U16" s="70"/>
      <c r="V16" s="13"/>
      <c r="W16" s="13"/>
      <c r="X16" s="13"/>
      <c r="Y16" s="13"/>
      <c r="Z16" s="13"/>
      <c r="AA16" s="70"/>
      <c r="AB16" s="70"/>
      <c r="AC16" s="5">
        <v>3</v>
      </c>
      <c r="AD16" s="13"/>
      <c r="AE16" s="13"/>
      <c r="AF16" s="13"/>
      <c r="AG16" s="13"/>
      <c r="AH16" s="70"/>
      <c r="AI16" s="13"/>
      <c r="AJ16" s="43"/>
    </row>
    <row r="17" spans="1:36" ht="18" customHeight="1" x14ac:dyDescent="0.35">
      <c r="A17" s="220" t="s">
        <v>232</v>
      </c>
      <c r="B17" s="308" t="s">
        <v>236</v>
      </c>
      <c r="C17" s="31" t="s">
        <v>1</v>
      </c>
      <c r="D17" s="3">
        <v>4</v>
      </c>
      <c r="E17" s="4">
        <f t="shared" si="2"/>
        <v>4</v>
      </c>
      <c r="F17" s="4">
        <f t="shared" si="1"/>
        <v>0</v>
      </c>
      <c r="G17" s="71"/>
      <c r="H17" s="5"/>
      <c r="I17" s="5"/>
      <c r="J17" s="5"/>
      <c r="K17" s="5"/>
      <c r="L17" s="5"/>
      <c r="M17" s="71"/>
      <c r="N17" s="71"/>
      <c r="O17" s="5"/>
      <c r="P17" s="5"/>
      <c r="Q17" s="5"/>
      <c r="R17" s="5"/>
      <c r="S17" s="5"/>
      <c r="T17" s="71"/>
      <c r="U17" s="71"/>
      <c r="V17" s="5"/>
      <c r="W17" s="5"/>
      <c r="X17" s="5"/>
      <c r="Y17" s="5"/>
      <c r="Z17" s="5"/>
      <c r="AA17" s="71"/>
      <c r="AB17" s="71"/>
      <c r="AC17" s="5">
        <v>4</v>
      </c>
      <c r="AD17" s="5"/>
      <c r="AE17" s="5"/>
      <c r="AF17" s="5"/>
      <c r="AG17" s="5"/>
      <c r="AH17" s="71"/>
      <c r="AI17" s="5"/>
      <c r="AJ17" s="41"/>
    </row>
    <row r="18" spans="1:36" ht="18" customHeight="1" x14ac:dyDescent="0.35">
      <c r="A18" s="221"/>
      <c r="B18" s="308"/>
      <c r="C18" s="32" t="s">
        <v>2</v>
      </c>
      <c r="D18" s="3">
        <v>4</v>
      </c>
      <c r="E18" s="8">
        <f t="shared" si="2"/>
        <v>4</v>
      </c>
      <c r="F18" s="8">
        <f t="shared" si="1"/>
        <v>0</v>
      </c>
      <c r="G18" s="69"/>
      <c r="H18" s="9"/>
      <c r="I18" s="9"/>
      <c r="J18" s="9"/>
      <c r="K18" s="9"/>
      <c r="L18" s="9"/>
      <c r="M18" s="69"/>
      <c r="N18" s="69"/>
      <c r="O18" s="9"/>
      <c r="P18" s="9"/>
      <c r="Q18" s="9"/>
      <c r="R18" s="9"/>
      <c r="S18" s="9"/>
      <c r="T18" s="69"/>
      <c r="U18" s="69"/>
      <c r="V18" s="9"/>
      <c r="W18" s="9"/>
      <c r="X18" s="9"/>
      <c r="Y18" s="9"/>
      <c r="Z18" s="9"/>
      <c r="AA18" s="69"/>
      <c r="AB18" s="69"/>
      <c r="AC18" s="5">
        <v>4</v>
      </c>
      <c r="AD18" s="9"/>
      <c r="AE18" s="9"/>
      <c r="AF18" s="9"/>
      <c r="AG18" s="9"/>
      <c r="AH18" s="69"/>
      <c r="AI18" s="9"/>
      <c r="AJ18" s="42"/>
    </row>
    <row r="19" spans="1:36" ht="18" customHeight="1" x14ac:dyDescent="0.35">
      <c r="A19" s="221"/>
      <c r="B19" s="308"/>
      <c r="C19" s="32" t="s">
        <v>3</v>
      </c>
      <c r="D19" s="3">
        <v>4</v>
      </c>
      <c r="E19" s="8">
        <f t="shared" si="2"/>
        <v>4</v>
      </c>
      <c r="F19" s="8">
        <f t="shared" si="1"/>
        <v>0</v>
      </c>
      <c r="G19" s="69"/>
      <c r="H19" s="9"/>
      <c r="I19" s="9"/>
      <c r="J19" s="9"/>
      <c r="K19" s="9"/>
      <c r="L19" s="9"/>
      <c r="M19" s="69"/>
      <c r="N19" s="69"/>
      <c r="O19" s="9"/>
      <c r="P19" s="9"/>
      <c r="Q19" s="9"/>
      <c r="R19" s="9"/>
      <c r="S19" s="9"/>
      <c r="T19" s="69"/>
      <c r="U19" s="69"/>
      <c r="V19" s="9"/>
      <c r="W19" s="9"/>
      <c r="X19" s="9"/>
      <c r="Y19" s="9"/>
      <c r="Z19" s="9"/>
      <c r="AA19" s="69"/>
      <c r="AB19" s="69"/>
      <c r="AC19" s="5"/>
      <c r="AD19" s="9"/>
      <c r="AE19" s="9"/>
      <c r="AF19" s="9">
        <v>3</v>
      </c>
      <c r="AG19" s="9">
        <v>1</v>
      </c>
      <c r="AH19" s="69"/>
      <c r="AI19" s="9"/>
      <c r="AJ19" s="42"/>
    </row>
    <row r="20" spans="1:36" ht="18" customHeight="1" x14ac:dyDescent="0.35">
      <c r="A20" s="221"/>
      <c r="B20" s="308"/>
      <c r="C20" s="33" t="s">
        <v>4</v>
      </c>
      <c r="D20" s="3">
        <v>4</v>
      </c>
      <c r="E20" s="8">
        <f t="shared" si="2"/>
        <v>4</v>
      </c>
      <c r="F20" s="8">
        <f t="shared" si="1"/>
        <v>0</v>
      </c>
      <c r="G20" s="69"/>
      <c r="H20" s="9"/>
      <c r="I20" s="9"/>
      <c r="J20" s="9"/>
      <c r="K20" s="9"/>
      <c r="L20" s="9"/>
      <c r="M20" s="69"/>
      <c r="N20" s="69"/>
      <c r="O20" s="9"/>
      <c r="P20" s="9"/>
      <c r="Q20" s="9"/>
      <c r="R20" s="9"/>
      <c r="S20" s="9"/>
      <c r="T20" s="69"/>
      <c r="U20" s="69"/>
      <c r="V20" s="9"/>
      <c r="W20" s="9"/>
      <c r="X20" s="9"/>
      <c r="Y20" s="9"/>
      <c r="Z20" s="9"/>
      <c r="AA20" s="69"/>
      <c r="AB20" s="69"/>
      <c r="AC20" s="5">
        <v>4</v>
      </c>
      <c r="AD20" s="9"/>
      <c r="AE20" s="9"/>
      <c r="AF20" s="9"/>
      <c r="AG20" s="9"/>
      <c r="AH20" s="69"/>
      <c r="AI20" s="9"/>
      <c r="AJ20" s="42"/>
    </row>
    <row r="21" spans="1:36" ht="18" customHeight="1" x14ac:dyDescent="0.35">
      <c r="A21" s="221"/>
      <c r="B21" s="308"/>
      <c r="C21" s="33" t="s">
        <v>5</v>
      </c>
      <c r="D21" s="3">
        <v>4</v>
      </c>
      <c r="E21" s="8">
        <f t="shared" si="2"/>
        <v>4</v>
      </c>
      <c r="F21" s="8">
        <f t="shared" si="1"/>
        <v>0</v>
      </c>
      <c r="G21" s="69"/>
      <c r="H21" s="9"/>
      <c r="I21" s="9"/>
      <c r="J21" s="9"/>
      <c r="K21" s="9"/>
      <c r="L21" s="9"/>
      <c r="M21" s="69"/>
      <c r="N21" s="69"/>
      <c r="O21" s="9"/>
      <c r="P21" s="9"/>
      <c r="Q21" s="9"/>
      <c r="R21" s="9"/>
      <c r="S21" s="9"/>
      <c r="T21" s="69"/>
      <c r="U21" s="69"/>
      <c r="V21" s="9"/>
      <c r="W21" s="9"/>
      <c r="X21" s="9"/>
      <c r="Y21" s="9"/>
      <c r="Z21" s="9"/>
      <c r="AA21" s="69"/>
      <c r="AB21" s="69"/>
      <c r="AC21" s="5">
        <v>4</v>
      </c>
      <c r="AD21" s="9"/>
      <c r="AE21" s="9"/>
      <c r="AF21" s="9"/>
      <c r="AG21" s="9"/>
      <c r="AH21" s="69"/>
      <c r="AI21" s="9"/>
      <c r="AJ21" s="42"/>
    </row>
    <row r="22" spans="1:36" ht="18" customHeight="1" x14ac:dyDescent="0.35">
      <c r="A22" s="222"/>
      <c r="B22" s="308"/>
      <c r="C22" s="35" t="s">
        <v>6</v>
      </c>
      <c r="D22" s="3">
        <v>4</v>
      </c>
      <c r="E22" s="18">
        <f t="shared" si="2"/>
        <v>4</v>
      </c>
      <c r="F22" s="10">
        <f t="shared" si="1"/>
        <v>0</v>
      </c>
      <c r="G22" s="70"/>
      <c r="H22" s="13"/>
      <c r="I22" s="13"/>
      <c r="J22" s="13"/>
      <c r="K22" s="13"/>
      <c r="L22" s="13"/>
      <c r="M22" s="70"/>
      <c r="N22" s="70"/>
      <c r="O22" s="13"/>
      <c r="P22" s="13"/>
      <c r="Q22" s="13"/>
      <c r="R22" s="13"/>
      <c r="S22" s="13"/>
      <c r="T22" s="70"/>
      <c r="U22" s="70"/>
      <c r="V22" s="13"/>
      <c r="W22" s="13"/>
      <c r="X22" s="13"/>
      <c r="Y22" s="13"/>
      <c r="Z22" s="13"/>
      <c r="AA22" s="70"/>
      <c r="AB22" s="70"/>
      <c r="AC22" s="5">
        <v>4</v>
      </c>
      <c r="AD22" s="13"/>
      <c r="AE22" s="13"/>
      <c r="AF22" s="13"/>
      <c r="AG22" s="13"/>
      <c r="AH22" s="70"/>
      <c r="AI22" s="13"/>
      <c r="AJ22" s="43"/>
    </row>
    <row r="23" spans="1:36" ht="18" customHeight="1" x14ac:dyDescent="0.35">
      <c r="A23" s="220" t="s">
        <v>232</v>
      </c>
      <c r="B23" s="223" t="s">
        <v>237</v>
      </c>
      <c r="C23" s="31" t="s">
        <v>1</v>
      </c>
      <c r="D23" s="3">
        <v>3</v>
      </c>
      <c r="E23" s="4">
        <f t="shared" si="2"/>
        <v>3</v>
      </c>
      <c r="F23" s="4">
        <f t="shared" si="1"/>
        <v>0</v>
      </c>
      <c r="G23" s="71"/>
      <c r="H23" s="5"/>
      <c r="I23" s="5"/>
      <c r="J23" s="5"/>
      <c r="K23" s="5"/>
      <c r="L23" s="5"/>
      <c r="M23" s="71"/>
      <c r="N23" s="71"/>
      <c r="O23" s="5"/>
      <c r="P23" s="5"/>
      <c r="Q23" s="5"/>
      <c r="R23" s="5"/>
      <c r="S23" s="5"/>
      <c r="T23" s="71"/>
      <c r="U23" s="71"/>
      <c r="V23" s="5"/>
      <c r="W23" s="5"/>
      <c r="X23" s="5"/>
      <c r="Y23" s="5"/>
      <c r="Z23" s="5"/>
      <c r="AA23" s="71"/>
      <c r="AB23" s="71"/>
      <c r="AC23" s="5">
        <v>3</v>
      </c>
      <c r="AD23" s="5"/>
      <c r="AE23" s="5"/>
      <c r="AF23" s="5"/>
      <c r="AG23" s="5"/>
      <c r="AH23" s="71"/>
      <c r="AI23" s="5"/>
      <c r="AJ23" s="41"/>
    </row>
    <row r="24" spans="1:36" ht="18" customHeight="1" x14ac:dyDescent="0.35">
      <c r="A24" s="221"/>
      <c r="B24" s="224"/>
      <c r="C24" s="32" t="s">
        <v>2</v>
      </c>
      <c r="D24" s="3">
        <v>3</v>
      </c>
      <c r="E24" s="8">
        <f t="shared" si="2"/>
        <v>3</v>
      </c>
      <c r="F24" s="8">
        <f t="shared" si="1"/>
        <v>0</v>
      </c>
      <c r="G24" s="69"/>
      <c r="H24" s="9"/>
      <c r="I24" s="9"/>
      <c r="J24" s="9"/>
      <c r="K24" s="9"/>
      <c r="L24" s="9"/>
      <c r="M24" s="69"/>
      <c r="N24" s="69"/>
      <c r="O24" s="9"/>
      <c r="P24" s="9"/>
      <c r="Q24" s="9"/>
      <c r="R24" s="9"/>
      <c r="S24" s="9"/>
      <c r="T24" s="69"/>
      <c r="U24" s="69"/>
      <c r="V24" s="9"/>
      <c r="W24" s="9"/>
      <c r="X24" s="9"/>
      <c r="Y24" s="9"/>
      <c r="Z24" s="9"/>
      <c r="AA24" s="69"/>
      <c r="AB24" s="69"/>
      <c r="AC24" s="5">
        <v>3</v>
      </c>
      <c r="AD24" s="9"/>
      <c r="AE24" s="9"/>
      <c r="AF24" s="9"/>
      <c r="AG24" s="9"/>
      <c r="AH24" s="69"/>
      <c r="AI24" s="9"/>
      <c r="AJ24" s="42" t="s">
        <v>238</v>
      </c>
    </row>
    <row r="25" spans="1:36" ht="18" customHeight="1" x14ac:dyDescent="0.35">
      <c r="A25" s="221"/>
      <c r="B25" s="224"/>
      <c r="C25" s="32" t="s">
        <v>3</v>
      </c>
      <c r="D25" s="3">
        <v>3</v>
      </c>
      <c r="E25" s="8">
        <f t="shared" si="2"/>
        <v>3</v>
      </c>
      <c r="F25" s="8">
        <f t="shared" si="1"/>
        <v>0</v>
      </c>
      <c r="G25" s="69"/>
      <c r="H25" s="9"/>
      <c r="I25" s="9"/>
      <c r="J25" s="9"/>
      <c r="K25" s="9"/>
      <c r="L25" s="9"/>
      <c r="M25" s="69"/>
      <c r="N25" s="69"/>
      <c r="O25" s="9"/>
      <c r="P25" s="9"/>
      <c r="Q25" s="9"/>
      <c r="R25" s="9"/>
      <c r="S25" s="9"/>
      <c r="T25" s="69"/>
      <c r="U25" s="69"/>
      <c r="V25" s="9"/>
      <c r="W25" s="9"/>
      <c r="X25" s="9"/>
      <c r="Y25" s="9"/>
      <c r="Z25" s="9"/>
      <c r="AA25" s="69"/>
      <c r="AB25" s="69"/>
      <c r="AC25" s="5"/>
      <c r="AD25" s="9"/>
      <c r="AE25" s="9"/>
      <c r="AF25" s="9">
        <v>2</v>
      </c>
      <c r="AG25" s="9">
        <v>1</v>
      </c>
      <c r="AH25" s="69"/>
      <c r="AI25" s="9"/>
      <c r="AJ25" s="42"/>
    </row>
    <row r="26" spans="1:36" ht="18" customHeight="1" x14ac:dyDescent="0.35">
      <c r="A26" s="221"/>
      <c r="B26" s="224"/>
      <c r="C26" s="33" t="s">
        <v>4</v>
      </c>
      <c r="D26" s="3">
        <v>3</v>
      </c>
      <c r="E26" s="8">
        <f t="shared" si="2"/>
        <v>3</v>
      </c>
      <c r="F26" s="8">
        <f t="shared" si="1"/>
        <v>0</v>
      </c>
      <c r="G26" s="69"/>
      <c r="H26" s="9"/>
      <c r="I26" s="9"/>
      <c r="J26" s="9"/>
      <c r="K26" s="9"/>
      <c r="L26" s="9"/>
      <c r="M26" s="69"/>
      <c r="N26" s="69"/>
      <c r="O26" s="9"/>
      <c r="P26" s="9"/>
      <c r="Q26" s="9"/>
      <c r="R26" s="9"/>
      <c r="S26" s="9"/>
      <c r="T26" s="69"/>
      <c r="U26" s="69"/>
      <c r="V26" s="9"/>
      <c r="W26" s="9"/>
      <c r="X26" s="9"/>
      <c r="Y26" s="9"/>
      <c r="Z26" s="9"/>
      <c r="AA26" s="69"/>
      <c r="AB26" s="69"/>
      <c r="AC26" s="5">
        <v>3</v>
      </c>
      <c r="AD26" s="9"/>
      <c r="AE26" s="9"/>
      <c r="AF26" s="9"/>
      <c r="AG26" s="9"/>
      <c r="AH26" s="69"/>
      <c r="AI26" s="9"/>
      <c r="AJ26" s="42"/>
    </row>
    <row r="27" spans="1:36" ht="18" customHeight="1" x14ac:dyDescent="0.35">
      <c r="A27" s="221"/>
      <c r="B27" s="224"/>
      <c r="C27" s="33" t="s">
        <v>5</v>
      </c>
      <c r="D27" s="3">
        <v>3</v>
      </c>
      <c r="E27" s="8">
        <f t="shared" si="2"/>
        <v>3</v>
      </c>
      <c r="F27" s="8">
        <f t="shared" si="1"/>
        <v>0</v>
      </c>
      <c r="G27" s="69"/>
      <c r="H27" s="9"/>
      <c r="I27" s="9"/>
      <c r="J27" s="9"/>
      <c r="K27" s="9"/>
      <c r="L27" s="9"/>
      <c r="M27" s="69"/>
      <c r="N27" s="69"/>
      <c r="O27" s="9"/>
      <c r="P27" s="9"/>
      <c r="Q27" s="9"/>
      <c r="R27" s="9"/>
      <c r="S27" s="9"/>
      <c r="T27" s="69"/>
      <c r="U27" s="69"/>
      <c r="V27" s="9"/>
      <c r="W27" s="9"/>
      <c r="X27" s="9"/>
      <c r="Y27" s="9"/>
      <c r="Z27" s="9"/>
      <c r="AA27" s="69"/>
      <c r="AB27" s="69"/>
      <c r="AC27" s="5">
        <v>3</v>
      </c>
      <c r="AD27" s="9"/>
      <c r="AE27" s="9"/>
      <c r="AF27" s="9"/>
      <c r="AG27" s="9"/>
      <c r="AH27" s="69"/>
      <c r="AI27" s="9"/>
      <c r="AJ27" s="42"/>
    </row>
    <row r="28" spans="1:36" ht="18" customHeight="1" x14ac:dyDescent="0.35">
      <c r="A28" s="222"/>
      <c r="B28" s="225"/>
      <c r="C28" s="34" t="s">
        <v>6</v>
      </c>
      <c r="D28" s="3">
        <v>3</v>
      </c>
      <c r="E28" s="10">
        <f t="shared" si="2"/>
        <v>3</v>
      </c>
      <c r="F28" s="10">
        <f t="shared" si="1"/>
        <v>0</v>
      </c>
      <c r="G28" s="70"/>
      <c r="H28" s="13"/>
      <c r="I28" s="13"/>
      <c r="J28" s="13"/>
      <c r="K28" s="13"/>
      <c r="L28" s="13"/>
      <c r="M28" s="70"/>
      <c r="N28" s="70"/>
      <c r="O28" s="13"/>
      <c r="P28" s="13"/>
      <c r="Q28" s="13"/>
      <c r="R28" s="13"/>
      <c r="S28" s="13"/>
      <c r="T28" s="70"/>
      <c r="U28" s="70"/>
      <c r="V28" s="13"/>
      <c r="W28" s="13"/>
      <c r="X28" s="13"/>
      <c r="Y28" s="13"/>
      <c r="Z28" s="13"/>
      <c r="AA28" s="70"/>
      <c r="AB28" s="70"/>
      <c r="AC28" s="5">
        <v>3</v>
      </c>
      <c r="AD28" s="13"/>
      <c r="AE28" s="13"/>
      <c r="AF28" s="13"/>
      <c r="AG28" s="13"/>
      <c r="AH28" s="70"/>
      <c r="AI28" s="13"/>
      <c r="AJ28" s="43"/>
    </row>
    <row r="29" spans="1:36" ht="18" customHeight="1" x14ac:dyDescent="0.35">
      <c r="A29" s="220" t="s">
        <v>232</v>
      </c>
      <c r="B29" s="223" t="s">
        <v>239</v>
      </c>
      <c r="C29" s="31" t="s">
        <v>1</v>
      </c>
      <c r="D29" s="3">
        <v>3</v>
      </c>
      <c r="E29" s="4">
        <f t="shared" si="2"/>
        <v>3</v>
      </c>
      <c r="F29" s="4">
        <f t="shared" si="1"/>
        <v>0</v>
      </c>
      <c r="G29" s="71"/>
      <c r="H29" s="5"/>
      <c r="I29" s="5"/>
      <c r="J29" s="5"/>
      <c r="K29" s="5"/>
      <c r="L29" s="5"/>
      <c r="M29" s="71"/>
      <c r="N29" s="71"/>
      <c r="O29" s="5"/>
      <c r="P29" s="5"/>
      <c r="Q29" s="5"/>
      <c r="R29" s="5"/>
      <c r="S29" s="5"/>
      <c r="T29" s="71"/>
      <c r="U29" s="71"/>
      <c r="V29" s="5"/>
      <c r="W29" s="5"/>
      <c r="X29" s="5"/>
      <c r="Y29" s="5"/>
      <c r="Z29" s="5"/>
      <c r="AA29" s="71"/>
      <c r="AB29" s="71"/>
      <c r="AC29" s="5">
        <v>2</v>
      </c>
      <c r="AD29" s="5">
        <v>1</v>
      </c>
      <c r="AE29" s="5"/>
      <c r="AF29" s="5"/>
      <c r="AG29" s="5"/>
      <c r="AH29" s="71"/>
      <c r="AI29" s="5"/>
      <c r="AJ29" s="42" t="s">
        <v>238</v>
      </c>
    </row>
    <row r="30" spans="1:36" ht="18" customHeight="1" x14ac:dyDescent="0.35">
      <c r="A30" s="221"/>
      <c r="B30" s="344"/>
      <c r="C30" s="32" t="s">
        <v>2</v>
      </c>
      <c r="D30" s="7">
        <v>3</v>
      </c>
      <c r="E30" s="8">
        <f t="shared" si="2"/>
        <v>3</v>
      </c>
      <c r="F30" s="8">
        <f t="shared" si="1"/>
        <v>0</v>
      </c>
      <c r="G30" s="69"/>
      <c r="H30" s="9"/>
      <c r="I30" s="9"/>
      <c r="J30" s="9"/>
      <c r="K30" s="9"/>
      <c r="L30" s="9"/>
      <c r="M30" s="69"/>
      <c r="N30" s="69"/>
      <c r="O30" s="9"/>
      <c r="P30" s="9"/>
      <c r="Q30" s="9"/>
      <c r="R30" s="9"/>
      <c r="S30" s="9"/>
      <c r="T30" s="69"/>
      <c r="U30" s="69"/>
      <c r="V30" s="9"/>
      <c r="W30" s="9"/>
      <c r="X30" s="9"/>
      <c r="Y30" s="9"/>
      <c r="Z30" s="9"/>
      <c r="AA30" s="69"/>
      <c r="AB30" s="69"/>
      <c r="AC30" s="5">
        <v>3</v>
      </c>
      <c r="AD30" s="9"/>
      <c r="AE30" s="9"/>
      <c r="AF30" s="9"/>
      <c r="AG30" s="9"/>
      <c r="AH30" s="69"/>
      <c r="AI30" s="9"/>
      <c r="AJ30" s="42"/>
    </row>
    <row r="31" spans="1:36" ht="18" customHeight="1" x14ac:dyDescent="0.35">
      <c r="A31" s="221"/>
      <c r="B31" s="344"/>
      <c r="C31" s="32" t="s">
        <v>3</v>
      </c>
      <c r="D31" s="7">
        <v>3</v>
      </c>
      <c r="E31" s="8">
        <f t="shared" si="2"/>
        <v>3</v>
      </c>
      <c r="F31" s="8">
        <f t="shared" si="1"/>
        <v>0</v>
      </c>
      <c r="G31" s="69"/>
      <c r="H31" s="9"/>
      <c r="I31" s="9"/>
      <c r="J31" s="9"/>
      <c r="K31" s="9"/>
      <c r="L31" s="9"/>
      <c r="M31" s="69"/>
      <c r="N31" s="69"/>
      <c r="O31" s="9"/>
      <c r="P31" s="9"/>
      <c r="Q31" s="9"/>
      <c r="R31" s="9"/>
      <c r="S31" s="9"/>
      <c r="T31" s="69"/>
      <c r="U31" s="69"/>
      <c r="V31" s="9"/>
      <c r="W31" s="9"/>
      <c r="X31" s="9"/>
      <c r="Y31" s="9"/>
      <c r="Z31" s="9"/>
      <c r="AA31" s="69"/>
      <c r="AB31" s="69"/>
      <c r="AC31" s="5"/>
      <c r="AD31" s="9"/>
      <c r="AE31" s="9"/>
      <c r="AF31" s="9">
        <v>2</v>
      </c>
      <c r="AG31" s="9">
        <v>1</v>
      </c>
      <c r="AH31" s="69"/>
      <c r="AI31" s="9"/>
      <c r="AJ31" s="42"/>
    </row>
    <row r="32" spans="1:36" ht="18" customHeight="1" x14ac:dyDescent="0.35">
      <c r="A32" s="221"/>
      <c r="B32" s="344"/>
      <c r="C32" s="33" t="s">
        <v>4</v>
      </c>
      <c r="D32" s="7">
        <v>3</v>
      </c>
      <c r="E32" s="8">
        <f t="shared" si="2"/>
        <v>3</v>
      </c>
      <c r="F32" s="8">
        <f t="shared" si="1"/>
        <v>0</v>
      </c>
      <c r="G32" s="69"/>
      <c r="H32" s="9"/>
      <c r="I32" s="9"/>
      <c r="J32" s="9"/>
      <c r="K32" s="9"/>
      <c r="L32" s="9"/>
      <c r="M32" s="69"/>
      <c r="N32" s="69"/>
      <c r="O32" s="9"/>
      <c r="P32" s="9"/>
      <c r="Q32" s="9"/>
      <c r="R32" s="9"/>
      <c r="S32" s="9"/>
      <c r="T32" s="69"/>
      <c r="U32" s="69"/>
      <c r="V32" s="9"/>
      <c r="W32" s="9"/>
      <c r="X32" s="9"/>
      <c r="Y32" s="9"/>
      <c r="Z32" s="9"/>
      <c r="AA32" s="69"/>
      <c r="AB32" s="69"/>
      <c r="AC32" s="5">
        <v>3</v>
      </c>
      <c r="AD32" s="9"/>
      <c r="AE32" s="9"/>
      <c r="AF32" s="9"/>
      <c r="AG32" s="9"/>
      <c r="AH32" s="69"/>
      <c r="AI32" s="9"/>
      <c r="AJ32" s="42"/>
    </row>
    <row r="33" spans="1:38" ht="18" customHeight="1" x14ac:dyDescent="0.35">
      <c r="A33" s="221"/>
      <c r="B33" s="344"/>
      <c r="C33" s="33" t="s">
        <v>5</v>
      </c>
      <c r="D33" s="7">
        <v>3</v>
      </c>
      <c r="E33" s="8">
        <f t="shared" si="2"/>
        <v>3</v>
      </c>
      <c r="F33" s="8">
        <f t="shared" si="1"/>
        <v>0</v>
      </c>
      <c r="G33" s="69"/>
      <c r="H33" s="9"/>
      <c r="I33" s="9"/>
      <c r="J33" s="9"/>
      <c r="K33" s="9"/>
      <c r="L33" s="9"/>
      <c r="M33" s="69"/>
      <c r="N33" s="69"/>
      <c r="O33" s="9"/>
      <c r="P33" s="9"/>
      <c r="Q33" s="9"/>
      <c r="R33" s="9"/>
      <c r="S33" s="9"/>
      <c r="T33" s="69"/>
      <c r="U33" s="69"/>
      <c r="V33" s="9"/>
      <c r="W33" s="9"/>
      <c r="X33" s="9"/>
      <c r="Y33" s="9"/>
      <c r="Z33" s="9"/>
      <c r="AA33" s="69"/>
      <c r="AB33" s="69"/>
      <c r="AC33" s="5">
        <v>3</v>
      </c>
      <c r="AD33" s="9"/>
      <c r="AE33" s="9"/>
      <c r="AF33" s="9"/>
      <c r="AG33" s="9"/>
      <c r="AH33" s="69"/>
      <c r="AI33" s="9"/>
      <c r="AJ33" s="42"/>
    </row>
    <row r="34" spans="1:38" ht="18" customHeight="1" x14ac:dyDescent="0.35">
      <c r="A34" s="222"/>
      <c r="B34" s="345"/>
      <c r="C34" s="34" t="s">
        <v>6</v>
      </c>
      <c r="D34" s="16">
        <v>3</v>
      </c>
      <c r="E34" s="10">
        <f t="shared" si="2"/>
        <v>3</v>
      </c>
      <c r="F34" s="10">
        <f t="shared" si="1"/>
        <v>0</v>
      </c>
      <c r="G34" s="70"/>
      <c r="H34" s="13"/>
      <c r="I34" s="13"/>
      <c r="J34" s="13"/>
      <c r="K34" s="13"/>
      <c r="L34" s="13"/>
      <c r="M34" s="70"/>
      <c r="N34" s="70"/>
      <c r="O34" s="13"/>
      <c r="P34" s="13"/>
      <c r="Q34" s="13"/>
      <c r="R34" s="13"/>
      <c r="S34" s="13"/>
      <c r="T34" s="70"/>
      <c r="U34" s="70"/>
      <c r="V34" s="13"/>
      <c r="W34" s="13"/>
      <c r="X34" s="13"/>
      <c r="Y34" s="13"/>
      <c r="Z34" s="13"/>
      <c r="AA34" s="70"/>
      <c r="AB34" s="70"/>
      <c r="AC34" s="5">
        <v>3</v>
      </c>
      <c r="AD34" s="13"/>
      <c r="AE34" s="13"/>
      <c r="AF34" s="13"/>
      <c r="AG34" s="13"/>
      <c r="AH34" s="70"/>
      <c r="AI34" s="13"/>
      <c r="AJ34" s="43"/>
    </row>
    <row r="35" spans="1:38" ht="18" customHeight="1" x14ac:dyDescent="0.35">
      <c r="A35" s="263" t="s">
        <v>232</v>
      </c>
      <c r="B35" s="226" t="s">
        <v>89</v>
      </c>
      <c r="C35" s="227"/>
      <c r="D35" s="218">
        <v>16</v>
      </c>
      <c r="E35" s="218">
        <f>SUM(G35:AI35)</f>
        <v>16</v>
      </c>
      <c r="F35" s="218">
        <f t="shared" si="1"/>
        <v>0</v>
      </c>
      <c r="G35" s="306"/>
      <c r="H35" s="259"/>
      <c r="I35" s="259"/>
      <c r="J35" s="259"/>
      <c r="K35" s="259"/>
      <c r="L35" s="259"/>
      <c r="M35" s="355"/>
      <c r="N35" s="355"/>
      <c r="O35" s="259"/>
      <c r="P35" s="259"/>
      <c r="Q35" s="259"/>
      <c r="R35" s="259"/>
      <c r="S35" s="259"/>
      <c r="T35" s="306"/>
      <c r="U35" s="306"/>
      <c r="V35" s="259"/>
      <c r="W35" s="259"/>
      <c r="X35" s="259"/>
      <c r="Y35" s="259"/>
      <c r="Z35" s="259"/>
      <c r="AA35" s="306"/>
      <c r="AB35" s="306"/>
      <c r="AC35" s="259"/>
      <c r="AD35" s="259">
        <v>16</v>
      </c>
      <c r="AE35" s="259"/>
      <c r="AF35" s="259"/>
      <c r="AG35" s="259"/>
      <c r="AH35" s="306"/>
      <c r="AI35" s="259"/>
      <c r="AJ35" s="204"/>
    </row>
    <row r="36" spans="1:38" ht="18" customHeight="1" x14ac:dyDescent="0.35">
      <c r="A36" s="199"/>
      <c r="B36" s="228"/>
      <c r="C36" s="229"/>
      <c r="D36" s="219"/>
      <c r="E36" s="219"/>
      <c r="F36" s="219"/>
      <c r="G36" s="307"/>
      <c r="H36" s="213"/>
      <c r="I36" s="213"/>
      <c r="J36" s="213"/>
      <c r="K36" s="213"/>
      <c r="L36" s="213"/>
      <c r="M36" s="307"/>
      <c r="N36" s="307"/>
      <c r="O36" s="213"/>
      <c r="P36" s="213"/>
      <c r="Q36" s="213"/>
      <c r="R36" s="213"/>
      <c r="S36" s="213"/>
      <c r="T36" s="307"/>
      <c r="U36" s="307"/>
      <c r="V36" s="213"/>
      <c r="W36" s="213"/>
      <c r="X36" s="213"/>
      <c r="Y36" s="213"/>
      <c r="Z36" s="213"/>
      <c r="AA36" s="307"/>
      <c r="AB36" s="307"/>
      <c r="AC36" s="213"/>
      <c r="AD36" s="213"/>
      <c r="AE36" s="213"/>
      <c r="AF36" s="213"/>
      <c r="AG36" s="213"/>
      <c r="AH36" s="307"/>
      <c r="AI36" s="213"/>
      <c r="AJ36" s="205"/>
    </row>
    <row r="37" spans="1:38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8" ht="18" customHeight="1" x14ac:dyDescent="0.35">
      <c r="A38" s="23" t="s">
        <v>54</v>
      </c>
      <c r="D38" s="2">
        <f>SUBTOTAL(9,D41:D58)</f>
        <v>0</v>
      </c>
      <c r="E38" s="2">
        <f>SUBTOTAL(9,E41:E58)</f>
        <v>0</v>
      </c>
      <c r="F38" s="63">
        <f>SUBTOTAL(9,F41:F58)</f>
        <v>0</v>
      </c>
    </row>
    <row r="39" spans="1:38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304" t="s">
        <v>187</v>
      </c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263" t="s">
        <v>52</v>
      </c>
    </row>
    <row r="40" spans="1:38" ht="18" customHeight="1" x14ac:dyDescent="0.35">
      <c r="A40" s="206"/>
      <c r="B40" s="206"/>
      <c r="C40" s="206"/>
      <c r="D40" s="207"/>
      <c r="E40" s="207"/>
      <c r="F40" s="207"/>
      <c r="G40" s="37">
        <v>1</v>
      </c>
      <c r="H40" s="37">
        <v>2</v>
      </c>
      <c r="I40" s="37">
        <v>3</v>
      </c>
      <c r="J40" s="37">
        <v>4</v>
      </c>
      <c r="K40" s="37">
        <v>5</v>
      </c>
      <c r="L40" s="37">
        <v>6</v>
      </c>
      <c r="M40" s="37">
        <v>7</v>
      </c>
      <c r="N40" s="37">
        <v>8</v>
      </c>
      <c r="O40" s="37">
        <v>9</v>
      </c>
      <c r="P40" s="37">
        <v>10</v>
      </c>
      <c r="Q40" s="37">
        <v>11</v>
      </c>
      <c r="R40" s="37">
        <v>12</v>
      </c>
      <c r="S40" s="37">
        <v>13</v>
      </c>
      <c r="T40" s="37">
        <v>14</v>
      </c>
      <c r="U40" s="37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37">
        <v>21</v>
      </c>
      <c r="AB40" s="37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37">
        <v>28</v>
      </c>
      <c r="AI40" s="37">
        <v>29</v>
      </c>
      <c r="AJ40" s="263"/>
    </row>
    <row r="41" spans="1:38" ht="18" customHeight="1" x14ac:dyDescent="0.35">
      <c r="A41" s="264"/>
      <c r="B41" s="320"/>
      <c r="C41" s="201" t="s">
        <v>54</v>
      </c>
      <c r="D41" s="201"/>
      <c r="E41" s="201">
        <f>SUM(G41:AI42)</f>
        <v>0</v>
      </c>
      <c r="F41" s="201">
        <f>E41-D41</f>
        <v>0</v>
      </c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76"/>
    </row>
    <row r="42" spans="1:38" ht="18" customHeight="1" x14ac:dyDescent="0.35">
      <c r="A42" s="303"/>
      <c r="B42" s="321"/>
      <c r="C42" s="201"/>
      <c r="D42" s="201"/>
      <c r="E42" s="201"/>
      <c r="F42" s="201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76"/>
    </row>
    <row r="43" spans="1:38" ht="18" customHeight="1" x14ac:dyDescent="0.35">
      <c r="A43" s="264"/>
      <c r="B43" s="280"/>
      <c r="C43" s="201" t="s">
        <v>54</v>
      </c>
      <c r="D43" s="201"/>
      <c r="E43" s="201">
        <f>SUM(G43:AI44)</f>
        <v>0</v>
      </c>
      <c r="F43" s="201">
        <f>E43-D43</f>
        <v>0</v>
      </c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76"/>
    </row>
    <row r="44" spans="1:38" ht="18" customHeight="1" x14ac:dyDescent="0.35">
      <c r="A44" s="303"/>
      <c r="B44" s="280"/>
      <c r="C44" s="201"/>
      <c r="D44" s="201"/>
      <c r="E44" s="201"/>
      <c r="F44" s="201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76"/>
    </row>
    <row r="45" spans="1:38" ht="18" customHeight="1" x14ac:dyDescent="0.35">
      <c r="A45" s="264"/>
      <c r="B45" s="202"/>
      <c r="C45" s="201" t="s">
        <v>54</v>
      </c>
      <c r="D45" s="201"/>
      <c r="E45" s="201">
        <f>SUM(G45:AI46)</f>
        <v>0</v>
      </c>
      <c r="F45" s="201">
        <f>E45-D45</f>
        <v>0</v>
      </c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76"/>
    </row>
    <row r="46" spans="1:38" s="2" customFormat="1" ht="18" customHeight="1" x14ac:dyDescent="0.35">
      <c r="A46" s="303"/>
      <c r="B46" s="203"/>
      <c r="C46" s="201"/>
      <c r="D46" s="201"/>
      <c r="E46" s="201"/>
      <c r="F46" s="201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76"/>
      <c r="AK46"/>
      <c r="AL46"/>
    </row>
    <row r="47" spans="1:38" s="2" customFormat="1" ht="18" customHeight="1" x14ac:dyDescent="0.35">
      <c r="A47" s="264"/>
      <c r="B47" s="202"/>
      <c r="C47" s="201" t="s">
        <v>54</v>
      </c>
      <c r="D47" s="201"/>
      <c r="E47" s="201">
        <f>SUM(G47:AI48)</f>
        <v>0</v>
      </c>
      <c r="F47" s="201">
        <f>E47-D47</f>
        <v>0</v>
      </c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76"/>
      <c r="AK47"/>
      <c r="AL47"/>
    </row>
    <row r="48" spans="1:38" s="2" customFormat="1" ht="18" customHeight="1" x14ac:dyDescent="0.35">
      <c r="A48" s="303"/>
      <c r="B48" s="203"/>
      <c r="C48" s="201"/>
      <c r="D48" s="201"/>
      <c r="E48" s="201"/>
      <c r="F48" s="201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76"/>
      <c r="AK48"/>
      <c r="AL48"/>
    </row>
    <row r="49" spans="1:38" s="2" customFormat="1" ht="18" customHeight="1" x14ac:dyDescent="0.35">
      <c r="A49" s="264"/>
      <c r="B49" s="202"/>
      <c r="C49" s="201" t="s">
        <v>54</v>
      </c>
      <c r="D49" s="201"/>
      <c r="E49" s="201">
        <f>SUM(G49:AI50)</f>
        <v>0</v>
      </c>
      <c r="F49" s="201">
        <f>E49-D49</f>
        <v>0</v>
      </c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76"/>
      <c r="AK49"/>
      <c r="AL49"/>
    </row>
    <row r="50" spans="1:38" s="2" customFormat="1" ht="18" customHeight="1" x14ac:dyDescent="0.35">
      <c r="A50" s="303"/>
      <c r="B50" s="203"/>
      <c r="C50" s="201"/>
      <c r="D50" s="201"/>
      <c r="E50" s="201"/>
      <c r="F50" s="201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76"/>
      <c r="AK50"/>
      <c r="AL50"/>
    </row>
    <row r="51" spans="1:38" s="2" customFormat="1" ht="18" customHeight="1" x14ac:dyDescent="0.35">
      <c r="A51" s="264"/>
      <c r="B51" s="202"/>
      <c r="C51" s="201" t="s">
        <v>54</v>
      </c>
      <c r="D51" s="201"/>
      <c r="E51" s="201">
        <f>SUM(G51:AI52)</f>
        <v>0</v>
      </c>
      <c r="F51" s="201">
        <f>E51-D51</f>
        <v>0</v>
      </c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76"/>
      <c r="AK51"/>
      <c r="AL51"/>
    </row>
    <row r="52" spans="1:38" s="2" customFormat="1" ht="18" customHeight="1" x14ac:dyDescent="0.35">
      <c r="A52" s="303"/>
      <c r="B52" s="203"/>
      <c r="C52" s="201"/>
      <c r="D52" s="201"/>
      <c r="E52" s="201"/>
      <c r="F52" s="201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76"/>
      <c r="AK52"/>
      <c r="AL52"/>
    </row>
    <row r="53" spans="1:38" s="2" customFormat="1" ht="18" customHeight="1" x14ac:dyDescent="0.35">
      <c r="A53" s="264"/>
      <c r="B53" s="279"/>
      <c r="C53" s="201" t="s">
        <v>54</v>
      </c>
      <c r="D53" s="201"/>
      <c r="E53" s="201">
        <f>SUM(G53:AI54)</f>
        <v>0</v>
      </c>
      <c r="F53" s="201">
        <f>E53-D53</f>
        <v>0</v>
      </c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76"/>
      <c r="AK53"/>
      <c r="AL53"/>
    </row>
    <row r="54" spans="1:38" s="2" customFormat="1" ht="18" customHeight="1" x14ac:dyDescent="0.35">
      <c r="A54" s="303"/>
      <c r="B54" s="279"/>
      <c r="C54" s="201"/>
      <c r="D54" s="201"/>
      <c r="E54" s="201"/>
      <c r="F54" s="201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76"/>
      <c r="AK54"/>
      <c r="AL54"/>
    </row>
    <row r="55" spans="1:38" s="2" customFormat="1" ht="18" customHeight="1" x14ac:dyDescent="0.35">
      <c r="A55" s="264"/>
      <c r="B55" s="280"/>
      <c r="C55" s="201" t="s">
        <v>54</v>
      </c>
      <c r="D55" s="201"/>
      <c r="E55" s="201">
        <f>SUM(G55:AI56)</f>
        <v>0</v>
      </c>
      <c r="F55" s="201">
        <f>E55-D55</f>
        <v>0</v>
      </c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76"/>
      <c r="AK55"/>
      <c r="AL55"/>
    </row>
    <row r="56" spans="1:38" s="2" customFormat="1" ht="18" customHeight="1" x14ac:dyDescent="0.35">
      <c r="A56" s="303"/>
      <c r="B56" s="280"/>
      <c r="C56" s="201"/>
      <c r="D56" s="201"/>
      <c r="E56" s="201"/>
      <c r="F56" s="201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5"/>
      <c r="AJ56" s="276"/>
      <c r="AK56"/>
      <c r="AL56"/>
    </row>
    <row r="57" spans="1:38" s="2" customFormat="1" ht="18" customHeight="1" x14ac:dyDescent="0.35">
      <c r="A57" s="264"/>
      <c r="B57" s="280"/>
      <c r="C57" s="201" t="s">
        <v>54</v>
      </c>
      <c r="D57" s="201"/>
      <c r="E57" s="201">
        <f>SUM(G57:AI58)</f>
        <v>0</v>
      </c>
      <c r="F57" s="201">
        <f>E57-D57</f>
        <v>0</v>
      </c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65"/>
      <c r="AJ57" s="276"/>
      <c r="AK57"/>
      <c r="AL57"/>
    </row>
    <row r="58" spans="1:38" s="2" customFormat="1" ht="18" customHeight="1" x14ac:dyDescent="0.35">
      <c r="A58" s="303"/>
      <c r="B58" s="280"/>
      <c r="C58" s="201"/>
      <c r="D58" s="201"/>
      <c r="E58" s="201"/>
      <c r="F58" s="201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5"/>
      <c r="AJ58" s="276"/>
      <c r="AK58"/>
      <c r="AL58"/>
    </row>
    <row r="59" spans="1:38" s="2" customFormat="1" ht="15" customHeight="1" x14ac:dyDescent="0.35">
      <c r="A59"/>
      <c r="B59"/>
      <c r="C5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22"/>
      <c r="AK59"/>
      <c r="AL59"/>
    </row>
    <row r="60" spans="1:38" s="2" customFormat="1" ht="15" customHeight="1" x14ac:dyDescent="0.35">
      <c r="A60"/>
      <c r="B60"/>
      <c r="C6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22"/>
      <c r="AK60"/>
      <c r="AL60"/>
    </row>
    <row r="61" spans="1:38" s="2" customFormat="1" ht="15" customHeight="1" x14ac:dyDescent="0.35">
      <c r="A61"/>
      <c r="B61"/>
      <c r="C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22"/>
      <c r="AK61"/>
      <c r="AL61"/>
    </row>
    <row r="62" spans="1:38" s="2" customFormat="1" ht="15" customHeight="1" x14ac:dyDescent="0.35">
      <c r="A62"/>
      <c r="B62" s="21"/>
      <c r="C62"/>
      <c r="D62"/>
      <c r="E62"/>
      <c r="F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22"/>
      <c r="AK62"/>
      <c r="AL62"/>
    </row>
    <row r="63" spans="1:38" s="2" customFormat="1" ht="15" customHeight="1" x14ac:dyDescent="0.35">
      <c r="A63"/>
      <c r="B63" s="21"/>
      <c r="C63"/>
      <c r="D63"/>
      <c r="E63"/>
      <c r="F6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22"/>
      <c r="AK63"/>
      <c r="AL63"/>
    </row>
    <row r="64" spans="1:38" s="2" customFormat="1" ht="15" customHeight="1" x14ac:dyDescent="0.35">
      <c r="A64"/>
      <c r="B64" s="21"/>
      <c r="C64"/>
      <c r="D64"/>
      <c r="E64"/>
      <c r="F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K64"/>
      <c r="AL64"/>
    </row>
    <row r="65" spans="1:38" s="2" customFormat="1" ht="15" customHeight="1" x14ac:dyDescent="0.35">
      <c r="A65"/>
      <c r="B65" s="21"/>
      <c r="C65"/>
      <c r="D65"/>
      <c r="E65"/>
      <c r="F6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K65"/>
      <c r="AL65"/>
    </row>
    <row r="66" spans="1:38" s="2" customFormat="1" ht="15" customHeight="1" x14ac:dyDescent="0.35">
      <c r="A66"/>
      <c r="B66" s="21"/>
      <c r="C66"/>
      <c r="D66"/>
      <c r="E66"/>
      <c r="F6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K66"/>
      <c r="AL66"/>
    </row>
    <row r="67" spans="1:38" s="1" customFormat="1" ht="15" customHeight="1" x14ac:dyDescent="0.35">
      <c r="A67"/>
      <c r="B67" s="21"/>
      <c r="C67"/>
      <c r="D67"/>
      <c r="E67"/>
      <c r="F67"/>
      <c r="AJ67" s="2"/>
      <c r="AK67"/>
      <c r="AL67"/>
    </row>
    <row r="68" spans="1:38" s="1" customFormat="1" ht="15" customHeight="1" x14ac:dyDescent="0.35">
      <c r="A68"/>
      <c r="B68" s="21"/>
      <c r="C68"/>
      <c r="D68"/>
      <c r="E68"/>
      <c r="F68"/>
      <c r="AJ68" s="2"/>
      <c r="AK68"/>
      <c r="AL68"/>
    </row>
    <row r="69" spans="1:38" s="1" customFormat="1" ht="15" customHeight="1" x14ac:dyDescent="0.35">
      <c r="A69"/>
      <c r="B69" s="21"/>
      <c r="C69"/>
      <c r="D69"/>
      <c r="E69"/>
      <c r="F69"/>
      <c r="AJ69" s="2"/>
      <c r="AK69"/>
      <c r="AL69"/>
    </row>
    <row r="70" spans="1:38" s="1" customFormat="1" ht="15" customHeight="1" x14ac:dyDescent="0.35">
      <c r="A70"/>
      <c r="B70" s="21"/>
      <c r="C70"/>
      <c r="D70"/>
      <c r="E70"/>
      <c r="F70"/>
      <c r="AJ70" s="2"/>
      <c r="AK70"/>
      <c r="AL70"/>
    </row>
    <row r="71" spans="1:38" s="1" customFormat="1" ht="15" customHeight="1" x14ac:dyDescent="0.35">
      <c r="A71"/>
      <c r="B71" s="21"/>
      <c r="C71"/>
      <c r="D71"/>
      <c r="E71"/>
      <c r="F71"/>
      <c r="AJ71" s="2"/>
      <c r="AK71"/>
      <c r="AL71"/>
    </row>
    <row r="72" spans="1:38" s="1" customFormat="1" ht="15" customHeight="1" x14ac:dyDescent="0.35">
      <c r="A72"/>
      <c r="B72" s="21"/>
      <c r="C72"/>
      <c r="D72"/>
      <c r="E72"/>
      <c r="F72"/>
      <c r="AJ72" s="2"/>
      <c r="AK72"/>
      <c r="AL72"/>
    </row>
    <row r="73" spans="1:38" s="1" customFormat="1" ht="15" customHeight="1" x14ac:dyDescent="0.35">
      <c r="A73"/>
      <c r="B73" s="21"/>
      <c r="C73"/>
      <c r="D73"/>
      <c r="E73"/>
      <c r="F73"/>
      <c r="AJ73" s="2"/>
      <c r="AK73"/>
      <c r="AL73"/>
    </row>
    <row r="74" spans="1:38" s="1" customFormat="1" ht="15" customHeight="1" x14ac:dyDescent="0.35">
      <c r="A74"/>
      <c r="B74" s="21"/>
      <c r="C74"/>
      <c r="D74"/>
      <c r="E74"/>
      <c r="F74"/>
      <c r="AJ74" s="2"/>
      <c r="AK74"/>
      <c r="AL74"/>
    </row>
    <row r="75" spans="1:38" s="1" customFormat="1" ht="15" customHeight="1" x14ac:dyDescent="0.35">
      <c r="A75"/>
      <c r="B75" s="21"/>
      <c r="C75"/>
      <c r="D75"/>
      <c r="E75"/>
      <c r="F75"/>
      <c r="AJ75" s="2"/>
      <c r="AK75"/>
      <c r="AL75"/>
    </row>
    <row r="76" spans="1:38" s="1" customFormat="1" ht="15" customHeight="1" x14ac:dyDescent="0.35">
      <c r="A76"/>
      <c r="B76" s="21"/>
      <c r="C76"/>
      <c r="D76"/>
      <c r="E76"/>
      <c r="F76"/>
      <c r="AJ76" s="2"/>
      <c r="AK76"/>
      <c r="AL76"/>
    </row>
  </sheetData>
  <mergeCells count="386">
    <mergeCell ref="A23:A28"/>
    <mergeCell ref="B23:B28"/>
    <mergeCell ref="A29:A34"/>
    <mergeCell ref="B29:B34"/>
    <mergeCell ref="G3:AH3"/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J3:AJ4"/>
    <mergeCell ref="A5:A10"/>
    <mergeCell ref="B5:B10"/>
    <mergeCell ref="A11:A16"/>
    <mergeCell ref="B11:B16"/>
    <mergeCell ref="A35:A36"/>
    <mergeCell ref="B35:C36"/>
    <mergeCell ref="D35:D36"/>
    <mergeCell ref="E35:E36"/>
    <mergeCell ref="F35:F36"/>
    <mergeCell ref="G35:G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AI35:AI36"/>
    <mergeCell ref="AJ35:AJ36"/>
    <mergeCell ref="AC35:AC36"/>
    <mergeCell ref="A39:A40"/>
    <mergeCell ref="B39:B40"/>
    <mergeCell ref="C39:C40"/>
    <mergeCell ref="D39:D40"/>
    <mergeCell ref="E39:E40"/>
    <mergeCell ref="F39:F40"/>
    <mergeCell ref="G39:AI39"/>
    <mergeCell ref="AJ39:AJ40"/>
    <mergeCell ref="Z35:Z36"/>
    <mergeCell ref="AA35:AA36"/>
    <mergeCell ref="AB35:AB36"/>
    <mergeCell ref="AF35:AF36"/>
    <mergeCell ref="AG35:AG36"/>
    <mergeCell ref="AH35:AH36"/>
    <mergeCell ref="T35:T36"/>
    <mergeCell ref="U35:U36"/>
    <mergeCell ref="V35:V36"/>
    <mergeCell ref="W35:W36"/>
    <mergeCell ref="X35:X36"/>
    <mergeCell ref="Y35:Y36"/>
    <mergeCell ref="N35:N36"/>
    <mergeCell ref="O35:O36"/>
    <mergeCell ref="AD35:AD36"/>
    <mergeCell ref="AE35:AE36"/>
    <mergeCell ref="G41:G42"/>
    <mergeCell ref="H41:H42"/>
    <mergeCell ref="I41:I42"/>
    <mergeCell ref="J41:J42"/>
    <mergeCell ref="K41:K42"/>
    <mergeCell ref="L41:L42"/>
    <mergeCell ref="A41:A42"/>
    <mergeCell ref="B41:B42"/>
    <mergeCell ref="C41:C42"/>
    <mergeCell ref="D41:D42"/>
    <mergeCell ref="E41:E42"/>
    <mergeCell ref="F41:F42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G45:G46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B45:AB46"/>
    <mergeCell ref="AC45:AC46"/>
    <mergeCell ref="AD45:AD46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G49:G50"/>
    <mergeCell ref="H49:H50"/>
    <mergeCell ref="I49:I50"/>
    <mergeCell ref="J49:J50"/>
    <mergeCell ref="K49:K50"/>
    <mergeCell ref="L49:L50"/>
    <mergeCell ref="A49:A50"/>
    <mergeCell ref="B49:B50"/>
    <mergeCell ref="C49:C50"/>
    <mergeCell ref="D49:D50"/>
    <mergeCell ref="E49:E50"/>
    <mergeCell ref="F49:F50"/>
    <mergeCell ref="S49:S50"/>
    <mergeCell ref="T49:T50"/>
    <mergeCell ref="U49:U50"/>
    <mergeCell ref="V49:V50"/>
    <mergeCell ref="W49:W50"/>
    <mergeCell ref="X49:X50"/>
    <mergeCell ref="M49:M50"/>
    <mergeCell ref="N49:N50"/>
    <mergeCell ref="O49:O50"/>
    <mergeCell ref="P49:P50"/>
    <mergeCell ref="Q49:Q50"/>
    <mergeCell ref="R49:R50"/>
    <mergeCell ref="AE49:AE50"/>
    <mergeCell ref="AF49:AF50"/>
    <mergeCell ref="AG49:AG50"/>
    <mergeCell ref="AH49:AH50"/>
    <mergeCell ref="AI49:AI50"/>
    <mergeCell ref="AJ49:AJ50"/>
    <mergeCell ref="Y49:Y50"/>
    <mergeCell ref="Z49:Z50"/>
    <mergeCell ref="AA49:AA50"/>
    <mergeCell ref="AB49:AB50"/>
    <mergeCell ref="AC49:AC50"/>
    <mergeCell ref="AD49:AD50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G53:G54"/>
    <mergeCell ref="H53:H54"/>
    <mergeCell ref="I53:I54"/>
    <mergeCell ref="J53:J54"/>
    <mergeCell ref="K53:K54"/>
    <mergeCell ref="L53:L54"/>
    <mergeCell ref="A53:A54"/>
    <mergeCell ref="B53:B54"/>
    <mergeCell ref="C53:C54"/>
    <mergeCell ref="D53:D54"/>
    <mergeCell ref="E53:E54"/>
    <mergeCell ref="F53:F54"/>
    <mergeCell ref="S53:S54"/>
    <mergeCell ref="T53:T54"/>
    <mergeCell ref="U53:U54"/>
    <mergeCell ref="V53:V54"/>
    <mergeCell ref="W53:W54"/>
    <mergeCell ref="X53:X54"/>
    <mergeCell ref="M53:M54"/>
    <mergeCell ref="N53:N54"/>
    <mergeCell ref="O53:O54"/>
    <mergeCell ref="P53:P54"/>
    <mergeCell ref="Q53:Q54"/>
    <mergeCell ref="R53:R54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D53:AD54"/>
    <mergeCell ref="G55:G56"/>
    <mergeCell ref="H55:H56"/>
    <mergeCell ref="I55:I56"/>
    <mergeCell ref="J55:J56"/>
    <mergeCell ref="K55:K56"/>
    <mergeCell ref="L55:L56"/>
    <mergeCell ref="A55:A56"/>
    <mergeCell ref="B55:B56"/>
    <mergeCell ref="C55:C56"/>
    <mergeCell ref="D55:D56"/>
    <mergeCell ref="E55:E56"/>
    <mergeCell ref="F55:F56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</mergeCells>
  <conditionalFormatting sqref="E5:F35">
    <cfRule type="cellIs" dxfId="159" priority="20" operator="lessThan">
      <formula>0</formula>
    </cfRule>
  </conditionalFormatting>
  <conditionalFormatting sqref="F5:F35">
    <cfRule type="cellIs" dxfId="158" priority="19" operator="equal">
      <formula>0</formula>
    </cfRule>
  </conditionalFormatting>
  <conditionalFormatting sqref="F41:F58">
    <cfRule type="cellIs" dxfId="157" priority="17" operator="equal">
      <formula>0</formula>
    </cfRule>
    <cfRule type="cellIs" dxfId="156" priority="18" operator="lessThan">
      <formula>0</formula>
    </cfRule>
  </conditionalFormatting>
  <conditionalFormatting sqref="G5:AI36 G41:AI58">
    <cfRule type="cellIs" dxfId="155" priority="16" operator="greaterThan">
      <formula>0</formula>
    </cfRule>
  </conditionalFormatting>
  <conditionalFormatting sqref="AJ5:AJ35">
    <cfRule type="containsText" dxfId="154" priority="2" operator="containsText" text="Done">
      <formula>NOT(ISERROR(SEARCH("Done",AJ5)))</formula>
    </cfRule>
  </conditionalFormatting>
  <conditionalFormatting sqref="AJ5:AJ36">
    <cfRule type="containsText" dxfId="153" priority="1" operator="containsText" text="Done">
      <formula>NOT(ISERROR(SEARCH("Done",AJ5)))</formula>
    </cfRule>
  </conditionalFormatting>
  <conditionalFormatting sqref="AJ41 AJ43 AJ45 AJ47 AJ49 AJ51 AJ53 AJ55 AJ57">
    <cfRule type="containsText" dxfId="152" priority="21" operator="containsText" text="Done">
      <formula>NOT(ISERROR(SEARCH("Done",AJ41)))</formula>
    </cfRule>
  </conditionalFormatting>
  <conditionalFormatting sqref="AJ41:AJ58">
    <cfRule type="containsText" dxfId="151" priority="15" operator="containsText" text="Done">
      <formula>NOT(ISERROR(SEARCH("Done",AJ41)))</formula>
    </cfRule>
  </conditionalFormatting>
  <dataValidations count="1">
    <dataValidation allowBlank="1" showInputMessage="1" showErrorMessage="1" sqref="AL5" xr:uid="{95B16294-25E0-4849-9A0A-5F895EBAB4D2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2FB4-9CF4-4398-AB37-5E3C1FAB93A9}">
  <sheetPr>
    <tabColor rgb="FFFFC000"/>
    <pageSetUpPr fitToPage="1"/>
  </sheetPr>
  <dimension ref="A1:BN62"/>
  <sheetViews>
    <sheetView showGridLines="0" zoomScale="60" zoomScaleNormal="60" workbookViewId="0">
      <pane xSplit="6" topLeftCell="AY1" activePane="topRight" state="frozen"/>
      <selection activeCell="G51" sqref="G51:AH52"/>
      <selection pane="topRight" activeCell="BN31" sqref="BN31:BN32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6" width="53.1796875" style="2" customWidth="1"/>
    <col min="67" max="67" width="29.453125" bestFit="1" customWidth="1"/>
    <col min="68" max="68" width="22.1796875" bestFit="1" customWidth="1"/>
    <col min="69" max="69" width="5.26953125" bestFit="1" customWidth="1"/>
    <col min="70" max="71" width="11.453125" bestFit="1" customWidth="1"/>
    <col min="72" max="74" width="2.26953125" bestFit="1" customWidth="1"/>
    <col min="75" max="77" width="3.26953125" bestFit="1" customWidth="1"/>
    <col min="78" max="78" width="11" bestFit="1" customWidth="1"/>
    <col min="79" max="79" width="9" bestFit="1" customWidth="1"/>
    <col min="80" max="85" width="2.26953125" bestFit="1" customWidth="1"/>
    <col min="86" max="86" width="3.26953125" bestFit="1" customWidth="1"/>
    <col min="87" max="87" width="12" bestFit="1" customWidth="1"/>
    <col min="88" max="88" width="7.1796875" bestFit="1" customWidth="1"/>
    <col min="89" max="95" width="2.26953125" bestFit="1" customWidth="1"/>
    <col min="96" max="98" width="3.26953125" bestFit="1" customWidth="1"/>
    <col min="99" max="99" width="10" bestFit="1" customWidth="1"/>
    <col min="100" max="100" width="11.453125" bestFit="1" customWidth="1"/>
  </cols>
  <sheetData>
    <row r="1" spans="1:66" ht="34.5" customHeight="1" x14ac:dyDescent="0.35">
      <c r="A1" s="27" t="s">
        <v>45</v>
      </c>
      <c r="D1" s="230" t="s">
        <v>229</v>
      </c>
      <c r="E1" s="231"/>
      <c r="F1" s="232"/>
    </row>
    <row r="2" spans="1:66" ht="25" customHeight="1" x14ac:dyDescent="0.35">
      <c r="A2" s="23" t="s">
        <v>46</v>
      </c>
      <c r="C2">
        <f>D2/4</f>
        <v>90</v>
      </c>
      <c r="D2" s="2">
        <f>SUBTOTAL(9,D5:D22)</f>
        <v>360</v>
      </c>
      <c r="E2" s="2">
        <f>SUBTOTAL(9,E5:E22)</f>
        <v>360</v>
      </c>
      <c r="F2" s="63">
        <f>SUBTOTAL(9,F5:F22)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215" t="s">
        <v>240</v>
      </c>
      <c r="AJ3" s="356"/>
      <c r="AK3" s="356"/>
      <c r="AL3" s="356"/>
      <c r="AM3" s="356"/>
      <c r="AN3" s="356"/>
      <c r="AO3" s="356"/>
      <c r="AP3" s="356"/>
      <c r="AQ3" s="356"/>
      <c r="AR3" s="356"/>
      <c r="AS3" s="356"/>
      <c r="AT3" s="356"/>
      <c r="AU3" s="356"/>
      <c r="AV3" s="356"/>
      <c r="AW3" s="356"/>
      <c r="AX3" s="356"/>
      <c r="AY3" s="356"/>
      <c r="AZ3" s="356"/>
      <c r="BA3" s="356"/>
      <c r="BB3" s="356"/>
      <c r="BC3" s="356"/>
      <c r="BD3" s="356"/>
      <c r="BE3" s="356"/>
      <c r="BF3" s="356"/>
      <c r="BG3" s="356"/>
      <c r="BH3" s="356"/>
      <c r="BI3" s="356"/>
      <c r="BJ3" s="356"/>
      <c r="BK3" s="356"/>
      <c r="BL3" s="356"/>
      <c r="BM3" s="357"/>
      <c r="BN3" s="237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15">
        <v>28</v>
      </c>
      <c r="AI4" s="154">
        <v>1</v>
      </c>
      <c r="AJ4" s="155">
        <v>2</v>
      </c>
      <c r="AK4" s="155">
        <v>3</v>
      </c>
      <c r="AL4" s="155">
        <v>4</v>
      </c>
      <c r="AM4" s="155">
        <v>5</v>
      </c>
      <c r="AN4" s="155">
        <v>6</v>
      </c>
      <c r="AO4" s="154">
        <v>7</v>
      </c>
      <c r="AP4" s="154">
        <v>8</v>
      </c>
      <c r="AQ4" s="155">
        <v>9</v>
      </c>
      <c r="AR4" s="155">
        <v>10</v>
      </c>
      <c r="AS4" s="155">
        <v>11</v>
      </c>
      <c r="AT4" s="155">
        <v>12</v>
      </c>
      <c r="AU4" s="155">
        <v>13</v>
      </c>
      <c r="AV4" s="154">
        <v>14</v>
      </c>
      <c r="AW4" s="154">
        <v>15</v>
      </c>
      <c r="AX4" s="155">
        <v>16</v>
      </c>
      <c r="AY4" s="155">
        <v>17</v>
      </c>
      <c r="AZ4" s="155">
        <v>18</v>
      </c>
      <c r="BA4" s="155">
        <v>19</v>
      </c>
      <c r="BB4" s="155">
        <v>20</v>
      </c>
      <c r="BC4" s="154">
        <v>21</v>
      </c>
      <c r="BD4" s="154">
        <v>22</v>
      </c>
      <c r="BE4" s="155">
        <v>23</v>
      </c>
      <c r="BF4" s="155">
        <v>24</v>
      </c>
      <c r="BG4" s="155">
        <v>25</v>
      </c>
      <c r="BH4" s="155">
        <v>26</v>
      </c>
      <c r="BI4" s="155">
        <v>27</v>
      </c>
      <c r="BJ4" s="154">
        <v>28</v>
      </c>
      <c r="BK4" s="154">
        <v>29</v>
      </c>
      <c r="BL4" s="155">
        <v>30</v>
      </c>
      <c r="BM4" s="155">
        <v>31</v>
      </c>
      <c r="BN4" s="198"/>
    </row>
    <row r="5" spans="1:66" ht="18" customHeight="1" x14ac:dyDescent="0.35">
      <c r="A5" s="220" t="s">
        <v>241</v>
      </c>
      <c r="B5" s="223" t="s">
        <v>63</v>
      </c>
      <c r="C5" s="31" t="s">
        <v>1</v>
      </c>
      <c r="D5" s="14">
        <v>30</v>
      </c>
      <c r="E5" s="4">
        <f>SUM(G5:AP5)</f>
        <v>30</v>
      </c>
      <c r="F5" s="8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>
        <v>30</v>
      </c>
      <c r="AE5" s="9"/>
      <c r="AF5" s="9"/>
      <c r="AG5" s="9"/>
      <c r="AH5" s="116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</row>
    <row r="6" spans="1:66" ht="18" customHeight="1" x14ac:dyDescent="0.35">
      <c r="A6" s="221"/>
      <c r="B6" s="224"/>
      <c r="C6" s="32" t="s">
        <v>2</v>
      </c>
      <c r="D6" s="124">
        <v>30</v>
      </c>
      <c r="E6" s="4">
        <f t="shared" ref="E6:E22" si="0">SUM(G6:AP6)</f>
        <v>30</v>
      </c>
      <c r="F6" s="8">
        <f t="shared" ref="F6:F23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>
        <v>28</v>
      </c>
      <c r="AE6" s="9">
        <v>2</v>
      </c>
      <c r="AF6" s="9"/>
      <c r="AG6" s="9"/>
      <c r="AH6" s="128"/>
      <c r="AI6" s="128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42"/>
    </row>
    <row r="7" spans="1:66" ht="18" customHeight="1" x14ac:dyDescent="0.35">
      <c r="A7" s="221"/>
      <c r="B7" s="224"/>
      <c r="C7" s="32" t="s">
        <v>3</v>
      </c>
      <c r="D7" s="124"/>
      <c r="E7" s="4">
        <f t="shared" si="0"/>
        <v>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28"/>
      <c r="AI7" s="128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42"/>
    </row>
    <row r="8" spans="1:66" ht="18" customHeight="1" x14ac:dyDescent="0.35">
      <c r="A8" s="221"/>
      <c r="B8" s="224"/>
      <c r="C8" s="33" t="s">
        <v>4</v>
      </c>
      <c r="D8" s="124">
        <v>30</v>
      </c>
      <c r="E8" s="4">
        <f>SUM(G8:AP8)</f>
        <v>30</v>
      </c>
      <c r="F8" s="8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28"/>
      <c r="AI8" s="159"/>
      <c r="AJ8" s="9"/>
      <c r="AK8" s="9"/>
      <c r="AL8" s="9">
        <v>20</v>
      </c>
      <c r="AM8" s="9">
        <v>2</v>
      </c>
      <c r="AN8" s="9">
        <v>8</v>
      </c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0"/>
    </row>
    <row r="9" spans="1:66" ht="18" customHeight="1" x14ac:dyDescent="0.35">
      <c r="A9" s="221"/>
      <c r="B9" s="224"/>
      <c r="C9" s="33" t="s">
        <v>5</v>
      </c>
      <c r="D9" s="124">
        <v>30</v>
      </c>
      <c r="E9" s="4">
        <f>SUM(G9:AP9)</f>
        <v>30</v>
      </c>
      <c r="F9" s="8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>
        <v>22</v>
      </c>
      <c r="AG9" s="9">
        <v>3</v>
      </c>
      <c r="AH9" s="128"/>
      <c r="AI9" s="159"/>
      <c r="AJ9" s="9"/>
      <c r="AK9" s="9"/>
      <c r="AL9" s="9"/>
      <c r="AM9" s="9"/>
      <c r="AN9" s="9">
        <v>5</v>
      </c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0"/>
    </row>
    <row r="10" spans="1:66" ht="18" customHeight="1" x14ac:dyDescent="0.35">
      <c r="A10" s="222"/>
      <c r="B10" s="225"/>
      <c r="C10" s="34" t="s">
        <v>6</v>
      </c>
      <c r="D10" s="16"/>
      <c r="E10" s="4">
        <f t="shared" si="0"/>
        <v>0</v>
      </c>
      <c r="F10" s="10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9"/>
      <c r="AI10" s="119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43"/>
    </row>
    <row r="11" spans="1:66" ht="18" customHeight="1" x14ac:dyDescent="0.35">
      <c r="A11" s="220" t="s">
        <v>241</v>
      </c>
      <c r="B11" s="223" t="s">
        <v>190</v>
      </c>
      <c r="C11" s="31" t="s">
        <v>1</v>
      </c>
      <c r="D11" s="14">
        <v>30</v>
      </c>
      <c r="E11" s="4">
        <f t="shared" si="0"/>
        <v>30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>
        <v>30</v>
      </c>
      <c r="AE11" s="5"/>
      <c r="AF11" s="5"/>
      <c r="AG11" s="5"/>
      <c r="AH11" s="116"/>
      <c r="AI11" s="116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</row>
    <row r="12" spans="1:66" ht="18" customHeight="1" x14ac:dyDescent="0.35">
      <c r="A12" s="221"/>
      <c r="B12" s="224"/>
      <c r="C12" s="32" t="s">
        <v>2</v>
      </c>
      <c r="D12" s="124">
        <v>30</v>
      </c>
      <c r="E12" s="4">
        <f t="shared" si="0"/>
        <v>30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>
        <v>30</v>
      </c>
      <c r="AE12" s="9"/>
      <c r="AF12" s="9"/>
      <c r="AG12" s="9"/>
      <c r="AH12" s="128"/>
      <c r="AI12" s="128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</row>
    <row r="13" spans="1:66" ht="18" customHeight="1" x14ac:dyDescent="0.35">
      <c r="A13" s="221"/>
      <c r="B13" s="224"/>
      <c r="C13" s="32" t="s">
        <v>3</v>
      </c>
      <c r="D13" s="124"/>
      <c r="E13" s="4">
        <f t="shared" si="0"/>
        <v>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28"/>
      <c r="AI13" s="128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</row>
    <row r="14" spans="1:66" ht="18" customHeight="1" x14ac:dyDescent="0.35">
      <c r="A14" s="221"/>
      <c r="B14" s="224"/>
      <c r="C14" s="33" t="s">
        <v>4</v>
      </c>
      <c r="D14" s="124">
        <v>30</v>
      </c>
      <c r="E14" s="4">
        <f t="shared" si="0"/>
        <v>30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28"/>
      <c r="AI14" s="159"/>
      <c r="AJ14" s="9"/>
      <c r="AK14" s="9"/>
      <c r="AL14" s="9">
        <v>24</v>
      </c>
      <c r="AM14" s="9"/>
      <c r="AN14" s="9">
        <v>6</v>
      </c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140"/>
    </row>
    <row r="15" spans="1:66" ht="18" customHeight="1" x14ac:dyDescent="0.35">
      <c r="A15" s="221"/>
      <c r="B15" s="224"/>
      <c r="C15" s="33" t="s">
        <v>5</v>
      </c>
      <c r="D15" s="124">
        <v>30</v>
      </c>
      <c r="E15" s="4">
        <f t="shared" si="0"/>
        <v>30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>
        <v>3</v>
      </c>
      <c r="AG15" s="9">
        <f>21+6</f>
        <v>27</v>
      </c>
      <c r="AH15" s="128"/>
      <c r="AI15" s="159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140"/>
    </row>
    <row r="16" spans="1:66" ht="18" customHeight="1" x14ac:dyDescent="0.35">
      <c r="A16" s="222"/>
      <c r="B16" s="225"/>
      <c r="C16" s="34" t="s">
        <v>6</v>
      </c>
      <c r="D16" s="16"/>
      <c r="E16" s="4">
        <f t="shared" si="0"/>
        <v>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9"/>
      <c r="AI16" s="119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</row>
    <row r="17" spans="1:66" ht="18" customHeight="1" x14ac:dyDescent="0.35">
      <c r="A17" s="220" t="s">
        <v>241</v>
      </c>
      <c r="B17" s="223" t="s">
        <v>191</v>
      </c>
      <c r="C17" s="31" t="s">
        <v>1</v>
      </c>
      <c r="D17" s="14">
        <v>30</v>
      </c>
      <c r="E17" s="4">
        <f t="shared" si="0"/>
        <v>30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>
        <v>30</v>
      </c>
      <c r="AE17" s="5"/>
      <c r="AF17" s="5"/>
      <c r="AG17" s="5"/>
      <c r="AH17" s="116"/>
      <c r="AI17" s="116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</row>
    <row r="18" spans="1:66" ht="18" customHeight="1" x14ac:dyDescent="0.35">
      <c r="A18" s="221"/>
      <c r="B18" s="224"/>
      <c r="C18" s="32" t="s">
        <v>2</v>
      </c>
      <c r="D18" s="124">
        <v>30</v>
      </c>
      <c r="E18" s="4">
        <f t="shared" si="0"/>
        <v>30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>
        <v>30</v>
      </c>
      <c r="AE18" s="9"/>
      <c r="AF18" s="9"/>
      <c r="AG18" s="9"/>
      <c r="AH18" s="128"/>
      <c r="AI18" s="128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1"/>
    </row>
    <row r="19" spans="1:66" ht="18" customHeight="1" x14ac:dyDescent="0.35">
      <c r="A19" s="221"/>
      <c r="B19" s="224"/>
      <c r="C19" s="32" t="s">
        <v>3</v>
      </c>
      <c r="D19" s="124"/>
      <c r="E19" s="4">
        <f t="shared" si="0"/>
        <v>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28"/>
      <c r="AI19" s="128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</row>
    <row r="20" spans="1:66" ht="18" customHeight="1" x14ac:dyDescent="0.35">
      <c r="A20" s="221"/>
      <c r="B20" s="224"/>
      <c r="C20" s="33" t="s">
        <v>4</v>
      </c>
      <c r="D20" s="124">
        <v>30</v>
      </c>
      <c r="E20" s="4">
        <f t="shared" si="0"/>
        <v>30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28"/>
      <c r="AI20" s="159"/>
      <c r="AJ20" s="9"/>
      <c r="AK20" s="9"/>
      <c r="AL20" s="9">
        <v>16</v>
      </c>
      <c r="AM20" s="9">
        <v>10</v>
      </c>
      <c r="AN20" s="9">
        <v>4</v>
      </c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140"/>
    </row>
    <row r="21" spans="1:66" ht="18" customHeight="1" x14ac:dyDescent="0.35">
      <c r="A21" s="221"/>
      <c r="B21" s="224"/>
      <c r="C21" s="33" t="s">
        <v>5</v>
      </c>
      <c r="D21" s="124">
        <v>30</v>
      </c>
      <c r="E21" s="4">
        <f t="shared" si="0"/>
        <v>30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>
        <f>14+12</f>
        <v>26</v>
      </c>
      <c r="AH21" s="128"/>
      <c r="AI21" s="159"/>
      <c r="AJ21" s="9"/>
      <c r="AK21" s="9"/>
      <c r="AL21" s="9"/>
      <c r="AM21" s="9">
        <v>2</v>
      </c>
      <c r="AN21" s="9">
        <v>2</v>
      </c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140"/>
    </row>
    <row r="22" spans="1:66" ht="18" customHeight="1" x14ac:dyDescent="0.35">
      <c r="A22" s="222"/>
      <c r="B22" s="225"/>
      <c r="C22" s="35" t="s">
        <v>6</v>
      </c>
      <c r="D22" s="16"/>
      <c r="E22" s="4">
        <f t="shared" si="0"/>
        <v>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9"/>
      <c r="AI22" s="119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</row>
    <row r="23" spans="1:66" ht="18" customHeight="1" x14ac:dyDescent="0.35">
      <c r="A23" s="198" t="s">
        <v>242</v>
      </c>
      <c r="B23" s="226" t="s">
        <v>89</v>
      </c>
      <c r="C23" s="227"/>
      <c r="D23" s="218">
        <v>0</v>
      </c>
      <c r="E23" s="218">
        <f>SUM(G23:L24)</f>
        <v>0</v>
      </c>
      <c r="F23" s="218">
        <f t="shared" si="1"/>
        <v>0</v>
      </c>
      <c r="G23" s="330"/>
      <c r="H23" s="259"/>
      <c r="I23" s="259"/>
      <c r="J23" s="259"/>
      <c r="K23" s="259"/>
      <c r="L23" s="39"/>
      <c r="M23" s="330"/>
      <c r="N23" s="330"/>
      <c r="O23" s="259"/>
      <c r="P23" s="259"/>
      <c r="Q23" s="259"/>
      <c r="R23" s="259"/>
      <c r="S23" s="39"/>
      <c r="T23" s="330"/>
      <c r="U23" s="330"/>
      <c r="V23" s="259"/>
      <c r="W23" s="259"/>
      <c r="X23" s="259"/>
      <c r="Y23" s="259"/>
      <c r="Z23" s="39"/>
      <c r="AA23" s="330"/>
      <c r="AB23" s="330"/>
      <c r="AC23" s="259"/>
      <c r="AD23" s="259"/>
      <c r="AE23" s="259"/>
      <c r="AF23" s="259"/>
      <c r="AG23" s="39"/>
      <c r="AH23" s="120"/>
      <c r="AI23" s="120"/>
      <c r="AJ23" s="259"/>
      <c r="AK23" s="259"/>
      <c r="AL23" s="259"/>
      <c r="AM23" s="259"/>
      <c r="AN23" s="39"/>
      <c r="AO23" s="330"/>
      <c r="AP23" s="330"/>
      <c r="AQ23" s="259"/>
      <c r="AR23" s="259"/>
      <c r="AS23" s="259"/>
      <c r="AT23" s="259"/>
      <c r="AU23" s="39"/>
      <c r="AV23" s="330"/>
      <c r="AW23" s="330"/>
      <c r="AX23" s="259"/>
      <c r="AY23" s="259"/>
      <c r="AZ23" s="259"/>
      <c r="BA23" s="259"/>
      <c r="BB23" s="39"/>
      <c r="BC23" s="330"/>
      <c r="BD23" s="330"/>
      <c r="BE23" s="259"/>
      <c r="BF23" s="259"/>
      <c r="BG23" s="259"/>
      <c r="BH23" s="259"/>
      <c r="BI23" s="39"/>
      <c r="BJ23" s="330"/>
      <c r="BK23" s="330"/>
      <c r="BL23" s="259"/>
      <c r="BM23" s="39"/>
      <c r="BN23" s="204"/>
    </row>
    <row r="24" spans="1:66" ht="18" customHeight="1" x14ac:dyDescent="0.35">
      <c r="A24" s="199"/>
      <c r="B24" s="228"/>
      <c r="C24" s="229"/>
      <c r="D24" s="219"/>
      <c r="E24" s="219"/>
      <c r="F24" s="219"/>
      <c r="G24" s="214"/>
      <c r="H24" s="213"/>
      <c r="I24" s="213"/>
      <c r="J24" s="213"/>
      <c r="K24" s="213"/>
      <c r="L24" s="40"/>
      <c r="M24" s="214"/>
      <c r="N24" s="214"/>
      <c r="O24" s="213"/>
      <c r="P24" s="213"/>
      <c r="Q24" s="213"/>
      <c r="R24" s="213"/>
      <c r="S24" s="40"/>
      <c r="T24" s="214"/>
      <c r="U24" s="214"/>
      <c r="V24" s="213"/>
      <c r="W24" s="213"/>
      <c r="X24" s="213"/>
      <c r="Y24" s="213"/>
      <c r="Z24" s="40"/>
      <c r="AA24" s="214"/>
      <c r="AB24" s="214"/>
      <c r="AC24" s="213"/>
      <c r="AD24" s="213"/>
      <c r="AE24" s="213"/>
      <c r="AF24" s="213"/>
      <c r="AG24" s="40"/>
      <c r="AH24" s="121"/>
      <c r="AI24" s="121"/>
      <c r="AJ24" s="213"/>
      <c r="AK24" s="213"/>
      <c r="AL24" s="213"/>
      <c r="AM24" s="213"/>
      <c r="AN24" s="40"/>
      <c r="AO24" s="214"/>
      <c r="AP24" s="214"/>
      <c r="AQ24" s="213"/>
      <c r="AR24" s="213"/>
      <c r="AS24" s="213"/>
      <c r="AT24" s="213"/>
      <c r="AU24" s="40"/>
      <c r="AV24" s="214"/>
      <c r="AW24" s="214"/>
      <c r="AX24" s="213"/>
      <c r="AY24" s="213"/>
      <c r="AZ24" s="213"/>
      <c r="BA24" s="213"/>
      <c r="BB24" s="40"/>
      <c r="BC24" s="214"/>
      <c r="BD24" s="214"/>
      <c r="BE24" s="213"/>
      <c r="BF24" s="213"/>
      <c r="BG24" s="213"/>
      <c r="BH24" s="213"/>
      <c r="BI24" s="40"/>
      <c r="BJ24" s="214"/>
      <c r="BK24" s="214"/>
      <c r="BL24" s="213"/>
      <c r="BM24" s="40"/>
      <c r="BN24" s="205"/>
    </row>
    <row r="25" spans="1:66" ht="18" customHeight="1" x14ac:dyDescent="0.35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6" ht="18" customHeight="1" x14ac:dyDescent="0.35">
      <c r="A26" s="23" t="s">
        <v>54</v>
      </c>
      <c r="D26" s="2">
        <f>SUBTOTAL(9,D29:D44)</f>
        <v>90</v>
      </c>
      <c r="E26" s="2">
        <f>SUBTOTAL(9,E29:E44)</f>
        <v>90</v>
      </c>
      <c r="F26" s="63">
        <f>SUBTOTAL(9,F29:F44)</f>
        <v>0</v>
      </c>
    </row>
    <row r="27" spans="1:66" ht="18" customHeight="1" x14ac:dyDescent="0.35">
      <c r="A27" s="206" t="s">
        <v>0</v>
      </c>
      <c r="B27" s="206" t="s">
        <v>25</v>
      </c>
      <c r="C27" s="206" t="s">
        <v>47</v>
      </c>
      <c r="D27" s="207" t="s">
        <v>48</v>
      </c>
      <c r="E27" s="207" t="s">
        <v>49</v>
      </c>
      <c r="F27" s="207" t="s">
        <v>50</v>
      </c>
      <c r="G27" s="208" t="s">
        <v>187</v>
      </c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10"/>
      <c r="AI27" s="215" t="s">
        <v>240</v>
      </c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7"/>
      <c r="BN27" s="263" t="s">
        <v>52</v>
      </c>
    </row>
    <row r="28" spans="1:66" ht="18" customHeight="1" x14ac:dyDescent="0.35">
      <c r="A28" s="206"/>
      <c r="B28" s="206"/>
      <c r="C28" s="206"/>
      <c r="D28" s="207"/>
      <c r="E28" s="207"/>
      <c r="F28" s="207"/>
      <c r="G28" s="115">
        <v>1</v>
      </c>
      <c r="H28" s="37">
        <v>2</v>
      </c>
      <c r="I28" s="37">
        <v>3</v>
      </c>
      <c r="J28" s="37">
        <v>4</v>
      </c>
      <c r="K28" s="37">
        <v>5</v>
      </c>
      <c r="L28" s="37">
        <v>6</v>
      </c>
      <c r="M28" s="115">
        <v>7</v>
      </c>
      <c r="N28" s="115">
        <v>8</v>
      </c>
      <c r="O28" s="37">
        <v>9</v>
      </c>
      <c r="P28" s="37">
        <v>10</v>
      </c>
      <c r="Q28" s="37">
        <v>11</v>
      </c>
      <c r="R28" s="37">
        <v>12</v>
      </c>
      <c r="S28" s="37">
        <v>13</v>
      </c>
      <c r="T28" s="115">
        <v>14</v>
      </c>
      <c r="U28" s="115">
        <v>15</v>
      </c>
      <c r="V28" s="37">
        <v>16</v>
      </c>
      <c r="W28" s="37">
        <v>17</v>
      </c>
      <c r="X28" s="37">
        <v>18</v>
      </c>
      <c r="Y28" s="37">
        <v>19</v>
      </c>
      <c r="Z28" s="37">
        <v>20</v>
      </c>
      <c r="AA28" s="115">
        <v>21</v>
      </c>
      <c r="AB28" s="115">
        <v>22</v>
      </c>
      <c r="AC28" s="37">
        <v>23</v>
      </c>
      <c r="AD28" s="37">
        <v>24</v>
      </c>
      <c r="AE28" s="37">
        <v>25</v>
      </c>
      <c r="AF28" s="37">
        <v>26</v>
      </c>
      <c r="AG28" s="37">
        <v>27</v>
      </c>
      <c r="AH28" s="115">
        <v>28</v>
      </c>
      <c r="AI28" s="154">
        <v>1</v>
      </c>
      <c r="AJ28" s="155">
        <v>2</v>
      </c>
      <c r="AK28" s="155">
        <v>3</v>
      </c>
      <c r="AL28" s="155">
        <v>4</v>
      </c>
      <c r="AM28" s="155">
        <v>5</v>
      </c>
      <c r="AN28" s="155">
        <v>6</v>
      </c>
      <c r="AO28" s="154">
        <v>7</v>
      </c>
      <c r="AP28" s="154">
        <v>8</v>
      </c>
      <c r="AQ28" s="155">
        <v>9</v>
      </c>
      <c r="AR28" s="155">
        <v>10</v>
      </c>
      <c r="AS28" s="155">
        <v>11</v>
      </c>
      <c r="AT28" s="155">
        <v>12</v>
      </c>
      <c r="AU28" s="155">
        <v>13</v>
      </c>
      <c r="AV28" s="154">
        <v>14</v>
      </c>
      <c r="AW28" s="154">
        <v>15</v>
      </c>
      <c r="AX28" s="155">
        <v>16</v>
      </c>
      <c r="AY28" s="155">
        <v>17</v>
      </c>
      <c r="AZ28" s="155">
        <v>18</v>
      </c>
      <c r="BA28" s="155">
        <v>19</v>
      </c>
      <c r="BB28" s="155">
        <v>20</v>
      </c>
      <c r="BC28" s="154">
        <v>21</v>
      </c>
      <c r="BD28" s="154">
        <v>22</v>
      </c>
      <c r="BE28" s="155">
        <v>23</v>
      </c>
      <c r="BF28" s="155">
        <v>24</v>
      </c>
      <c r="BG28" s="155">
        <v>25</v>
      </c>
      <c r="BH28" s="155">
        <v>26</v>
      </c>
      <c r="BI28" s="155">
        <v>27</v>
      </c>
      <c r="BJ28" s="154">
        <v>28</v>
      </c>
      <c r="BK28" s="154">
        <v>29</v>
      </c>
      <c r="BL28" s="155">
        <v>30</v>
      </c>
      <c r="BM28" s="155">
        <v>31</v>
      </c>
      <c r="BN28" s="263"/>
    </row>
    <row r="29" spans="1:66" ht="18" customHeight="1" x14ac:dyDescent="0.35">
      <c r="A29" s="198" t="s">
        <v>242</v>
      </c>
      <c r="B29" s="200" t="s">
        <v>93</v>
      </c>
      <c r="C29" s="201" t="s">
        <v>54</v>
      </c>
      <c r="D29" s="201">
        <v>30</v>
      </c>
      <c r="E29" s="201">
        <f>SUM(G29:BB30)</f>
        <v>30</v>
      </c>
      <c r="F29" s="201">
        <f>E29-D29</f>
        <v>0</v>
      </c>
      <c r="G29" s="331"/>
      <c r="H29" s="265"/>
      <c r="I29" s="265"/>
      <c r="J29" s="265"/>
      <c r="K29" s="265"/>
      <c r="L29" s="265"/>
      <c r="M29" s="331"/>
      <c r="N29" s="331"/>
      <c r="O29" s="265"/>
      <c r="P29" s="265"/>
      <c r="Q29" s="265"/>
      <c r="R29" s="265"/>
      <c r="S29" s="265"/>
      <c r="T29" s="331"/>
      <c r="U29" s="331"/>
      <c r="V29" s="265"/>
      <c r="W29" s="265"/>
      <c r="X29" s="265"/>
      <c r="Y29" s="265"/>
      <c r="Z29" s="265"/>
      <c r="AA29" s="331"/>
      <c r="AB29" s="331"/>
      <c r="AC29" s="265"/>
      <c r="AD29" s="265"/>
      <c r="AE29" s="265"/>
      <c r="AF29" s="265"/>
      <c r="AG29" s="265"/>
      <c r="AH29" s="331"/>
      <c r="AI29" s="331"/>
      <c r="AJ29" s="265"/>
      <c r="AK29" s="265"/>
      <c r="AL29" s="265"/>
      <c r="AM29" s="265"/>
      <c r="AN29" s="265"/>
      <c r="AO29" s="331"/>
      <c r="AP29" s="331"/>
      <c r="AQ29" s="265"/>
      <c r="AR29" s="265"/>
      <c r="AS29" s="265"/>
      <c r="AT29" s="265"/>
      <c r="AU29" s="265"/>
      <c r="AV29" s="331">
        <v>10</v>
      </c>
      <c r="AW29" s="331"/>
      <c r="AX29" s="265"/>
      <c r="AY29" s="265"/>
      <c r="AZ29" s="265">
        <v>20</v>
      </c>
      <c r="BA29" s="265"/>
      <c r="BB29" s="265"/>
      <c r="BC29" s="331"/>
      <c r="BD29" s="331"/>
      <c r="BE29" s="265"/>
      <c r="BF29" s="265"/>
      <c r="BG29" s="265"/>
      <c r="BH29" s="265"/>
      <c r="BI29" s="265"/>
      <c r="BJ29" s="331"/>
      <c r="BK29" s="331"/>
      <c r="BL29" s="265"/>
      <c r="BM29" s="265"/>
      <c r="BN29" s="265"/>
    </row>
    <row r="30" spans="1:66" ht="18" customHeight="1" x14ac:dyDescent="0.35">
      <c r="A30" s="199"/>
      <c r="B30" s="200"/>
      <c r="C30" s="201"/>
      <c r="D30" s="201"/>
      <c r="E30" s="201"/>
      <c r="F30" s="201"/>
      <c r="G30" s="331"/>
      <c r="H30" s="265"/>
      <c r="I30" s="265"/>
      <c r="J30" s="265"/>
      <c r="K30" s="265"/>
      <c r="L30" s="265"/>
      <c r="M30" s="331"/>
      <c r="N30" s="331"/>
      <c r="O30" s="265"/>
      <c r="P30" s="265"/>
      <c r="Q30" s="265"/>
      <c r="R30" s="265"/>
      <c r="S30" s="265"/>
      <c r="T30" s="331"/>
      <c r="U30" s="331"/>
      <c r="V30" s="265"/>
      <c r="W30" s="265"/>
      <c r="X30" s="265"/>
      <c r="Y30" s="265"/>
      <c r="Z30" s="265"/>
      <c r="AA30" s="331"/>
      <c r="AB30" s="331"/>
      <c r="AC30" s="265"/>
      <c r="AD30" s="265"/>
      <c r="AE30" s="265"/>
      <c r="AF30" s="265"/>
      <c r="AG30" s="265"/>
      <c r="AH30" s="331"/>
      <c r="AI30" s="331"/>
      <c r="AJ30" s="265"/>
      <c r="AK30" s="265"/>
      <c r="AL30" s="265"/>
      <c r="AM30" s="265"/>
      <c r="AN30" s="265"/>
      <c r="AO30" s="331"/>
      <c r="AP30" s="331"/>
      <c r="AQ30" s="265"/>
      <c r="AR30" s="265"/>
      <c r="AS30" s="265"/>
      <c r="AT30" s="265"/>
      <c r="AU30" s="265"/>
      <c r="AV30" s="331"/>
      <c r="AW30" s="331"/>
      <c r="AX30" s="265"/>
      <c r="AY30" s="265"/>
      <c r="AZ30" s="265"/>
      <c r="BA30" s="265"/>
      <c r="BB30" s="265"/>
      <c r="BC30" s="331"/>
      <c r="BD30" s="331"/>
      <c r="BE30" s="265"/>
      <c r="BF30" s="265"/>
      <c r="BG30" s="265"/>
      <c r="BH30" s="265"/>
      <c r="BI30" s="265"/>
      <c r="BJ30" s="331"/>
      <c r="BK30" s="331"/>
      <c r="BL30" s="265"/>
      <c r="BM30" s="265"/>
      <c r="BN30" s="265"/>
    </row>
    <row r="31" spans="1:66" ht="18" customHeight="1" x14ac:dyDescent="0.35">
      <c r="A31" s="198" t="s">
        <v>242</v>
      </c>
      <c r="B31" s="202" t="s">
        <v>91</v>
      </c>
      <c r="C31" s="201" t="s">
        <v>54</v>
      </c>
      <c r="D31" s="201">
        <v>30</v>
      </c>
      <c r="E31" s="201">
        <f>SUM(G31:BB32)</f>
        <v>30</v>
      </c>
      <c r="F31" s="201">
        <f>E31-D31</f>
        <v>0</v>
      </c>
      <c r="G31" s="331"/>
      <c r="H31" s="265"/>
      <c r="I31" s="265"/>
      <c r="J31" s="265"/>
      <c r="K31" s="265"/>
      <c r="L31" s="265"/>
      <c r="M31" s="331"/>
      <c r="N31" s="331"/>
      <c r="O31" s="265"/>
      <c r="P31" s="265"/>
      <c r="Q31" s="265"/>
      <c r="R31" s="265"/>
      <c r="S31" s="265"/>
      <c r="T31" s="331"/>
      <c r="U31" s="331"/>
      <c r="V31" s="265"/>
      <c r="W31" s="265"/>
      <c r="X31" s="265"/>
      <c r="Y31" s="265"/>
      <c r="Z31" s="265"/>
      <c r="AA31" s="331"/>
      <c r="AB31" s="331"/>
      <c r="AC31" s="265"/>
      <c r="AD31" s="265"/>
      <c r="AE31" s="265"/>
      <c r="AF31" s="265"/>
      <c r="AG31" s="265"/>
      <c r="AH31" s="331"/>
      <c r="AI31" s="331"/>
      <c r="AJ31" s="265"/>
      <c r="AK31" s="265"/>
      <c r="AL31" s="265"/>
      <c r="AM31" s="265"/>
      <c r="AN31" s="265"/>
      <c r="AO31" s="331"/>
      <c r="AP31" s="331"/>
      <c r="AQ31" s="265"/>
      <c r="AR31" s="265"/>
      <c r="AS31" s="265"/>
      <c r="AT31" s="265"/>
      <c r="AU31" s="265">
        <v>30</v>
      </c>
      <c r="AV31" s="331"/>
      <c r="AW31" s="331"/>
      <c r="AX31" s="265"/>
      <c r="AY31" s="265"/>
      <c r="AZ31" s="265"/>
      <c r="BA31" s="265"/>
      <c r="BB31" s="265"/>
      <c r="BC31" s="331"/>
      <c r="BD31" s="331"/>
      <c r="BE31" s="265"/>
      <c r="BF31" s="265"/>
      <c r="BG31" s="265"/>
      <c r="BH31" s="265"/>
      <c r="BI31" s="265"/>
      <c r="BJ31" s="331"/>
      <c r="BK31" s="331"/>
      <c r="BL31" s="265"/>
      <c r="BM31" s="265"/>
      <c r="BN31" s="265"/>
    </row>
    <row r="32" spans="1:66" ht="18" customHeight="1" x14ac:dyDescent="0.35">
      <c r="A32" s="199"/>
      <c r="B32" s="203"/>
      <c r="C32" s="201"/>
      <c r="D32" s="201"/>
      <c r="E32" s="201"/>
      <c r="F32" s="201"/>
      <c r="G32" s="331"/>
      <c r="H32" s="265"/>
      <c r="I32" s="265"/>
      <c r="J32" s="265"/>
      <c r="K32" s="265"/>
      <c r="L32" s="265"/>
      <c r="M32" s="331"/>
      <c r="N32" s="331"/>
      <c r="O32" s="265"/>
      <c r="P32" s="265"/>
      <c r="Q32" s="265"/>
      <c r="R32" s="265"/>
      <c r="S32" s="265"/>
      <c r="T32" s="331"/>
      <c r="U32" s="331"/>
      <c r="V32" s="265"/>
      <c r="W32" s="265"/>
      <c r="X32" s="265"/>
      <c r="Y32" s="265"/>
      <c r="Z32" s="265"/>
      <c r="AA32" s="331"/>
      <c r="AB32" s="331"/>
      <c r="AC32" s="265"/>
      <c r="AD32" s="265"/>
      <c r="AE32" s="265"/>
      <c r="AF32" s="265"/>
      <c r="AG32" s="265"/>
      <c r="AH32" s="331"/>
      <c r="AI32" s="331"/>
      <c r="AJ32" s="265"/>
      <c r="AK32" s="265"/>
      <c r="AL32" s="265"/>
      <c r="AM32" s="265"/>
      <c r="AN32" s="265"/>
      <c r="AO32" s="331"/>
      <c r="AP32" s="331"/>
      <c r="AQ32" s="265"/>
      <c r="AR32" s="265"/>
      <c r="AS32" s="265"/>
      <c r="AT32" s="265"/>
      <c r="AU32" s="265"/>
      <c r="AV32" s="331"/>
      <c r="AW32" s="331"/>
      <c r="AX32" s="265"/>
      <c r="AY32" s="265"/>
      <c r="AZ32" s="265"/>
      <c r="BA32" s="265"/>
      <c r="BB32" s="265"/>
      <c r="BC32" s="331"/>
      <c r="BD32" s="331"/>
      <c r="BE32" s="265"/>
      <c r="BF32" s="265"/>
      <c r="BG32" s="265"/>
      <c r="BH32" s="265"/>
      <c r="BI32" s="265"/>
      <c r="BJ32" s="331"/>
      <c r="BK32" s="331"/>
      <c r="BL32" s="265"/>
      <c r="BM32" s="265"/>
      <c r="BN32" s="265"/>
    </row>
    <row r="33" spans="1:66" ht="18" customHeight="1" x14ac:dyDescent="0.35">
      <c r="A33" s="198" t="s">
        <v>242</v>
      </c>
      <c r="B33" s="202" t="s">
        <v>92</v>
      </c>
      <c r="C33" s="201" t="s">
        <v>54</v>
      </c>
      <c r="D33" s="201">
        <v>30</v>
      </c>
      <c r="E33" s="201">
        <f>SUM(G33:BB34)</f>
        <v>30</v>
      </c>
      <c r="F33" s="201">
        <f>E33-D33</f>
        <v>0</v>
      </c>
      <c r="G33" s="331"/>
      <c r="H33" s="265"/>
      <c r="I33" s="265"/>
      <c r="J33" s="265"/>
      <c r="K33" s="265"/>
      <c r="L33" s="265"/>
      <c r="M33" s="331"/>
      <c r="N33" s="331"/>
      <c r="O33" s="265"/>
      <c r="P33" s="265"/>
      <c r="Q33" s="265"/>
      <c r="R33" s="265"/>
      <c r="S33" s="265"/>
      <c r="T33" s="331"/>
      <c r="U33" s="331"/>
      <c r="V33" s="265"/>
      <c r="W33" s="265"/>
      <c r="X33" s="265"/>
      <c r="Y33" s="265"/>
      <c r="Z33" s="265"/>
      <c r="AA33" s="331"/>
      <c r="AB33" s="331"/>
      <c r="AC33" s="265"/>
      <c r="AD33" s="265"/>
      <c r="AE33" s="265"/>
      <c r="AF33" s="265"/>
      <c r="AG33" s="265"/>
      <c r="AH33" s="331"/>
      <c r="AI33" s="331"/>
      <c r="AJ33" s="265"/>
      <c r="AK33" s="265"/>
      <c r="AL33" s="265"/>
      <c r="AM33" s="265"/>
      <c r="AN33" s="265"/>
      <c r="AO33" s="331"/>
      <c r="AP33" s="331"/>
      <c r="AQ33" s="265"/>
      <c r="AR33" s="265"/>
      <c r="AS33" s="265"/>
      <c r="AT33" s="265"/>
      <c r="AU33" s="265">
        <v>5</v>
      </c>
      <c r="AV33" s="331">
        <v>15</v>
      </c>
      <c r="AW33" s="331"/>
      <c r="AX33" s="265"/>
      <c r="AY33" s="265"/>
      <c r="AZ33" s="265">
        <v>10</v>
      </c>
      <c r="BA33" s="265"/>
      <c r="BB33" s="265"/>
      <c r="BC33" s="331"/>
      <c r="BD33" s="331"/>
      <c r="BE33" s="265"/>
      <c r="BF33" s="265"/>
      <c r="BG33" s="265"/>
      <c r="BH33" s="265"/>
      <c r="BI33" s="265"/>
      <c r="BJ33" s="331"/>
      <c r="BK33" s="331"/>
      <c r="BL33" s="265"/>
      <c r="BM33" s="265"/>
      <c r="BN33" s="265"/>
    </row>
    <row r="34" spans="1:66" s="2" customFormat="1" ht="18" customHeight="1" x14ac:dyDescent="0.35">
      <c r="A34" s="199"/>
      <c r="B34" s="203"/>
      <c r="C34" s="201"/>
      <c r="D34" s="201"/>
      <c r="E34" s="201"/>
      <c r="F34" s="201"/>
      <c r="G34" s="331"/>
      <c r="H34" s="265"/>
      <c r="I34" s="265"/>
      <c r="J34" s="265"/>
      <c r="K34" s="265"/>
      <c r="L34" s="265"/>
      <c r="M34" s="331"/>
      <c r="N34" s="331"/>
      <c r="O34" s="265"/>
      <c r="P34" s="265"/>
      <c r="Q34" s="265"/>
      <c r="R34" s="265"/>
      <c r="S34" s="265"/>
      <c r="T34" s="331"/>
      <c r="U34" s="331"/>
      <c r="V34" s="265"/>
      <c r="W34" s="265"/>
      <c r="X34" s="265"/>
      <c r="Y34" s="265"/>
      <c r="Z34" s="265"/>
      <c r="AA34" s="331"/>
      <c r="AB34" s="331"/>
      <c r="AC34" s="265"/>
      <c r="AD34" s="265"/>
      <c r="AE34" s="265"/>
      <c r="AF34" s="265"/>
      <c r="AG34" s="265"/>
      <c r="AH34" s="331"/>
      <c r="AI34" s="331"/>
      <c r="AJ34" s="265"/>
      <c r="AK34" s="265"/>
      <c r="AL34" s="265"/>
      <c r="AM34" s="265"/>
      <c r="AN34" s="265"/>
      <c r="AO34" s="331"/>
      <c r="AP34" s="331"/>
      <c r="AQ34" s="265"/>
      <c r="AR34" s="265"/>
      <c r="AS34" s="265"/>
      <c r="AT34" s="265"/>
      <c r="AU34" s="265"/>
      <c r="AV34" s="331"/>
      <c r="AW34" s="331"/>
      <c r="AX34" s="265"/>
      <c r="AY34" s="265"/>
      <c r="AZ34" s="265"/>
      <c r="BA34" s="265"/>
      <c r="BB34" s="265"/>
      <c r="BC34" s="331"/>
      <c r="BD34" s="331"/>
      <c r="BE34" s="265"/>
      <c r="BF34" s="265"/>
      <c r="BG34" s="265"/>
      <c r="BH34" s="265"/>
      <c r="BI34" s="265"/>
      <c r="BJ34" s="331"/>
      <c r="BK34" s="331"/>
      <c r="BL34" s="265"/>
      <c r="BM34" s="265"/>
      <c r="BN34" s="265"/>
    </row>
    <row r="35" spans="1:66" s="2" customFormat="1" ht="18" customHeight="1" x14ac:dyDescent="0.35">
      <c r="A35" s="353"/>
      <c r="B35" s="202"/>
      <c r="C35" s="201" t="s">
        <v>54</v>
      </c>
      <c r="D35" s="201"/>
      <c r="E35" s="201"/>
      <c r="F35" s="201"/>
      <c r="G35" s="331"/>
      <c r="H35" s="265"/>
      <c r="I35" s="265"/>
      <c r="J35" s="265"/>
      <c r="K35" s="265"/>
      <c r="L35" s="265"/>
      <c r="M35" s="331"/>
      <c r="N35" s="331"/>
      <c r="O35" s="265"/>
      <c r="P35" s="265"/>
      <c r="Q35" s="265"/>
      <c r="R35" s="265"/>
      <c r="S35" s="265"/>
      <c r="T35" s="331"/>
      <c r="U35" s="331"/>
      <c r="V35" s="265"/>
      <c r="W35" s="265"/>
      <c r="X35" s="265"/>
      <c r="Y35" s="265"/>
      <c r="Z35" s="265"/>
      <c r="AA35" s="331"/>
      <c r="AB35" s="331"/>
      <c r="AC35" s="265"/>
      <c r="AD35" s="265"/>
      <c r="AE35" s="265"/>
      <c r="AF35" s="265"/>
      <c r="AG35" s="265"/>
      <c r="AH35" s="331"/>
      <c r="AI35" s="331"/>
      <c r="AJ35" s="265"/>
      <c r="AK35" s="265"/>
      <c r="AL35" s="265"/>
      <c r="AM35" s="265"/>
      <c r="AN35" s="265"/>
      <c r="AO35" s="331"/>
      <c r="AP35" s="331"/>
      <c r="AQ35" s="265"/>
      <c r="AR35" s="265"/>
      <c r="AS35" s="265"/>
      <c r="AT35" s="265"/>
      <c r="AU35" s="265"/>
      <c r="AV35" s="331"/>
      <c r="AW35" s="331"/>
      <c r="AX35" s="265"/>
      <c r="AY35" s="265"/>
      <c r="AZ35" s="265"/>
      <c r="BA35" s="265"/>
      <c r="BB35" s="265"/>
      <c r="BC35" s="331"/>
      <c r="BD35" s="331"/>
      <c r="BE35" s="265"/>
      <c r="BF35" s="265"/>
      <c r="BG35" s="265"/>
      <c r="BH35" s="265"/>
      <c r="BI35" s="265"/>
      <c r="BJ35" s="331"/>
      <c r="BK35" s="331"/>
      <c r="BL35" s="265"/>
      <c r="BM35" s="265"/>
      <c r="BN35" s="265"/>
    </row>
    <row r="36" spans="1:66" s="2" customFormat="1" ht="18" customHeight="1" x14ac:dyDescent="0.35">
      <c r="A36" s="354"/>
      <c r="B36" s="203"/>
      <c r="C36" s="201"/>
      <c r="D36" s="201"/>
      <c r="E36" s="201"/>
      <c r="F36" s="201"/>
      <c r="G36" s="331"/>
      <c r="H36" s="265"/>
      <c r="I36" s="265"/>
      <c r="J36" s="265"/>
      <c r="K36" s="265"/>
      <c r="L36" s="265"/>
      <c r="M36" s="331"/>
      <c r="N36" s="331"/>
      <c r="O36" s="265"/>
      <c r="P36" s="265"/>
      <c r="Q36" s="265"/>
      <c r="R36" s="265"/>
      <c r="S36" s="265"/>
      <c r="T36" s="331"/>
      <c r="U36" s="331"/>
      <c r="V36" s="265"/>
      <c r="W36" s="265"/>
      <c r="X36" s="265"/>
      <c r="Y36" s="265"/>
      <c r="Z36" s="265"/>
      <c r="AA36" s="331"/>
      <c r="AB36" s="331"/>
      <c r="AC36" s="265"/>
      <c r="AD36" s="265"/>
      <c r="AE36" s="265"/>
      <c r="AF36" s="265"/>
      <c r="AG36" s="265"/>
      <c r="AH36" s="331"/>
      <c r="AI36" s="331"/>
      <c r="AJ36" s="265"/>
      <c r="AK36" s="265"/>
      <c r="AL36" s="265"/>
      <c r="AM36" s="265"/>
      <c r="AN36" s="265"/>
      <c r="AO36" s="331"/>
      <c r="AP36" s="331"/>
      <c r="AQ36" s="265"/>
      <c r="AR36" s="265"/>
      <c r="AS36" s="265"/>
      <c r="AT36" s="265"/>
      <c r="AU36" s="265"/>
      <c r="AV36" s="331"/>
      <c r="AW36" s="331"/>
      <c r="AX36" s="265"/>
      <c r="AY36" s="265"/>
      <c r="AZ36" s="265"/>
      <c r="BA36" s="265"/>
      <c r="BB36" s="265"/>
      <c r="BC36" s="331"/>
      <c r="BD36" s="331"/>
      <c r="BE36" s="265"/>
      <c r="BF36" s="265"/>
      <c r="BG36" s="265"/>
      <c r="BH36" s="265"/>
      <c r="BI36" s="265"/>
      <c r="BJ36" s="331"/>
      <c r="BK36" s="331"/>
      <c r="BL36" s="265"/>
      <c r="BM36" s="265"/>
      <c r="BN36" s="265"/>
    </row>
    <row r="37" spans="1:66" s="2" customFormat="1" ht="18" customHeight="1" x14ac:dyDescent="0.35">
      <c r="A37" s="264"/>
      <c r="B37" s="202"/>
      <c r="C37" s="201" t="s">
        <v>54</v>
      </c>
      <c r="D37" s="201"/>
      <c r="E37" s="201"/>
      <c r="F37" s="201"/>
      <c r="G37" s="331"/>
      <c r="H37" s="265"/>
      <c r="I37" s="265"/>
      <c r="J37" s="265"/>
      <c r="K37" s="265"/>
      <c r="L37" s="265"/>
      <c r="M37" s="331"/>
      <c r="N37" s="331"/>
      <c r="O37" s="265"/>
      <c r="P37" s="265"/>
      <c r="Q37" s="265"/>
      <c r="R37" s="265"/>
      <c r="S37" s="265"/>
      <c r="T37" s="331"/>
      <c r="U37" s="331"/>
      <c r="V37" s="265"/>
      <c r="W37" s="265"/>
      <c r="X37" s="265"/>
      <c r="Y37" s="265"/>
      <c r="Z37" s="265"/>
      <c r="AA37" s="331"/>
      <c r="AB37" s="331"/>
      <c r="AC37" s="265"/>
      <c r="AD37" s="265"/>
      <c r="AE37" s="265"/>
      <c r="AF37" s="265"/>
      <c r="AG37" s="265"/>
      <c r="AH37" s="331"/>
      <c r="AI37" s="331"/>
      <c r="AJ37" s="265"/>
      <c r="AK37" s="265"/>
      <c r="AL37" s="265"/>
      <c r="AM37" s="265"/>
      <c r="AN37" s="265"/>
      <c r="AO37" s="331"/>
      <c r="AP37" s="331"/>
      <c r="AQ37" s="265"/>
      <c r="AR37" s="265"/>
      <c r="AS37" s="265"/>
      <c r="AT37" s="265"/>
      <c r="AU37" s="265"/>
      <c r="AV37" s="331"/>
      <c r="AW37" s="331"/>
      <c r="AX37" s="265"/>
      <c r="AY37" s="265"/>
      <c r="AZ37" s="265"/>
      <c r="BA37" s="265"/>
      <c r="BB37" s="265"/>
      <c r="BC37" s="331"/>
      <c r="BD37" s="331"/>
      <c r="BE37" s="265"/>
      <c r="BF37" s="265"/>
      <c r="BG37" s="265"/>
      <c r="BH37" s="265"/>
      <c r="BI37" s="265"/>
      <c r="BJ37" s="331"/>
      <c r="BK37" s="331"/>
      <c r="BL37" s="265"/>
      <c r="BM37" s="265"/>
      <c r="BN37" s="265"/>
    </row>
    <row r="38" spans="1:66" s="2" customFormat="1" ht="18" customHeight="1" x14ac:dyDescent="0.35">
      <c r="A38" s="303"/>
      <c r="B38" s="203"/>
      <c r="C38" s="201"/>
      <c r="D38" s="201"/>
      <c r="E38" s="201"/>
      <c r="F38" s="201"/>
      <c r="G38" s="331"/>
      <c r="H38" s="265"/>
      <c r="I38" s="265"/>
      <c r="J38" s="265"/>
      <c r="K38" s="265"/>
      <c r="L38" s="265"/>
      <c r="M38" s="331"/>
      <c r="N38" s="331"/>
      <c r="O38" s="265"/>
      <c r="P38" s="265"/>
      <c r="Q38" s="265"/>
      <c r="R38" s="265"/>
      <c r="S38" s="265"/>
      <c r="T38" s="331"/>
      <c r="U38" s="331"/>
      <c r="V38" s="265"/>
      <c r="W38" s="265"/>
      <c r="X38" s="265"/>
      <c r="Y38" s="265"/>
      <c r="Z38" s="265"/>
      <c r="AA38" s="331"/>
      <c r="AB38" s="331"/>
      <c r="AC38" s="265"/>
      <c r="AD38" s="265"/>
      <c r="AE38" s="265"/>
      <c r="AF38" s="265"/>
      <c r="AG38" s="265"/>
      <c r="AH38" s="331"/>
      <c r="AI38" s="331"/>
      <c r="AJ38" s="265"/>
      <c r="AK38" s="265"/>
      <c r="AL38" s="265"/>
      <c r="AM38" s="265"/>
      <c r="AN38" s="265"/>
      <c r="AO38" s="331"/>
      <c r="AP38" s="331"/>
      <c r="AQ38" s="265"/>
      <c r="AR38" s="265"/>
      <c r="AS38" s="265"/>
      <c r="AT38" s="265"/>
      <c r="AU38" s="265"/>
      <c r="AV38" s="331"/>
      <c r="AW38" s="331"/>
      <c r="AX38" s="265"/>
      <c r="AY38" s="265"/>
      <c r="AZ38" s="265"/>
      <c r="BA38" s="265"/>
      <c r="BB38" s="265"/>
      <c r="BC38" s="331"/>
      <c r="BD38" s="331"/>
      <c r="BE38" s="265"/>
      <c r="BF38" s="265"/>
      <c r="BG38" s="265"/>
      <c r="BH38" s="265"/>
      <c r="BI38" s="265"/>
      <c r="BJ38" s="331"/>
      <c r="BK38" s="331"/>
      <c r="BL38" s="265"/>
      <c r="BM38" s="265"/>
      <c r="BN38" s="265"/>
    </row>
    <row r="39" spans="1:66" s="2" customFormat="1" ht="18" customHeight="1" x14ac:dyDescent="0.35">
      <c r="A39" s="264"/>
      <c r="B39" s="279"/>
      <c r="C39" s="201" t="s">
        <v>54</v>
      </c>
      <c r="D39" s="201"/>
      <c r="E39" s="201"/>
      <c r="F39" s="201"/>
      <c r="G39" s="331"/>
      <c r="H39" s="265"/>
      <c r="I39" s="265"/>
      <c r="J39" s="265"/>
      <c r="K39" s="265"/>
      <c r="L39" s="265"/>
      <c r="M39" s="331"/>
      <c r="N39" s="331"/>
      <c r="O39" s="265"/>
      <c r="P39" s="265"/>
      <c r="Q39" s="265"/>
      <c r="R39" s="265"/>
      <c r="S39" s="265"/>
      <c r="T39" s="331"/>
      <c r="U39" s="331"/>
      <c r="V39" s="265"/>
      <c r="W39" s="265"/>
      <c r="X39" s="265"/>
      <c r="Y39" s="265"/>
      <c r="Z39" s="265"/>
      <c r="AA39" s="331"/>
      <c r="AB39" s="331"/>
      <c r="AC39" s="265"/>
      <c r="AD39" s="265"/>
      <c r="AE39" s="265"/>
      <c r="AF39" s="265"/>
      <c r="AG39" s="265"/>
      <c r="AH39" s="331"/>
      <c r="AI39" s="331"/>
      <c r="AJ39" s="265"/>
      <c r="AK39" s="265"/>
      <c r="AL39" s="265"/>
      <c r="AM39" s="265"/>
      <c r="AN39" s="265"/>
      <c r="AO39" s="331"/>
      <c r="AP39" s="331"/>
      <c r="AQ39" s="265"/>
      <c r="AR39" s="265"/>
      <c r="AS39" s="265"/>
      <c r="AT39" s="265"/>
      <c r="AU39" s="265"/>
      <c r="AV39" s="331"/>
      <c r="AW39" s="331"/>
      <c r="AX39" s="265"/>
      <c r="AY39" s="265"/>
      <c r="AZ39" s="265"/>
      <c r="BA39" s="265"/>
      <c r="BB39" s="265"/>
      <c r="BC39" s="331"/>
      <c r="BD39" s="331"/>
      <c r="BE39" s="265"/>
      <c r="BF39" s="265"/>
      <c r="BG39" s="265"/>
      <c r="BH39" s="265"/>
      <c r="BI39" s="265"/>
      <c r="BJ39" s="331"/>
      <c r="BK39" s="331"/>
      <c r="BL39" s="265"/>
      <c r="BM39" s="265"/>
      <c r="BN39" s="265"/>
    </row>
    <row r="40" spans="1:66" s="2" customFormat="1" ht="18" customHeight="1" x14ac:dyDescent="0.35">
      <c r="A40" s="303"/>
      <c r="B40" s="279"/>
      <c r="C40" s="201"/>
      <c r="D40" s="201"/>
      <c r="E40" s="201"/>
      <c r="F40" s="201"/>
      <c r="G40" s="331"/>
      <c r="H40" s="265"/>
      <c r="I40" s="265"/>
      <c r="J40" s="265"/>
      <c r="K40" s="265"/>
      <c r="L40" s="265"/>
      <c r="M40" s="331"/>
      <c r="N40" s="331"/>
      <c r="O40" s="265"/>
      <c r="P40" s="265"/>
      <c r="Q40" s="265"/>
      <c r="R40" s="265"/>
      <c r="S40" s="265"/>
      <c r="T40" s="331"/>
      <c r="U40" s="331"/>
      <c r="V40" s="265"/>
      <c r="W40" s="265"/>
      <c r="X40" s="265"/>
      <c r="Y40" s="265"/>
      <c r="Z40" s="265"/>
      <c r="AA40" s="331"/>
      <c r="AB40" s="331"/>
      <c r="AC40" s="265"/>
      <c r="AD40" s="265"/>
      <c r="AE40" s="265"/>
      <c r="AF40" s="265"/>
      <c r="AG40" s="265"/>
      <c r="AH40" s="331"/>
      <c r="AI40" s="331"/>
      <c r="AJ40" s="265"/>
      <c r="AK40" s="265"/>
      <c r="AL40" s="265"/>
      <c r="AM40" s="265"/>
      <c r="AN40" s="265"/>
      <c r="AO40" s="331"/>
      <c r="AP40" s="331"/>
      <c r="AQ40" s="265"/>
      <c r="AR40" s="265"/>
      <c r="AS40" s="265"/>
      <c r="AT40" s="265"/>
      <c r="AU40" s="265"/>
      <c r="AV40" s="331"/>
      <c r="AW40" s="331"/>
      <c r="AX40" s="265"/>
      <c r="AY40" s="265"/>
      <c r="AZ40" s="265"/>
      <c r="BA40" s="265"/>
      <c r="BB40" s="265"/>
      <c r="BC40" s="331"/>
      <c r="BD40" s="331"/>
      <c r="BE40" s="265"/>
      <c r="BF40" s="265"/>
      <c r="BG40" s="265"/>
      <c r="BH40" s="265"/>
      <c r="BI40" s="265"/>
      <c r="BJ40" s="331"/>
      <c r="BK40" s="331"/>
      <c r="BL40" s="265"/>
      <c r="BM40" s="265"/>
      <c r="BN40" s="265"/>
    </row>
    <row r="41" spans="1:66" s="2" customFormat="1" ht="18" customHeight="1" x14ac:dyDescent="0.35">
      <c r="A41" s="264"/>
      <c r="B41" s="280"/>
      <c r="C41" s="201" t="s">
        <v>54</v>
      </c>
      <c r="D41" s="201"/>
      <c r="E41" s="201"/>
      <c r="F41" s="201"/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/>
      <c r="AR41" s="265"/>
      <c r="AS41" s="265"/>
      <c r="AT41" s="265"/>
      <c r="AU41" s="265"/>
      <c r="AV41" s="331"/>
      <c r="AW41" s="331"/>
      <c r="AX41" s="265"/>
      <c r="AY41" s="265"/>
      <c r="AZ41" s="265"/>
      <c r="BA41" s="265"/>
      <c r="BB41" s="265"/>
      <c r="BC41" s="331"/>
      <c r="BD41" s="331"/>
      <c r="BE41" s="265"/>
      <c r="BF41" s="265"/>
      <c r="BG41" s="265"/>
      <c r="BH41" s="265"/>
      <c r="BI41" s="265"/>
      <c r="BJ41" s="331"/>
      <c r="BK41" s="331"/>
      <c r="BL41" s="265"/>
      <c r="BM41" s="265"/>
      <c r="BN41" s="265"/>
    </row>
    <row r="42" spans="1:66" s="2" customFormat="1" ht="18" customHeight="1" x14ac:dyDescent="0.35">
      <c r="A42" s="303"/>
      <c r="B42" s="280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65"/>
    </row>
    <row r="43" spans="1:66" s="2" customFormat="1" ht="18" customHeight="1" x14ac:dyDescent="0.35">
      <c r="A43" s="264"/>
      <c r="B43" s="280"/>
      <c r="C43" s="201" t="s">
        <v>54</v>
      </c>
      <c r="D43" s="201"/>
      <c r="E43" s="201"/>
      <c r="F43" s="201"/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/>
      <c r="BI43" s="265"/>
      <c r="BJ43" s="331"/>
      <c r="BK43" s="331"/>
      <c r="BL43" s="265"/>
      <c r="BM43" s="265"/>
      <c r="BN43" s="265"/>
    </row>
    <row r="44" spans="1:66" s="2" customFormat="1" ht="18" customHeight="1" x14ac:dyDescent="0.35">
      <c r="A44" s="303"/>
      <c r="B44" s="280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65"/>
    </row>
    <row r="45" spans="1:66" s="2" customFormat="1" ht="15" customHeight="1" x14ac:dyDescent="0.35">
      <c r="A45"/>
      <c r="B45"/>
      <c r="C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2"/>
    </row>
    <row r="46" spans="1:66" s="2" customFormat="1" ht="15" customHeight="1" x14ac:dyDescent="0.35">
      <c r="A46"/>
      <c r="B46"/>
      <c r="C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22"/>
    </row>
    <row r="47" spans="1:66" s="2" customFormat="1" ht="15" customHeight="1" x14ac:dyDescent="0.35">
      <c r="A47"/>
      <c r="B47"/>
      <c r="C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22"/>
    </row>
    <row r="48" spans="1:66" s="2" customFormat="1" ht="15" customHeight="1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22"/>
    </row>
    <row r="49" spans="1:66" s="2" customFormat="1" ht="15" customHeight="1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22"/>
    </row>
    <row r="50" spans="1:66" s="2" customFormat="1" ht="15" customHeight="1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6" s="2" customFormat="1" ht="15" customHeight="1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6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6" s="1" customFormat="1" ht="15" customHeight="1" x14ac:dyDescent="0.35">
      <c r="A53"/>
      <c r="B53" s="21"/>
      <c r="C53"/>
      <c r="D53"/>
      <c r="E53"/>
      <c r="F53"/>
      <c r="BN53" s="2"/>
    </row>
    <row r="54" spans="1:66" s="1" customFormat="1" ht="15" customHeight="1" x14ac:dyDescent="0.35">
      <c r="A54"/>
      <c r="B54" s="21"/>
      <c r="C54"/>
      <c r="D54"/>
      <c r="E54"/>
      <c r="F54"/>
      <c r="BN54" s="2"/>
    </row>
    <row r="55" spans="1:66" s="1" customFormat="1" ht="15" customHeight="1" x14ac:dyDescent="0.35">
      <c r="A55"/>
      <c r="B55" s="21"/>
      <c r="C55"/>
      <c r="D55"/>
      <c r="E55"/>
      <c r="F55"/>
      <c r="BN55" s="2"/>
    </row>
    <row r="56" spans="1:66" s="1" customFormat="1" ht="15" customHeight="1" x14ac:dyDescent="0.35">
      <c r="A56"/>
      <c r="B56" s="21"/>
      <c r="C56"/>
      <c r="D56"/>
      <c r="E56"/>
      <c r="F56"/>
      <c r="BN56" s="2"/>
    </row>
    <row r="57" spans="1:66" s="1" customFormat="1" ht="15" customHeight="1" x14ac:dyDescent="0.35">
      <c r="A57"/>
      <c r="B57" s="21"/>
      <c r="C57"/>
      <c r="D57"/>
      <c r="E57"/>
      <c r="F57"/>
      <c r="BN57" s="2"/>
    </row>
    <row r="58" spans="1:66" s="1" customFormat="1" ht="15" customHeight="1" x14ac:dyDescent="0.35">
      <c r="A58"/>
      <c r="B58" s="21"/>
      <c r="C58"/>
      <c r="D58"/>
      <c r="E58"/>
      <c r="F58"/>
      <c r="BN58" s="2"/>
    </row>
    <row r="59" spans="1:66" s="1" customFormat="1" ht="15" customHeight="1" x14ac:dyDescent="0.35">
      <c r="A59"/>
      <c r="B59" s="21"/>
      <c r="C59"/>
      <c r="D59"/>
      <c r="E59"/>
      <c r="F59"/>
      <c r="BN59" s="2"/>
    </row>
    <row r="60" spans="1:66" s="1" customFormat="1" ht="15" customHeight="1" x14ac:dyDescent="0.35">
      <c r="A60"/>
      <c r="B60" s="21"/>
      <c r="C60"/>
      <c r="D60"/>
      <c r="E60"/>
      <c r="F60"/>
      <c r="BN60" s="2"/>
    </row>
    <row r="61" spans="1:66" s="1" customFormat="1" ht="15" customHeight="1" x14ac:dyDescent="0.35">
      <c r="A61"/>
      <c r="B61" s="21"/>
      <c r="C61"/>
      <c r="D61"/>
      <c r="E61"/>
      <c r="F61"/>
      <c r="BN61" s="2"/>
    </row>
    <row r="62" spans="1:66" s="1" customFormat="1" ht="15" customHeight="1" x14ac:dyDescent="0.35">
      <c r="A62"/>
      <c r="B62" s="21"/>
      <c r="C62"/>
      <c r="D62"/>
      <c r="E62"/>
      <c r="F62"/>
      <c r="BN62" s="2"/>
    </row>
  </sheetData>
  <mergeCells count="607">
    <mergeCell ref="BM43:BM44"/>
    <mergeCell ref="BJ29:BJ30"/>
    <mergeCell ref="BK29:BK30"/>
    <mergeCell ref="BJ31:BJ32"/>
    <mergeCell ref="BK31:BK32"/>
    <mergeCell ref="BJ33:BJ34"/>
    <mergeCell ref="BK33:BK34"/>
    <mergeCell ref="BJ35:BJ36"/>
    <mergeCell ref="BK35:BK36"/>
    <mergeCell ref="BJ37:BJ38"/>
    <mergeCell ref="BK37:BK38"/>
    <mergeCell ref="BJ39:BJ40"/>
    <mergeCell ref="BK39:BK40"/>
    <mergeCell ref="BJ41:BJ42"/>
    <mergeCell ref="BK41:BK42"/>
    <mergeCell ref="BJ43:BJ44"/>
    <mergeCell ref="BK43:BK44"/>
    <mergeCell ref="BL37:BL38"/>
    <mergeCell ref="BM37:BM38"/>
    <mergeCell ref="BL39:BL40"/>
    <mergeCell ref="BM39:BM40"/>
    <mergeCell ref="BL31:BL32"/>
    <mergeCell ref="BM31:BM32"/>
    <mergeCell ref="BL33:BL34"/>
    <mergeCell ref="BM33:BM34"/>
    <mergeCell ref="BE43:BE44"/>
    <mergeCell ref="BF43:BF44"/>
    <mergeCell ref="BG43:BG44"/>
    <mergeCell ref="BH43:BH44"/>
    <mergeCell ref="BI43:BI44"/>
    <mergeCell ref="BL29:BL30"/>
    <mergeCell ref="BM29:BM30"/>
    <mergeCell ref="BL35:BL36"/>
    <mergeCell ref="BM35:BM36"/>
    <mergeCell ref="BL41:BL42"/>
    <mergeCell ref="BM41:BM42"/>
    <mergeCell ref="BE39:BE40"/>
    <mergeCell ref="BF39:BF40"/>
    <mergeCell ref="BG39:BG40"/>
    <mergeCell ref="BH39:BH40"/>
    <mergeCell ref="BI39:BI40"/>
    <mergeCell ref="BE31:BE32"/>
    <mergeCell ref="BF31:BF32"/>
    <mergeCell ref="BG31:BG32"/>
    <mergeCell ref="BH31:BH32"/>
    <mergeCell ref="BI31:BI32"/>
    <mergeCell ref="BL43:BL44"/>
    <mergeCell ref="BE41:BE42"/>
    <mergeCell ref="BF41:BF42"/>
    <mergeCell ref="BG41:BG42"/>
    <mergeCell ref="BH41:BH42"/>
    <mergeCell ref="BI41:BI42"/>
    <mergeCell ref="BE35:BE36"/>
    <mergeCell ref="BF35:BF36"/>
    <mergeCell ref="BG35:BG36"/>
    <mergeCell ref="BH35:BH36"/>
    <mergeCell ref="BI35:BI36"/>
    <mergeCell ref="BE37:BE38"/>
    <mergeCell ref="BF37:BF38"/>
    <mergeCell ref="BG37:BG38"/>
    <mergeCell ref="BH37:BH38"/>
    <mergeCell ref="BI37:BI38"/>
    <mergeCell ref="BE33:BE34"/>
    <mergeCell ref="BF33:BF34"/>
    <mergeCell ref="BG33:BG34"/>
    <mergeCell ref="BH33:BH34"/>
    <mergeCell ref="BI33:BI34"/>
    <mergeCell ref="AV43:AV44"/>
    <mergeCell ref="AW43:AW44"/>
    <mergeCell ref="AX43:AX44"/>
    <mergeCell ref="AY43:AY44"/>
    <mergeCell ref="AZ43:AZ44"/>
    <mergeCell ref="BA43:BA44"/>
    <mergeCell ref="BB43:BB44"/>
    <mergeCell ref="BA39:BA40"/>
    <mergeCell ref="BB39:BB40"/>
    <mergeCell ref="AV41:AV42"/>
    <mergeCell ref="AW41:AW42"/>
    <mergeCell ref="AX41:AX42"/>
    <mergeCell ref="AY41:AY42"/>
    <mergeCell ref="AZ41:AZ42"/>
    <mergeCell ref="BA41:BA42"/>
    <mergeCell ref="BB41:BB42"/>
    <mergeCell ref="BA35:BA36"/>
    <mergeCell ref="BC41:BC42"/>
    <mergeCell ref="BD41:BD42"/>
    <mergeCell ref="BC29:BC30"/>
    <mergeCell ref="BD29:BD30"/>
    <mergeCell ref="BC31:BC32"/>
    <mergeCell ref="BD31:BD32"/>
    <mergeCell ref="BC35:BC36"/>
    <mergeCell ref="BD35:BD36"/>
    <mergeCell ref="BC39:BC40"/>
    <mergeCell ref="BD39:BD40"/>
    <mergeCell ref="BC43:BC44"/>
    <mergeCell ref="BD43:BD44"/>
    <mergeCell ref="BC33:BC34"/>
    <mergeCell ref="BD33:BD34"/>
    <mergeCell ref="BC37:BC38"/>
    <mergeCell ref="BD37:BD38"/>
    <mergeCell ref="BB35:BB36"/>
    <mergeCell ref="AV37:AV38"/>
    <mergeCell ref="AW37:AW38"/>
    <mergeCell ref="AX37:AX38"/>
    <mergeCell ref="AY37:AY38"/>
    <mergeCell ref="AZ37:AZ38"/>
    <mergeCell ref="BA37:BA38"/>
    <mergeCell ref="BB37:BB38"/>
    <mergeCell ref="BA31:BA32"/>
    <mergeCell ref="BB31:BB32"/>
    <mergeCell ref="AV33:AV34"/>
    <mergeCell ref="AW33:AW34"/>
    <mergeCell ref="AX33:AX34"/>
    <mergeCell ref="AY33:AY34"/>
    <mergeCell ref="AZ33:AZ34"/>
    <mergeCell ref="BA33:BA34"/>
    <mergeCell ref="BB33:BB34"/>
    <mergeCell ref="AR43:AR44"/>
    <mergeCell ref="AS43:AS44"/>
    <mergeCell ref="AT43:AT44"/>
    <mergeCell ref="AU43:AU44"/>
    <mergeCell ref="AV29:AV30"/>
    <mergeCell ref="AW29:AW30"/>
    <mergeCell ref="AX29:AX30"/>
    <mergeCell ref="AY29:AY30"/>
    <mergeCell ref="AZ29:AZ30"/>
    <mergeCell ref="AV31:AV32"/>
    <mergeCell ref="AW31:AW32"/>
    <mergeCell ref="AX31:AX32"/>
    <mergeCell ref="AY31:AY32"/>
    <mergeCell ref="AZ31:AZ32"/>
    <mergeCell ref="AV35:AV36"/>
    <mergeCell ref="AW35:AW36"/>
    <mergeCell ref="AX35:AX36"/>
    <mergeCell ref="AY35:AY36"/>
    <mergeCell ref="AZ35:AZ36"/>
    <mergeCell ref="AV39:AV40"/>
    <mergeCell ref="AW39:AW40"/>
    <mergeCell ref="AX39:AX40"/>
    <mergeCell ref="AY39:AY40"/>
    <mergeCell ref="AZ39:AZ40"/>
    <mergeCell ref="AR39:AR40"/>
    <mergeCell ref="AS39:AS40"/>
    <mergeCell ref="AT39:AT40"/>
    <mergeCell ref="AU39:AU40"/>
    <mergeCell ref="AO41:AO42"/>
    <mergeCell ref="AP41:AP42"/>
    <mergeCell ref="AQ41:AQ42"/>
    <mergeCell ref="AR41:AR42"/>
    <mergeCell ref="AS41:AS42"/>
    <mergeCell ref="AT41:AT42"/>
    <mergeCell ref="AU41:AU42"/>
    <mergeCell ref="AR35:AR36"/>
    <mergeCell ref="AS35:AS36"/>
    <mergeCell ref="AT35:AT36"/>
    <mergeCell ref="AU35:AU36"/>
    <mergeCell ref="AO37:AO38"/>
    <mergeCell ref="AP37:AP38"/>
    <mergeCell ref="AQ37:AQ38"/>
    <mergeCell ref="AR37:AR38"/>
    <mergeCell ref="AS37:AS38"/>
    <mergeCell ref="AT37:AT38"/>
    <mergeCell ref="AU37:AU38"/>
    <mergeCell ref="AR31:AR32"/>
    <mergeCell ref="AS31:AS32"/>
    <mergeCell ref="AT31:AT32"/>
    <mergeCell ref="AU31:AU32"/>
    <mergeCell ref="AO33:AO34"/>
    <mergeCell ref="AP33:AP34"/>
    <mergeCell ref="AQ33:AQ34"/>
    <mergeCell ref="AR33:AR34"/>
    <mergeCell ref="AS33:AS34"/>
    <mergeCell ref="AT33:AT34"/>
    <mergeCell ref="AU33:AU34"/>
    <mergeCell ref="AI43:AI44"/>
    <mergeCell ref="AJ43:AJ44"/>
    <mergeCell ref="AK43:AK44"/>
    <mergeCell ref="AL43:AL44"/>
    <mergeCell ref="AM43:AM44"/>
    <mergeCell ref="AN43:AN44"/>
    <mergeCell ref="AO29:AO30"/>
    <mergeCell ref="AP29:AP30"/>
    <mergeCell ref="AQ29:AQ30"/>
    <mergeCell ref="AO31:AO32"/>
    <mergeCell ref="AP31:AP32"/>
    <mergeCell ref="AQ31:AQ32"/>
    <mergeCell ref="AO35:AO36"/>
    <mergeCell ref="AP35:AP36"/>
    <mergeCell ref="AQ35:AQ36"/>
    <mergeCell ref="AO39:AO40"/>
    <mergeCell ref="AP39:AP40"/>
    <mergeCell ref="AQ39:AQ40"/>
    <mergeCell ref="AO43:AO44"/>
    <mergeCell ref="AP43:AP44"/>
    <mergeCell ref="AQ43:AQ44"/>
    <mergeCell ref="AI39:AI40"/>
    <mergeCell ref="AJ39:AJ40"/>
    <mergeCell ref="AK39:AK40"/>
    <mergeCell ref="AL39:AL40"/>
    <mergeCell ref="AM39:AM40"/>
    <mergeCell ref="AN39:AN40"/>
    <mergeCell ref="AI41:AI42"/>
    <mergeCell ref="AJ41:AJ42"/>
    <mergeCell ref="AK41:AK42"/>
    <mergeCell ref="AL41:AL42"/>
    <mergeCell ref="AM41:AM42"/>
    <mergeCell ref="AN41:AN42"/>
    <mergeCell ref="AI35:AI36"/>
    <mergeCell ref="AJ35:AJ36"/>
    <mergeCell ref="AK35:AK36"/>
    <mergeCell ref="AL35:AL36"/>
    <mergeCell ref="AM35:AM36"/>
    <mergeCell ref="AN35:AN36"/>
    <mergeCell ref="AI37:AI38"/>
    <mergeCell ref="AJ37:AJ38"/>
    <mergeCell ref="AK37:AK38"/>
    <mergeCell ref="AL37:AL38"/>
    <mergeCell ref="AM37:AM38"/>
    <mergeCell ref="AN37:AN38"/>
    <mergeCell ref="AI31:AI32"/>
    <mergeCell ref="AJ31:AJ32"/>
    <mergeCell ref="AK31:AK32"/>
    <mergeCell ref="AL31:AL32"/>
    <mergeCell ref="AM31:AM32"/>
    <mergeCell ref="AN31:AN32"/>
    <mergeCell ref="AI33:AI34"/>
    <mergeCell ref="AJ33:AJ34"/>
    <mergeCell ref="AK33:AK34"/>
    <mergeCell ref="AL33:AL34"/>
    <mergeCell ref="AM33:AM34"/>
    <mergeCell ref="AN33:AN34"/>
    <mergeCell ref="BL23:BL24"/>
    <mergeCell ref="AI3:BM3"/>
    <mergeCell ref="AI27:BM27"/>
    <mergeCell ref="AI29:AI30"/>
    <mergeCell ref="AJ29:AJ30"/>
    <mergeCell ref="AK29:AK30"/>
    <mergeCell ref="AL29:AL30"/>
    <mergeCell ref="AM29:AM30"/>
    <mergeCell ref="AN29:AN30"/>
    <mergeCell ref="AR29:AR30"/>
    <mergeCell ref="AS29:AS30"/>
    <mergeCell ref="AT29:AT30"/>
    <mergeCell ref="AU29:AU30"/>
    <mergeCell ref="BA29:BA30"/>
    <mergeCell ref="BB29:BB30"/>
    <mergeCell ref="BE29:BE30"/>
    <mergeCell ref="BF29:BF30"/>
    <mergeCell ref="BG29:BG30"/>
    <mergeCell ref="BH29:BH30"/>
    <mergeCell ref="BI29:BI30"/>
    <mergeCell ref="AK23:AK24"/>
    <mergeCell ref="AL23:AL24"/>
    <mergeCell ref="AM23:AM24"/>
    <mergeCell ref="AO23:AO24"/>
    <mergeCell ref="BA23:BA24"/>
    <mergeCell ref="BC23:BC24"/>
    <mergeCell ref="BD23:BD24"/>
    <mergeCell ref="BE23:BE24"/>
    <mergeCell ref="BF23:BF24"/>
    <mergeCell ref="BG23:BG24"/>
    <mergeCell ref="BH23:BH24"/>
    <mergeCell ref="BJ23:BJ24"/>
    <mergeCell ref="AP23:AP24"/>
    <mergeCell ref="AQ23:AQ24"/>
    <mergeCell ref="AR23:AR24"/>
    <mergeCell ref="AS23:AS24"/>
    <mergeCell ref="AT23:AT24"/>
    <mergeCell ref="AV23:AV24"/>
    <mergeCell ref="AW23:AW24"/>
    <mergeCell ref="AX23:AX24"/>
    <mergeCell ref="AY23:AY24"/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BN3:BN4"/>
    <mergeCell ref="A5:A10"/>
    <mergeCell ref="B5:B10"/>
    <mergeCell ref="A11:A16"/>
    <mergeCell ref="B11:B16"/>
    <mergeCell ref="M23:M24"/>
    <mergeCell ref="N23:N24"/>
    <mergeCell ref="O23:O24"/>
    <mergeCell ref="P23:P24"/>
    <mergeCell ref="D23:D24"/>
    <mergeCell ref="E23:E24"/>
    <mergeCell ref="F23:F24"/>
    <mergeCell ref="G23:G24"/>
    <mergeCell ref="H23:H24"/>
    <mergeCell ref="I23:I24"/>
    <mergeCell ref="AE23:AE24"/>
    <mergeCell ref="AF23:AF24"/>
    <mergeCell ref="BN23:BN24"/>
    <mergeCell ref="AJ23:AJ24"/>
    <mergeCell ref="BK23:BK24"/>
    <mergeCell ref="A23:A24"/>
    <mergeCell ref="B23:C24"/>
    <mergeCell ref="G3:AH3"/>
    <mergeCell ref="AZ23:AZ24"/>
    <mergeCell ref="A27:A28"/>
    <mergeCell ref="B27:B28"/>
    <mergeCell ref="C27:C28"/>
    <mergeCell ref="D27:D28"/>
    <mergeCell ref="E27:E28"/>
    <mergeCell ref="F27:F28"/>
    <mergeCell ref="G27:AH27"/>
    <mergeCell ref="X23:X24"/>
    <mergeCell ref="Y23:Y24"/>
    <mergeCell ref="AA23:AA24"/>
    <mergeCell ref="AB23:AB24"/>
    <mergeCell ref="AC23:AC24"/>
    <mergeCell ref="AD23:AD24"/>
    <mergeCell ref="Q23:Q24"/>
    <mergeCell ref="R23:R24"/>
    <mergeCell ref="T23:T24"/>
    <mergeCell ref="U23:U24"/>
    <mergeCell ref="V23:V24"/>
    <mergeCell ref="W23:W24"/>
    <mergeCell ref="J23:J24"/>
    <mergeCell ref="K23:K24"/>
    <mergeCell ref="BN27:BN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AH29:AH30"/>
    <mergeCell ref="BN29:BN30"/>
    <mergeCell ref="AC29:AC30"/>
    <mergeCell ref="AD29:AD30"/>
    <mergeCell ref="A31:A32"/>
    <mergeCell ref="B31:B32"/>
    <mergeCell ref="C31:C32"/>
    <mergeCell ref="D31:D32"/>
    <mergeCell ref="E31:E32"/>
    <mergeCell ref="F31:F32"/>
    <mergeCell ref="G31:G32"/>
    <mergeCell ref="H31:H32"/>
    <mergeCell ref="AB29:AB30"/>
    <mergeCell ref="P29:P30"/>
    <mergeCell ref="Q29:Q30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E29:AE30"/>
    <mergeCell ref="AF29:AF30"/>
    <mergeCell ref="AG29:AG30"/>
    <mergeCell ref="V29:V30"/>
    <mergeCell ref="W29:W30"/>
    <mergeCell ref="X29:X30"/>
    <mergeCell ref="Y29:Y30"/>
    <mergeCell ref="Z29:Z30"/>
    <mergeCell ref="AA29:AA30"/>
    <mergeCell ref="AG31:AG32"/>
    <mergeCell ref="AH31:AH32"/>
    <mergeCell ref="BN31:BN32"/>
    <mergeCell ref="A33:A34"/>
    <mergeCell ref="B33:B34"/>
    <mergeCell ref="C33:C34"/>
    <mergeCell ref="D33:D34"/>
    <mergeCell ref="E33:E34"/>
    <mergeCell ref="F33:F34"/>
    <mergeCell ref="G33:G34"/>
    <mergeCell ref="AA31:AA32"/>
    <mergeCell ref="AB31:AB32"/>
    <mergeCell ref="AC31:AC32"/>
    <mergeCell ref="AD31:AD32"/>
    <mergeCell ref="AE31:AE32"/>
    <mergeCell ref="AF31:AF32"/>
    <mergeCell ref="U31:U32"/>
    <mergeCell ref="V31:V32"/>
    <mergeCell ref="W31:W32"/>
    <mergeCell ref="X31:X32"/>
    <mergeCell ref="Y31:Y32"/>
    <mergeCell ref="Z31:Z32"/>
    <mergeCell ref="O31:O32"/>
    <mergeCell ref="P31:P32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F33:AF34"/>
    <mergeCell ref="AG33:AG34"/>
    <mergeCell ref="AH33:AH34"/>
    <mergeCell ref="BN33:BN34"/>
    <mergeCell ref="A35:A36"/>
    <mergeCell ref="B35:B36"/>
    <mergeCell ref="C35:C36"/>
    <mergeCell ref="D35:D36"/>
    <mergeCell ref="E35:E36"/>
    <mergeCell ref="F35:F36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N33:N34"/>
    <mergeCell ref="O33:O34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I37:I38"/>
    <mergeCell ref="J37:J38"/>
    <mergeCell ref="K37:K38"/>
    <mergeCell ref="AE35:AE36"/>
    <mergeCell ref="AF35:AF36"/>
    <mergeCell ref="AG35:AG36"/>
    <mergeCell ref="AH35:AH36"/>
    <mergeCell ref="BN35:BN36"/>
    <mergeCell ref="A37:A38"/>
    <mergeCell ref="B37:B38"/>
    <mergeCell ref="C37:C38"/>
    <mergeCell ref="D37:D38"/>
    <mergeCell ref="E37:E38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5:U36"/>
    <mergeCell ref="V35:V36"/>
    <mergeCell ref="W35:W36"/>
    <mergeCell ref="AG37:AG38"/>
    <mergeCell ref="AH37:AH38"/>
    <mergeCell ref="BN37:BN38"/>
    <mergeCell ref="X37:X38"/>
    <mergeCell ref="Y37:Y38"/>
    <mergeCell ref="Z37:Z38"/>
    <mergeCell ref="AA37:AA38"/>
    <mergeCell ref="AB37:AB38"/>
    <mergeCell ref="AC37:AC38"/>
    <mergeCell ref="A39:A40"/>
    <mergeCell ref="B39:B40"/>
    <mergeCell ref="C39:C40"/>
    <mergeCell ref="D39:D40"/>
    <mergeCell ref="E39:E40"/>
    <mergeCell ref="F39:F40"/>
    <mergeCell ref="AD37:AD38"/>
    <mergeCell ref="AE37:AE38"/>
    <mergeCell ref="AF37:AF38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F37:F38"/>
    <mergeCell ref="G37:G38"/>
    <mergeCell ref="H37:H38"/>
    <mergeCell ref="AH39:AH40"/>
    <mergeCell ref="BN39:BN40"/>
    <mergeCell ref="A41:A42"/>
    <mergeCell ref="B41:B42"/>
    <mergeCell ref="C41:C42"/>
    <mergeCell ref="D41:D42"/>
    <mergeCell ref="E41:E42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F41:F42"/>
    <mergeCell ref="G41:G42"/>
    <mergeCell ref="H41:H42"/>
    <mergeCell ref="I41:I42"/>
    <mergeCell ref="J41:J42"/>
    <mergeCell ref="K41:K42"/>
    <mergeCell ref="AE39:AE40"/>
    <mergeCell ref="AF39:AF40"/>
    <mergeCell ref="AG39:AG40"/>
    <mergeCell ref="R39:R40"/>
    <mergeCell ref="G39:G40"/>
    <mergeCell ref="H39:H40"/>
    <mergeCell ref="I39:I40"/>
    <mergeCell ref="J39:J40"/>
    <mergeCell ref="K39:K40"/>
    <mergeCell ref="L39:L40"/>
    <mergeCell ref="R41:R42"/>
    <mergeCell ref="S41:S42"/>
    <mergeCell ref="T41:T42"/>
    <mergeCell ref="U41:U42"/>
    <mergeCell ref="V41:V42"/>
    <mergeCell ref="W41:W42"/>
    <mergeCell ref="L41:L42"/>
    <mergeCell ref="M41:M42"/>
    <mergeCell ref="N41:N42"/>
    <mergeCell ref="O41:O42"/>
    <mergeCell ref="P41:P42"/>
    <mergeCell ref="Q41:Q42"/>
    <mergeCell ref="AD41:AD42"/>
    <mergeCell ref="AE41:AE42"/>
    <mergeCell ref="AF41:AF42"/>
    <mergeCell ref="AG41:AG42"/>
    <mergeCell ref="AH41:AH42"/>
    <mergeCell ref="BN41:BN42"/>
    <mergeCell ref="X41:X42"/>
    <mergeCell ref="Y41:Y42"/>
    <mergeCell ref="Z41:Z42"/>
    <mergeCell ref="AA41:AA42"/>
    <mergeCell ref="AB41:AB42"/>
    <mergeCell ref="AC41:AC42"/>
    <mergeCell ref="G43:G44"/>
    <mergeCell ref="H43:H44"/>
    <mergeCell ref="I43:I44"/>
    <mergeCell ref="J43:J44"/>
    <mergeCell ref="K43:K44"/>
    <mergeCell ref="L43:L44"/>
    <mergeCell ref="V43:V44"/>
    <mergeCell ref="W43:W44"/>
    <mergeCell ref="X43:X44"/>
    <mergeCell ref="AE43:AE44"/>
    <mergeCell ref="AF43:AF44"/>
    <mergeCell ref="AG43:AG44"/>
    <mergeCell ref="AH43:AH44"/>
    <mergeCell ref="BN43:BN44"/>
    <mergeCell ref="Y43:Y44"/>
    <mergeCell ref="Z43:Z44"/>
    <mergeCell ref="AA43:AA44"/>
    <mergeCell ref="AB43:AB44"/>
    <mergeCell ref="AC43:AC44"/>
    <mergeCell ref="AD43:AD44"/>
    <mergeCell ref="A43:A44"/>
    <mergeCell ref="B43:B44"/>
    <mergeCell ref="C43:C44"/>
    <mergeCell ref="D43:D44"/>
    <mergeCell ref="E43:E44"/>
    <mergeCell ref="F43:F44"/>
    <mergeCell ref="S43:S44"/>
    <mergeCell ref="T43:T44"/>
    <mergeCell ref="U43:U44"/>
    <mergeCell ref="M43:M44"/>
    <mergeCell ref="N43:N44"/>
    <mergeCell ref="O43:O44"/>
    <mergeCell ref="P43:P44"/>
    <mergeCell ref="Q43:Q44"/>
    <mergeCell ref="R43:R44"/>
  </mergeCells>
  <conditionalFormatting sqref="E5:F23">
    <cfRule type="cellIs" dxfId="150" priority="6" operator="lessThan">
      <formula>0</formula>
    </cfRule>
  </conditionalFormatting>
  <conditionalFormatting sqref="F5:F23">
    <cfRule type="cellIs" dxfId="149" priority="5" operator="equal">
      <formula>0</formula>
    </cfRule>
  </conditionalFormatting>
  <conditionalFormatting sqref="F29:F44">
    <cfRule type="cellIs" dxfId="148" priority="3" operator="equal">
      <formula>0</formula>
    </cfRule>
    <cfRule type="cellIs" dxfId="147" priority="4" operator="lessThan">
      <formula>0</formula>
    </cfRule>
  </conditionalFormatting>
  <conditionalFormatting sqref="G5:BM24 G29:BN44">
    <cfRule type="cellIs" dxfId="146" priority="2" operator="greaterThan">
      <formula>0</formula>
    </cfRule>
  </conditionalFormatting>
  <conditionalFormatting sqref="BN5:BN23">
    <cfRule type="containsText" dxfId="145" priority="7" operator="containsText" text="Done">
      <formula>NOT(ISERROR(SEARCH("Done",BN5)))</formula>
    </cfRule>
  </conditionalFormatting>
  <conditionalFormatting sqref="BN5:BN24">
    <cfRule type="containsText" dxfId="144" priority="1" operator="containsText" text="Done">
      <formula>NOT(ISERROR(SEARCH("Done",BN5)))</formula>
    </cfRule>
  </conditionalFormatting>
  <printOptions horizontalCentered="1" verticalCentered="1"/>
  <pageMargins left="0.7" right="0.7" top="0.75" bottom="0.75" header="0.3" footer="0.3"/>
  <pageSetup paperSize="8" scale="54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9BFF-EFD4-4317-BAB9-AF055656E737}">
  <sheetPr>
    <tabColor rgb="FFFFFF00"/>
    <pageSetUpPr fitToPage="1"/>
  </sheetPr>
  <dimension ref="A1:BP62"/>
  <sheetViews>
    <sheetView showGridLines="0" topLeftCell="A16" zoomScale="60" zoomScaleNormal="60" workbookViewId="0">
      <pane xSplit="6" topLeftCell="AU1" activePane="topRight" state="frozen"/>
      <selection activeCell="G51" sqref="G51:AH52"/>
      <selection pane="topRight" activeCell="BO31" sqref="BO31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65" width="4.54296875" style="1" customWidth="1"/>
    <col min="66" max="66" width="30.542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 s="139">
        <f>D2/4</f>
        <v>38</v>
      </c>
      <c r="D2" s="2">
        <f>SUBTOTAL(9,D5:D28)</f>
        <v>152</v>
      </c>
      <c r="E2" s="2">
        <f>SUBTOTAL(9,E5:E28)</f>
        <v>152</v>
      </c>
      <c r="F2" s="63">
        <f>SUBTOTAL(9,F5:F28)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336" t="s">
        <v>219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58"/>
      <c r="BB3" s="358"/>
      <c r="BC3" s="358"/>
      <c r="BD3" s="358"/>
      <c r="BE3" s="358"/>
      <c r="BF3" s="358"/>
      <c r="BG3" s="358"/>
      <c r="BH3" s="358"/>
      <c r="BI3" s="358"/>
      <c r="BJ3" s="358"/>
      <c r="BK3" s="358"/>
      <c r="BL3" s="358"/>
      <c r="BM3" s="359"/>
      <c r="BN3" s="237" t="s">
        <v>52</v>
      </c>
    </row>
    <row r="4" spans="1:66" ht="18" customHeight="1" x14ac:dyDescent="0.35">
      <c r="A4" s="242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50">
        <v>28</v>
      </c>
      <c r="AI4" s="148">
        <v>1</v>
      </c>
      <c r="AJ4" s="149">
        <v>2</v>
      </c>
      <c r="AK4" s="149">
        <v>3</v>
      </c>
      <c r="AL4" s="149">
        <v>4</v>
      </c>
      <c r="AM4" s="149">
        <v>5</v>
      </c>
      <c r="AN4" s="149">
        <v>6</v>
      </c>
      <c r="AO4" s="149">
        <v>7</v>
      </c>
      <c r="AP4" s="149">
        <v>8</v>
      </c>
      <c r="AQ4" s="149">
        <v>9</v>
      </c>
      <c r="AR4" s="149">
        <v>10</v>
      </c>
      <c r="AS4" s="149">
        <v>11</v>
      </c>
      <c r="AT4" s="149">
        <v>12</v>
      </c>
      <c r="AU4" s="149">
        <v>13</v>
      </c>
      <c r="AV4" s="149">
        <v>14</v>
      </c>
      <c r="AW4" s="149">
        <v>15</v>
      </c>
      <c r="AX4" s="149">
        <v>16</v>
      </c>
      <c r="AY4" s="149">
        <v>17</v>
      </c>
      <c r="AZ4" s="149">
        <v>18</v>
      </c>
      <c r="BA4" s="149">
        <v>19</v>
      </c>
      <c r="BB4" s="149">
        <v>20</v>
      </c>
      <c r="BC4" s="149">
        <v>21</v>
      </c>
      <c r="BD4" s="149">
        <v>22</v>
      </c>
      <c r="BE4" s="149">
        <v>23</v>
      </c>
      <c r="BF4" s="149">
        <v>24</v>
      </c>
      <c r="BG4" s="149">
        <v>25</v>
      </c>
      <c r="BH4" s="149">
        <v>26</v>
      </c>
      <c r="BI4" s="151">
        <v>27</v>
      </c>
      <c r="BJ4" s="149">
        <v>28</v>
      </c>
      <c r="BK4" s="149">
        <v>29</v>
      </c>
      <c r="BL4" s="149">
        <v>30</v>
      </c>
      <c r="BM4" s="149">
        <v>31</v>
      </c>
      <c r="BN4" s="252"/>
    </row>
    <row r="5" spans="1:66" ht="18" customHeight="1" x14ac:dyDescent="0.35">
      <c r="A5" s="360" t="s">
        <v>243</v>
      </c>
      <c r="B5" s="364" t="s">
        <v>63</v>
      </c>
      <c r="C5" s="31" t="s">
        <v>1</v>
      </c>
      <c r="D5" s="14"/>
      <c r="E5" s="4">
        <f>SUM(G5:AW5)</f>
        <v>0</v>
      </c>
      <c r="F5" s="8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8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</row>
    <row r="6" spans="1:66" ht="18" customHeight="1" x14ac:dyDescent="0.35">
      <c r="A6" s="361"/>
      <c r="B6" s="365"/>
      <c r="C6" s="32" t="s">
        <v>2</v>
      </c>
      <c r="D6" s="124">
        <v>10</v>
      </c>
      <c r="E6" s="4">
        <f t="shared" ref="E6:E28" si="0">SUM(G6:AW6)</f>
        <v>10</v>
      </c>
      <c r="F6" s="8">
        <f t="shared" ref="F6:F29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>
        <v>10</v>
      </c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145"/>
    </row>
    <row r="7" spans="1:66" ht="18" customHeight="1" x14ac:dyDescent="0.35">
      <c r="A7" s="361"/>
      <c r="B7" s="365"/>
      <c r="C7" s="32" t="s">
        <v>3</v>
      </c>
      <c r="D7" s="124">
        <v>10</v>
      </c>
      <c r="E7" s="4">
        <f t="shared" si="0"/>
        <v>10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>
        <v>3</v>
      </c>
      <c r="AK7" s="9"/>
      <c r="AL7" s="9">
        <v>7</v>
      </c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145"/>
    </row>
    <row r="8" spans="1:66" ht="18" customHeight="1" x14ac:dyDescent="0.35">
      <c r="A8" s="361"/>
      <c r="B8" s="365"/>
      <c r="C8" s="33" t="s">
        <v>4</v>
      </c>
      <c r="D8" s="124"/>
      <c r="E8" s="4">
        <f t="shared" si="0"/>
        <v>0</v>
      </c>
      <c r="F8" s="8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5"/>
    </row>
    <row r="9" spans="1:66" ht="18" customHeight="1" x14ac:dyDescent="0.35">
      <c r="A9" s="361"/>
      <c r="B9" s="365"/>
      <c r="C9" s="33" t="s">
        <v>5</v>
      </c>
      <c r="D9" s="124">
        <v>10</v>
      </c>
      <c r="E9" s="4">
        <f t="shared" si="0"/>
        <v>10</v>
      </c>
      <c r="F9" s="8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>
        <v>10</v>
      </c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5"/>
    </row>
    <row r="10" spans="1:66" ht="18" customHeight="1" x14ac:dyDescent="0.35">
      <c r="A10" s="361"/>
      <c r="B10" s="366"/>
      <c r="C10" s="34" t="s">
        <v>6</v>
      </c>
      <c r="D10" s="16">
        <v>10</v>
      </c>
      <c r="E10" s="4">
        <f t="shared" si="0"/>
        <v>10</v>
      </c>
      <c r="F10" s="10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>
        <v>10</v>
      </c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147"/>
    </row>
    <row r="11" spans="1:66" ht="18" customHeight="1" x14ac:dyDescent="0.35">
      <c r="A11" s="360" t="s">
        <v>243</v>
      </c>
      <c r="B11" s="364" t="s">
        <v>190</v>
      </c>
      <c r="C11" s="31" t="s">
        <v>1</v>
      </c>
      <c r="D11" s="14"/>
      <c r="E11" s="4">
        <f t="shared" si="0"/>
        <v>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</row>
    <row r="12" spans="1:66" ht="18" customHeight="1" x14ac:dyDescent="0.35">
      <c r="A12" s="361"/>
      <c r="B12" s="365"/>
      <c r="C12" s="32" t="s">
        <v>2</v>
      </c>
      <c r="D12" s="124">
        <v>10</v>
      </c>
      <c r="E12" s="4">
        <f t="shared" si="0"/>
        <v>10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>
        <v>10</v>
      </c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</row>
    <row r="13" spans="1:66" ht="18" customHeight="1" x14ac:dyDescent="0.35">
      <c r="A13" s="361"/>
      <c r="B13" s="365"/>
      <c r="C13" s="32" t="s">
        <v>3</v>
      </c>
      <c r="D13" s="124">
        <v>10</v>
      </c>
      <c r="E13" s="4">
        <f t="shared" si="0"/>
        <v>10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>
        <v>10</v>
      </c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</row>
    <row r="14" spans="1:66" ht="18" customHeight="1" x14ac:dyDescent="0.35">
      <c r="A14" s="361"/>
      <c r="B14" s="365"/>
      <c r="C14" s="33" t="s">
        <v>4</v>
      </c>
      <c r="D14" s="124"/>
      <c r="E14" s="4">
        <f t="shared" si="0"/>
        <v>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42"/>
    </row>
    <row r="15" spans="1:66" ht="18" customHeight="1" x14ac:dyDescent="0.35">
      <c r="A15" s="361"/>
      <c r="B15" s="365"/>
      <c r="C15" s="33" t="s">
        <v>5</v>
      </c>
      <c r="D15" s="124">
        <v>10</v>
      </c>
      <c r="E15" s="4">
        <f t="shared" si="0"/>
        <v>10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>
        <v>10</v>
      </c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42"/>
    </row>
    <row r="16" spans="1:66" ht="18" customHeight="1" x14ac:dyDescent="0.35">
      <c r="A16" s="361"/>
      <c r="B16" s="366"/>
      <c r="C16" s="34" t="s">
        <v>6</v>
      </c>
      <c r="D16" s="16">
        <v>10</v>
      </c>
      <c r="E16" s="4">
        <f t="shared" si="0"/>
        <v>10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>
        <v>10</v>
      </c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</row>
    <row r="17" spans="1:66" ht="18" customHeight="1" x14ac:dyDescent="0.35">
      <c r="A17" s="360" t="s">
        <v>243</v>
      </c>
      <c r="B17" s="364" t="s">
        <v>191</v>
      </c>
      <c r="C17" s="31" t="s">
        <v>1</v>
      </c>
      <c r="D17" s="14"/>
      <c r="E17" s="4">
        <f t="shared" si="0"/>
        <v>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</row>
    <row r="18" spans="1:66" ht="18" customHeight="1" x14ac:dyDescent="0.35">
      <c r="A18" s="361"/>
      <c r="B18" s="365"/>
      <c r="C18" s="32" t="s">
        <v>2</v>
      </c>
      <c r="D18" s="124">
        <v>10</v>
      </c>
      <c r="E18" s="4">
        <f t="shared" si="0"/>
        <v>10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>
        <v>10</v>
      </c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2"/>
    </row>
    <row r="19" spans="1:66" ht="18" customHeight="1" x14ac:dyDescent="0.35">
      <c r="A19" s="361"/>
      <c r="B19" s="365"/>
      <c r="C19" s="32" t="s">
        <v>3</v>
      </c>
      <c r="D19" s="124">
        <v>10</v>
      </c>
      <c r="E19" s="4">
        <f t="shared" si="0"/>
        <v>10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>
        <v>10</v>
      </c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</row>
    <row r="20" spans="1:66" ht="18" customHeight="1" x14ac:dyDescent="0.35">
      <c r="A20" s="361"/>
      <c r="B20" s="365"/>
      <c r="C20" s="33" t="s">
        <v>4</v>
      </c>
      <c r="D20" s="124"/>
      <c r="E20" s="4">
        <f t="shared" si="0"/>
        <v>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42"/>
    </row>
    <row r="21" spans="1:66" ht="18" customHeight="1" x14ac:dyDescent="0.35">
      <c r="A21" s="361"/>
      <c r="B21" s="365"/>
      <c r="C21" s="33" t="s">
        <v>5</v>
      </c>
      <c r="D21" s="124">
        <v>10</v>
      </c>
      <c r="E21" s="4">
        <f t="shared" si="0"/>
        <v>10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>
        <v>10</v>
      </c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42"/>
    </row>
    <row r="22" spans="1:66" ht="18" customHeight="1" x14ac:dyDescent="0.35">
      <c r="A22" s="361"/>
      <c r="B22" s="366"/>
      <c r="C22" s="35" t="s">
        <v>6</v>
      </c>
      <c r="D22" s="16">
        <v>10</v>
      </c>
      <c r="E22" s="4">
        <f t="shared" si="0"/>
        <v>10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>
        <v>10</v>
      </c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</row>
    <row r="23" spans="1:66" ht="18" customHeight="1" x14ac:dyDescent="0.35">
      <c r="A23" s="360" t="s">
        <v>243</v>
      </c>
      <c r="B23" s="364" t="s">
        <v>205</v>
      </c>
      <c r="C23" s="31" t="s">
        <v>1</v>
      </c>
      <c r="D23" s="14"/>
      <c r="E23" s="4">
        <f t="shared" si="0"/>
        <v>0</v>
      </c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41"/>
    </row>
    <row r="24" spans="1:66" ht="18" customHeight="1" x14ac:dyDescent="0.35">
      <c r="A24" s="361"/>
      <c r="B24" s="365"/>
      <c r="C24" s="32" t="s">
        <v>2</v>
      </c>
      <c r="D24" s="124">
        <v>8</v>
      </c>
      <c r="E24" s="4">
        <f t="shared" si="0"/>
        <v>8</v>
      </c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>
        <v>8</v>
      </c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42"/>
    </row>
    <row r="25" spans="1:66" ht="18" customHeight="1" x14ac:dyDescent="0.35">
      <c r="A25" s="361"/>
      <c r="B25" s="365"/>
      <c r="C25" s="32" t="s">
        <v>3</v>
      </c>
      <c r="D25" s="124">
        <v>8</v>
      </c>
      <c r="E25" s="4">
        <f t="shared" si="0"/>
        <v>8</v>
      </c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>
        <v>8</v>
      </c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42"/>
    </row>
    <row r="26" spans="1:66" ht="18" customHeight="1" x14ac:dyDescent="0.35">
      <c r="A26" s="361"/>
      <c r="B26" s="365"/>
      <c r="C26" s="33" t="s">
        <v>4</v>
      </c>
      <c r="D26" s="124"/>
      <c r="E26" s="4">
        <f t="shared" si="0"/>
        <v>0</v>
      </c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42"/>
    </row>
    <row r="27" spans="1:66" ht="18" customHeight="1" x14ac:dyDescent="0.35">
      <c r="A27" s="361"/>
      <c r="B27" s="365"/>
      <c r="C27" s="33" t="s">
        <v>5</v>
      </c>
      <c r="D27" s="124">
        <v>8</v>
      </c>
      <c r="E27" s="4">
        <f t="shared" si="0"/>
        <v>8</v>
      </c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>
        <v>8</v>
      </c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42"/>
    </row>
    <row r="28" spans="1:66" ht="18" customHeight="1" x14ac:dyDescent="0.35">
      <c r="A28" s="361"/>
      <c r="B28" s="366"/>
      <c r="C28" s="35" t="s">
        <v>6</v>
      </c>
      <c r="D28" s="124">
        <v>8</v>
      </c>
      <c r="E28" s="4">
        <f t="shared" si="0"/>
        <v>8</v>
      </c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>
        <v>8</v>
      </c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43"/>
    </row>
    <row r="29" spans="1:66" ht="18" customHeight="1" x14ac:dyDescent="0.35">
      <c r="A29" s="360" t="s">
        <v>244</v>
      </c>
      <c r="B29" s="362" t="s">
        <v>89</v>
      </c>
      <c r="C29" s="227"/>
      <c r="D29" s="218">
        <v>38</v>
      </c>
      <c r="E29" s="218">
        <f>SUM(G29:AG30)</f>
        <v>38</v>
      </c>
      <c r="F29" s="218">
        <f t="shared" si="1"/>
        <v>0</v>
      </c>
      <c r="G29" s="330"/>
      <c r="H29" s="259"/>
      <c r="I29" s="259"/>
      <c r="J29" s="259"/>
      <c r="K29" s="259"/>
      <c r="L29" s="39"/>
      <c r="M29" s="330"/>
      <c r="N29" s="330"/>
      <c r="O29" s="259"/>
      <c r="P29" s="259"/>
      <c r="Q29" s="259"/>
      <c r="R29" s="259"/>
      <c r="S29" s="39"/>
      <c r="T29" s="330"/>
      <c r="U29" s="330"/>
      <c r="V29" s="259"/>
      <c r="W29" s="259"/>
      <c r="X29" s="259"/>
      <c r="Y29" s="259"/>
      <c r="Z29" s="39"/>
      <c r="AA29" s="330"/>
      <c r="AB29" s="330"/>
      <c r="AC29" s="259"/>
      <c r="AD29" s="259"/>
      <c r="AE29" s="259"/>
      <c r="AF29" s="259">
        <v>16</v>
      </c>
      <c r="AG29" s="259">
        <v>22</v>
      </c>
      <c r="AH29" s="120"/>
      <c r="AI29" s="120"/>
      <c r="AJ29" s="39"/>
      <c r="AK29" s="39"/>
      <c r="AL29" s="39"/>
      <c r="AM29" s="39"/>
      <c r="AN29" s="39"/>
      <c r="AO29" s="120"/>
      <c r="AP29" s="120"/>
      <c r="AQ29" s="39"/>
      <c r="AR29" s="39"/>
      <c r="AS29" s="39"/>
      <c r="AT29" s="39"/>
      <c r="AU29" s="39"/>
      <c r="AV29" s="120"/>
      <c r="AW29" s="120"/>
      <c r="AX29" s="39"/>
      <c r="AY29" s="39"/>
      <c r="AZ29" s="39"/>
      <c r="BA29" s="39"/>
      <c r="BB29" s="39"/>
      <c r="BC29" s="120"/>
      <c r="BD29" s="120"/>
      <c r="BE29" s="39"/>
      <c r="BF29" s="39"/>
      <c r="BG29" s="39"/>
      <c r="BH29" s="39"/>
      <c r="BI29" s="39"/>
      <c r="BJ29" s="120"/>
      <c r="BK29" s="120"/>
      <c r="BL29" s="39"/>
      <c r="BM29" s="39"/>
      <c r="BN29" s="204"/>
    </row>
    <row r="30" spans="1:66" ht="18" customHeight="1" x14ac:dyDescent="0.35">
      <c r="A30" s="361"/>
      <c r="B30" s="363"/>
      <c r="C30" s="229"/>
      <c r="D30" s="219"/>
      <c r="E30" s="219"/>
      <c r="F30" s="219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213"/>
      <c r="AH30" s="121"/>
      <c r="AI30" s="121"/>
      <c r="AJ30" s="40"/>
      <c r="AK30" s="40"/>
      <c r="AL30" s="40"/>
      <c r="AM30" s="40"/>
      <c r="AN30" s="40"/>
      <c r="AO30" s="121"/>
      <c r="AP30" s="121"/>
      <c r="AQ30" s="40"/>
      <c r="AR30" s="40"/>
      <c r="AS30" s="40"/>
      <c r="AT30" s="40"/>
      <c r="AU30" s="40"/>
      <c r="AV30" s="121"/>
      <c r="AW30" s="121"/>
      <c r="AX30" s="40"/>
      <c r="AY30" s="40"/>
      <c r="AZ30" s="40"/>
      <c r="BA30" s="40"/>
      <c r="BB30" s="40"/>
      <c r="BC30" s="121"/>
      <c r="BD30" s="121"/>
      <c r="BE30" s="40"/>
      <c r="BF30" s="40"/>
      <c r="BG30" s="40"/>
      <c r="BH30" s="40"/>
      <c r="BI30" s="40"/>
      <c r="BJ30" s="121"/>
      <c r="BK30" s="121"/>
      <c r="BL30" s="40"/>
      <c r="BM30" s="40"/>
      <c r="BN30" s="205"/>
    </row>
    <row r="31" spans="1:66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6" ht="18" customHeight="1" x14ac:dyDescent="0.35">
      <c r="A32" s="23" t="s">
        <v>54</v>
      </c>
      <c r="D32" s="2">
        <f>SUBTOTAL(9,D35:D44)</f>
        <v>38</v>
      </c>
      <c r="E32" s="2">
        <f>SUBTOTAL(9,E35:E44)</f>
        <v>38</v>
      </c>
      <c r="F32" s="63">
        <f>SUBTOTAL(9,F35:F44)</f>
        <v>0</v>
      </c>
    </row>
    <row r="33" spans="1:68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10"/>
      <c r="AI33" s="336" t="s">
        <v>219</v>
      </c>
      <c r="AJ33" s="358"/>
      <c r="AK33" s="358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8"/>
      <c r="AX33" s="358"/>
      <c r="AY33" s="358"/>
      <c r="AZ33" s="358"/>
      <c r="BA33" s="358"/>
      <c r="BB33" s="358"/>
      <c r="BC33" s="358"/>
      <c r="BD33" s="358"/>
      <c r="BE33" s="358"/>
      <c r="BF33" s="358"/>
      <c r="BG33" s="358"/>
      <c r="BH33" s="358"/>
      <c r="BI33" s="358"/>
      <c r="BJ33" s="358"/>
      <c r="BK33" s="358"/>
      <c r="BL33" s="358"/>
      <c r="BM33" s="359"/>
      <c r="BN33" s="263" t="s">
        <v>52</v>
      </c>
    </row>
    <row r="34" spans="1:68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48">
        <v>1</v>
      </c>
      <c r="AJ34" s="149">
        <v>2</v>
      </c>
      <c r="AK34" s="149">
        <v>3</v>
      </c>
      <c r="AL34" s="149">
        <v>4</v>
      </c>
      <c r="AM34" s="149">
        <v>5</v>
      </c>
      <c r="AN34" s="149">
        <v>6</v>
      </c>
      <c r="AO34" s="149">
        <v>7</v>
      </c>
      <c r="AP34" s="149">
        <v>8</v>
      </c>
      <c r="AQ34" s="149">
        <v>9</v>
      </c>
      <c r="AR34" s="149">
        <v>10</v>
      </c>
      <c r="AS34" s="149">
        <v>11</v>
      </c>
      <c r="AT34" s="149">
        <v>12</v>
      </c>
      <c r="AU34" s="149">
        <v>13</v>
      </c>
      <c r="AV34" s="149">
        <v>14</v>
      </c>
      <c r="AW34" s="149">
        <v>15</v>
      </c>
      <c r="AX34" s="149">
        <v>16</v>
      </c>
      <c r="AY34" s="149">
        <v>17</v>
      </c>
      <c r="AZ34" s="149">
        <v>18</v>
      </c>
      <c r="BA34" s="149">
        <v>19</v>
      </c>
      <c r="BB34" s="149">
        <v>20</v>
      </c>
      <c r="BC34" s="149">
        <v>21</v>
      </c>
      <c r="BD34" s="149">
        <v>22</v>
      </c>
      <c r="BE34" s="149">
        <v>23</v>
      </c>
      <c r="BF34" s="149">
        <v>24</v>
      </c>
      <c r="BG34" s="149">
        <v>25</v>
      </c>
      <c r="BH34" s="149">
        <v>26</v>
      </c>
      <c r="BI34" s="151">
        <v>27</v>
      </c>
      <c r="BJ34" s="149">
        <v>28</v>
      </c>
      <c r="BK34" s="149">
        <v>29</v>
      </c>
      <c r="BL34" s="149">
        <v>30</v>
      </c>
      <c r="BM34" s="149">
        <v>31</v>
      </c>
      <c r="BN34" s="263"/>
    </row>
    <row r="35" spans="1:68" ht="18" customHeight="1" x14ac:dyDescent="0.35">
      <c r="A35" s="264" t="s">
        <v>244</v>
      </c>
      <c r="B35" s="200" t="s">
        <v>93</v>
      </c>
      <c r="C35" s="201" t="s">
        <v>54</v>
      </c>
      <c r="D35" s="201">
        <v>10</v>
      </c>
      <c r="E35" s="201">
        <f>SUM(G35:BD36)</f>
        <v>10</v>
      </c>
      <c r="F35" s="201">
        <f>E35-D35</f>
        <v>0</v>
      </c>
      <c r="G35" s="331"/>
      <c r="H35" s="265"/>
      <c r="I35" s="265"/>
      <c r="J35" s="265"/>
      <c r="K35" s="265"/>
      <c r="L35" s="265"/>
      <c r="M35" s="331"/>
      <c r="N35" s="331"/>
      <c r="O35" s="265"/>
      <c r="P35" s="265"/>
      <c r="Q35" s="265"/>
      <c r="R35" s="265"/>
      <c r="S35" s="265"/>
      <c r="T35" s="331"/>
      <c r="U35" s="331"/>
      <c r="V35" s="265"/>
      <c r="W35" s="265"/>
      <c r="X35" s="265"/>
      <c r="Y35" s="265"/>
      <c r="Z35" s="265"/>
      <c r="AA35" s="331"/>
      <c r="AB35" s="331"/>
      <c r="AC35" s="265"/>
      <c r="AD35" s="265"/>
      <c r="AE35" s="265"/>
      <c r="AF35" s="265"/>
      <c r="AG35" s="265"/>
      <c r="AH35" s="331"/>
      <c r="AI35" s="331"/>
      <c r="AJ35" s="265"/>
      <c r="AK35" s="265"/>
      <c r="AL35" s="265"/>
      <c r="AM35" s="265"/>
      <c r="AN35" s="265"/>
      <c r="AO35" s="331"/>
      <c r="AP35" s="331"/>
      <c r="AQ35" s="265"/>
      <c r="AR35" s="265"/>
      <c r="AS35" s="265"/>
      <c r="AT35" s="265"/>
      <c r="AU35" s="265"/>
      <c r="AV35" s="331"/>
      <c r="AW35" s="331"/>
      <c r="AX35" s="265"/>
      <c r="AY35" s="265"/>
      <c r="AZ35" s="265"/>
      <c r="BA35" s="265">
        <v>5</v>
      </c>
      <c r="BB35" s="265">
        <v>3</v>
      </c>
      <c r="BC35" s="331">
        <v>2</v>
      </c>
      <c r="BD35" s="331"/>
      <c r="BE35" s="265"/>
      <c r="BF35" s="265"/>
      <c r="BG35" s="265"/>
      <c r="BH35" s="265"/>
      <c r="BI35" s="265"/>
      <c r="BJ35" s="331"/>
      <c r="BK35" s="331"/>
      <c r="BL35" s="265"/>
      <c r="BM35" s="265"/>
      <c r="BN35" s="276" t="s">
        <v>245</v>
      </c>
    </row>
    <row r="36" spans="1:68" ht="18" customHeight="1" x14ac:dyDescent="0.35">
      <c r="A36" s="303"/>
      <c r="B36" s="200"/>
      <c r="C36" s="201"/>
      <c r="D36" s="201"/>
      <c r="E36" s="201"/>
      <c r="F36" s="201"/>
      <c r="G36" s="331"/>
      <c r="H36" s="265"/>
      <c r="I36" s="265"/>
      <c r="J36" s="265"/>
      <c r="K36" s="265"/>
      <c r="L36" s="265"/>
      <c r="M36" s="331"/>
      <c r="N36" s="331"/>
      <c r="O36" s="265"/>
      <c r="P36" s="265"/>
      <c r="Q36" s="265"/>
      <c r="R36" s="265"/>
      <c r="S36" s="265"/>
      <c r="T36" s="331"/>
      <c r="U36" s="331"/>
      <c r="V36" s="265"/>
      <c r="W36" s="265"/>
      <c r="X36" s="265"/>
      <c r="Y36" s="265"/>
      <c r="Z36" s="265"/>
      <c r="AA36" s="331"/>
      <c r="AB36" s="331"/>
      <c r="AC36" s="265"/>
      <c r="AD36" s="265"/>
      <c r="AE36" s="265"/>
      <c r="AF36" s="265"/>
      <c r="AG36" s="265"/>
      <c r="AH36" s="331"/>
      <c r="AI36" s="331"/>
      <c r="AJ36" s="265"/>
      <c r="AK36" s="265"/>
      <c r="AL36" s="265"/>
      <c r="AM36" s="265"/>
      <c r="AN36" s="265"/>
      <c r="AO36" s="331"/>
      <c r="AP36" s="331"/>
      <c r="AQ36" s="265"/>
      <c r="AR36" s="265"/>
      <c r="AS36" s="265"/>
      <c r="AT36" s="265"/>
      <c r="AU36" s="265"/>
      <c r="AV36" s="331"/>
      <c r="AW36" s="331"/>
      <c r="AX36" s="265"/>
      <c r="AY36" s="265"/>
      <c r="AZ36" s="265"/>
      <c r="BA36" s="265"/>
      <c r="BB36" s="265"/>
      <c r="BC36" s="331"/>
      <c r="BD36" s="331"/>
      <c r="BE36" s="265"/>
      <c r="BF36" s="265"/>
      <c r="BG36" s="265"/>
      <c r="BH36" s="265"/>
      <c r="BI36" s="265"/>
      <c r="BJ36" s="331"/>
      <c r="BK36" s="331"/>
      <c r="BL36" s="265"/>
      <c r="BM36" s="265"/>
      <c r="BN36" s="276"/>
    </row>
    <row r="37" spans="1:68" ht="18" customHeight="1" x14ac:dyDescent="0.35">
      <c r="A37" s="264" t="s">
        <v>244</v>
      </c>
      <c r="B37" s="202" t="s">
        <v>91</v>
      </c>
      <c r="C37" s="201" t="s">
        <v>54</v>
      </c>
      <c r="D37" s="201">
        <v>10</v>
      </c>
      <c r="E37" s="201">
        <f>SUM(G37:BD38)</f>
        <v>10</v>
      </c>
      <c r="F37" s="201">
        <f>E37-D37</f>
        <v>0</v>
      </c>
      <c r="G37" s="331"/>
      <c r="H37" s="265"/>
      <c r="I37" s="265"/>
      <c r="J37" s="265"/>
      <c r="K37" s="265"/>
      <c r="L37" s="265"/>
      <c r="M37" s="331"/>
      <c r="N37" s="331"/>
      <c r="O37" s="265"/>
      <c r="P37" s="265"/>
      <c r="Q37" s="265"/>
      <c r="R37" s="265"/>
      <c r="S37" s="265"/>
      <c r="T37" s="331"/>
      <c r="U37" s="331"/>
      <c r="V37" s="265"/>
      <c r="W37" s="265"/>
      <c r="X37" s="265"/>
      <c r="Y37" s="265"/>
      <c r="Z37" s="265"/>
      <c r="AA37" s="331"/>
      <c r="AB37" s="331"/>
      <c r="AC37" s="265"/>
      <c r="AD37" s="265"/>
      <c r="AE37" s="265"/>
      <c r="AF37" s="265"/>
      <c r="AG37" s="265"/>
      <c r="AH37" s="331"/>
      <c r="AI37" s="331"/>
      <c r="AJ37" s="265"/>
      <c r="AK37" s="265"/>
      <c r="AL37" s="265"/>
      <c r="AM37" s="265"/>
      <c r="AN37" s="265"/>
      <c r="AO37" s="331"/>
      <c r="AP37" s="331"/>
      <c r="AQ37" s="265"/>
      <c r="AR37" s="265"/>
      <c r="AS37" s="265"/>
      <c r="AT37" s="265"/>
      <c r="AU37" s="265"/>
      <c r="AV37" s="331"/>
      <c r="AW37" s="331"/>
      <c r="AX37" s="265"/>
      <c r="AY37" s="265">
        <v>5</v>
      </c>
      <c r="AZ37" s="265"/>
      <c r="BA37" s="265">
        <v>5</v>
      </c>
      <c r="BB37" s="265"/>
      <c r="BC37" s="331"/>
      <c r="BD37" s="331"/>
      <c r="BE37" s="265"/>
      <c r="BF37" s="265"/>
      <c r="BG37" s="265"/>
      <c r="BH37" s="265"/>
      <c r="BI37" s="265"/>
      <c r="BJ37" s="331"/>
      <c r="BK37" s="331"/>
      <c r="BL37" s="265"/>
      <c r="BM37" s="265"/>
      <c r="BN37" s="276"/>
    </row>
    <row r="38" spans="1:68" ht="18" customHeight="1" x14ac:dyDescent="0.35">
      <c r="A38" s="303"/>
      <c r="B38" s="203"/>
      <c r="C38" s="201"/>
      <c r="D38" s="201"/>
      <c r="E38" s="201"/>
      <c r="F38" s="201"/>
      <c r="G38" s="331"/>
      <c r="H38" s="265"/>
      <c r="I38" s="265"/>
      <c r="J38" s="265"/>
      <c r="K38" s="265"/>
      <c r="L38" s="265"/>
      <c r="M38" s="331"/>
      <c r="N38" s="331"/>
      <c r="O38" s="265"/>
      <c r="P38" s="265"/>
      <c r="Q38" s="265"/>
      <c r="R38" s="265"/>
      <c r="S38" s="265"/>
      <c r="T38" s="331"/>
      <c r="U38" s="331"/>
      <c r="V38" s="265"/>
      <c r="W38" s="265"/>
      <c r="X38" s="265"/>
      <c r="Y38" s="265"/>
      <c r="Z38" s="265"/>
      <c r="AA38" s="331"/>
      <c r="AB38" s="331"/>
      <c r="AC38" s="265"/>
      <c r="AD38" s="265"/>
      <c r="AE38" s="265"/>
      <c r="AF38" s="265"/>
      <c r="AG38" s="265"/>
      <c r="AH38" s="331"/>
      <c r="AI38" s="331"/>
      <c r="AJ38" s="265"/>
      <c r="AK38" s="265"/>
      <c r="AL38" s="265"/>
      <c r="AM38" s="265"/>
      <c r="AN38" s="265"/>
      <c r="AO38" s="331"/>
      <c r="AP38" s="331"/>
      <c r="AQ38" s="265"/>
      <c r="AR38" s="265"/>
      <c r="AS38" s="265"/>
      <c r="AT38" s="265"/>
      <c r="AU38" s="265"/>
      <c r="AV38" s="331"/>
      <c r="AW38" s="331"/>
      <c r="AX38" s="265"/>
      <c r="AY38" s="265"/>
      <c r="AZ38" s="265"/>
      <c r="BA38" s="265"/>
      <c r="BB38" s="265"/>
      <c r="BC38" s="331"/>
      <c r="BD38" s="331"/>
      <c r="BE38" s="265"/>
      <c r="BF38" s="265"/>
      <c r="BG38" s="265"/>
      <c r="BH38" s="265"/>
      <c r="BI38" s="265"/>
      <c r="BJ38" s="331"/>
      <c r="BK38" s="331"/>
      <c r="BL38" s="265"/>
      <c r="BM38" s="265"/>
      <c r="BN38" s="276"/>
    </row>
    <row r="39" spans="1:68" ht="18" customHeight="1" x14ac:dyDescent="0.35">
      <c r="A39" s="264" t="s">
        <v>244</v>
      </c>
      <c r="B39" s="202" t="s">
        <v>92</v>
      </c>
      <c r="C39" s="201" t="s">
        <v>54</v>
      </c>
      <c r="D39" s="201">
        <v>10</v>
      </c>
      <c r="E39" s="201">
        <f t="shared" ref="E39" si="2">SUM(G39:BD40)</f>
        <v>10</v>
      </c>
      <c r="F39" s="201">
        <f>E39-D39</f>
        <v>0</v>
      </c>
      <c r="G39" s="331"/>
      <c r="H39" s="265"/>
      <c r="I39" s="265"/>
      <c r="J39" s="265"/>
      <c r="K39" s="265"/>
      <c r="L39" s="265"/>
      <c r="M39" s="331"/>
      <c r="N39" s="331"/>
      <c r="O39" s="265"/>
      <c r="P39" s="265"/>
      <c r="Q39" s="265"/>
      <c r="R39" s="265"/>
      <c r="S39" s="265"/>
      <c r="T39" s="331"/>
      <c r="U39" s="331"/>
      <c r="V39" s="265"/>
      <c r="W39" s="265"/>
      <c r="X39" s="265"/>
      <c r="Y39" s="265"/>
      <c r="Z39" s="265"/>
      <c r="AA39" s="331"/>
      <c r="AB39" s="331"/>
      <c r="AC39" s="265"/>
      <c r="AD39" s="265"/>
      <c r="AE39" s="265"/>
      <c r="AF39" s="265"/>
      <c r="AG39" s="265"/>
      <c r="AH39" s="331"/>
      <c r="AI39" s="331"/>
      <c r="AJ39" s="265"/>
      <c r="AK39" s="265"/>
      <c r="AL39" s="265"/>
      <c r="AM39" s="265"/>
      <c r="AN39" s="265"/>
      <c r="AO39" s="331"/>
      <c r="AP39" s="331"/>
      <c r="AQ39" s="265"/>
      <c r="AR39" s="265"/>
      <c r="AS39" s="265"/>
      <c r="AT39" s="265"/>
      <c r="AU39" s="265"/>
      <c r="AV39" s="331"/>
      <c r="AW39" s="331"/>
      <c r="AX39" s="265"/>
      <c r="AY39" s="265"/>
      <c r="AZ39" s="265"/>
      <c r="BA39" s="265">
        <v>5</v>
      </c>
      <c r="BB39" s="265">
        <v>5</v>
      </c>
      <c r="BC39" s="331"/>
      <c r="BD39" s="331"/>
      <c r="BE39" s="265"/>
      <c r="BF39" s="265"/>
      <c r="BG39" s="265"/>
      <c r="BH39" s="265"/>
      <c r="BI39" s="265"/>
      <c r="BJ39" s="331"/>
      <c r="BK39" s="331"/>
      <c r="BL39" s="265"/>
      <c r="BM39" s="265"/>
      <c r="BN39" s="276"/>
    </row>
    <row r="40" spans="1:68" s="2" customFormat="1" ht="18" customHeight="1" x14ac:dyDescent="0.35">
      <c r="A40" s="303"/>
      <c r="B40" s="203"/>
      <c r="C40" s="201"/>
      <c r="D40" s="201"/>
      <c r="E40" s="201"/>
      <c r="F40" s="201"/>
      <c r="G40" s="331"/>
      <c r="H40" s="265"/>
      <c r="I40" s="265"/>
      <c r="J40" s="265"/>
      <c r="K40" s="265"/>
      <c r="L40" s="265"/>
      <c r="M40" s="331"/>
      <c r="N40" s="331"/>
      <c r="O40" s="265"/>
      <c r="P40" s="265"/>
      <c r="Q40" s="265"/>
      <c r="R40" s="265"/>
      <c r="S40" s="265"/>
      <c r="T40" s="331"/>
      <c r="U40" s="331"/>
      <c r="V40" s="265"/>
      <c r="W40" s="265"/>
      <c r="X40" s="265"/>
      <c r="Y40" s="265"/>
      <c r="Z40" s="265"/>
      <c r="AA40" s="331"/>
      <c r="AB40" s="331"/>
      <c r="AC40" s="265"/>
      <c r="AD40" s="265"/>
      <c r="AE40" s="265"/>
      <c r="AF40" s="265"/>
      <c r="AG40" s="265"/>
      <c r="AH40" s="331"/>
      <c r="AI40" s="331"/>
      <c r="AJ40" s="265"/>
      <c r="AK40" s="265"/>
      <c r="AL40" s="265"/>
      <c r="AM40" s="265"/>
      <c r="AN40" s="265"/>
      <c r="AO40" s="331"/>
      <c r="AP40" s="331"/>
      <c r="AQ40" s="265"/>
      <c r="AR40" s="265"/>
      <c r="AS40" s="265"/>
      <c r="AT40" s="265"/>
      <c r="AU40" s="265"/>
      <c r="AV40" s="331"/>
      <c r="AW40" s="331"/>
      <c r="AX40" s="265"/>
      <c r="AY40" s="265"/>
      <c r="AZ40" s="265"/>
      <c r="BA40" s="265"/>
      <c r="BB40" s="265"/>
      <c r="BC40" s="331"/>
      <c r="BD40" s="331"/>
      <c r="BE40" s="265"/>
      <c r="BF40" s="265"/>
      <c r="BG40" s="265"/>
      <c r="BH40" s="265"/>
      <c r="BI40" s="265"/>
      <c r="BJ40" s="331"/>
      <c r="BK40" s="331"/>
      <c r="BL40" s="265"/>
      <c r="BM40" s="265"/>
      <c r="BN40" s="276"/>
      <c r="BO40"/>
      <c r="BP40"/>
    </row>
    <row r="41" spans="1:68" s="2" customFormat="1" ht="18" customHeight="1" x14ac:dyDescent="0.35">
      <c r="A41" s="264" t="s">
        <v>244</v>
      </c>
      <c r="B41" s="202" t="s">
        <v>96</v>
      </c>
      <c r="C41" s="201" t="s">
        <v>54</v>
      </c>
      <c r="D41" s="201">
        <v>8</v>
      </c>
      <c r="E41" s="201">
        <f>SUM(G41:BD42)</f>
        <v>8</v>
      </c>
      <c r="F41" s="201">
        <f>E41-D41</f>
        <v>0</v>
      </c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/>
      <c r="AR41" s="265"/>
      <c r="AS41" s="265"/>
      <c r="AT41" s="265"/>
      <c r="AU41" s="265"/>
      <c r="AV41" s="331"/>
      <c r="AW41" s="331"/>
      <c r="AX41" s="265"/>
      <c r="AY41" s="265"/>
      <c r="AZ41" s="265"/>
      <c r="BA41" s="265">
        <v>4</v>
      </c>
      <c r="BB41" s="265">
        <v>1</v>
      </c>
      <c r="BC41" s="331">
        <v>3</v>
      </c>
      <c r="BD41" s="331"/>
      <c r="BE41" s="265"/>
      <c r="BF41" s="265"/>
      <c r="BG41" s="265"/>
      <c r="BH41" s="265"/>
      <c r="BI41" s="265"/>
      <c r="BJ41" s="331"/>
      <c r="BK41" s="331"/>
      <c r="BL41" s="265"/>
      <c r="BM41" s="265"/>
      <c r="BN41" s="276"/>
      <c r="BO41"/>
      <c r="BP41"/>
    </row>
    <row r="42" spans="1:68" s="2" customFormat="1" ht="18" customHeight="1" x14ac:dyDescent="0.35">
      <c r="A42" s="303"/>
      <c r="B42" s="203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76"/>
      <c r="BO42"/>
      <c r="BP42"/>
    </row>
    <row r="43" spans="1:68" s="2" customFormat="1" ht="18" customHeight="1" x14ac:dyDescent="0.35">
      <c r="A43" s="264"/>
      <c r="B43" s="202"/>
      <c r="C43" s="201"/>
      <c r="D43" s="201"/>
      <c r="E43" s="201"/>
      <c r="F43" s="201"/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/>
      <c r="BI43" s="265"/>
      <c r="BJ43" s="331"/>
      <c r="BK43" s="331"/>
      <c r="BL43" s="265"/>
      <c r="BM43" s="265"/>
      <c r="BN43" s="276"/>
      <c r="BO43"/>
      <c r="BP43"/>
    </row>
    <row r="44" spans="1:68" s="2" customFormat="1" ht="18" customHeight="1" x14ac:dyDescent="0.35">
      <c r="A44" s="303"/>
      <c r="B44" s="203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76"/>
      <c r="BO44"/>
      <c r="BP44"/>
    </row>
    <row r="45" spans="1:68" s="2" customFormat="1" ht="15" customHeight="1" x14ac:dyDescent="0.35">
      <c r="A45"/>
      <c r="B45"/>
      <c r="C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2"/>
      <c r="BO45"/>
      <c r="BP45"/>
    </row>
    <row r="46" spans="1:68" s="2" customFormat="1" ht="15" customHeight="1" x14ac:dyDescent="0.35">
      <c r="A46"/>
      <c r="B46"/>
      <c r="C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22"/>
      <c r="BO46"/>
      <c r="BP46"/>
    </row>
    <row r="47" spans="1:68" s="2" customFormat="1" ht="15" customHeight="1" x14ac:dyDescent="0.35">
      <c r="A47"/>
      <c r="B47"/>
      <c r="C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22"/>
      <c r="BO47"/>
      <c r="BP47"/>
    </row>
    <row r="48" spans="1:68" s="2" customFormat="1" ht="15" customHeight="1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22"/>
      <c r="BO48"/>
      <c r="BP48"/>
    </row>
    <row r="49" spans="1:68" s="2" customFormat="1" ht="15" customHeight="1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22"/>
      <c r="BO49"/>
      <c r="BP49"/>
    </row>
    <row r="50" spans="1:68" s="2" customFormat="1" ht="15" customHeight="1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O50"/>
      <c r="BP50"/>
    </row>
    <row r="51" spans="1:68" s="2" customFormat="1" ht="15" customHeight="1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O51"/>
      <c r="BP51"/>
    </row>
    <row r="52" spans="1:68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O52"/>
      <c r="BP52"/>
    </row>
    <row r="53" spans="1:68" s="1" customFormat="1" ht="15" customHeight="1" x14ac:dyDescent="0.35">
      <c r="A53"/>
      <c r="B53" s="21"/>
      <c r="C53"/>
      <c r="D53"/>
      <c r="E53"/>
      <c r="F53"/>
      <c r="BN53" s="2"/>
      <c r="BO53"/>
      <c r="BP53"/>
    </row>
    <row r="54" spans="1:68" s="1" customFormat="1" ht="15" customHeight="1" x14ac:dyDescent="0.35">
      <c r="A54"/>
      <c r="B54" s="21"/>
      <c r="C54"/>
      <c r="D54"/>
      <c r="E54"/>
      <c r="F54"/>
      <c r="BN54" s="2"/>
      <c r="BO54"/>
      <c r="BP54"/>
    </row>
    <row r="55" spans="1:68" s="1" customFormat="1" ht="15" customHeight="1" x14ac:dyDescent="0.35">
      <c r="A55"/>
      <c r="B55" s="21"/>
      <c r="C55"/>
      <c r="D55"/>
      <c r="E55"/>
      <c r="F55"/>
      <c r="BN55" s="2"/>
      <c r="BO55"/>
      <c r="BP55"/>
    </row>
    <row r="56" spans="1:68" s="1" customFormat="1" ht="15" customHeight="1" x14ac:dyDescent="0.35">
      <c r="A56"/>
      <c r="B56" s="21"/>
      <c r="C56"/>
      <c r="D56"/>
      <c r="E56"/>
      <c r="F56"/>
      <c r="BN56" s="2"/>
      <c r="BO56"/>
      <c r="BP56"/>
    </row>
    <row r="57" spans="1:68" s="1" customFormat="1" ht="15" customHeight="1" x14ac:dyDescent="0.35">
      <c r="A57"/>
      <c r="B57" s="21"/>
      <c r="C57"/>
      <c r="D57"/>
      <c r="E57"/>
      <c r="F57"/>
      <c r="BN57" s="2"/>
      <c r="BO57"/>
      <c r="BP57"/>
    </row>
    <row r="58" spans="1:68" s="1" customFormat="1" ht="15" customHeight="1" x14ac:dyDescent="0.35">
      <c r="A58"/>
      <c r="B58" s="21"/>
      <c r="C58"/>
      <c r="D58"/>
      <c r="E58"/>
      <c r="F58"/>
      <c r="BN58" s="2"/>
      <c r="BO58"/>
      <c r="BP58"/>
    </row>
    <row r="59" spans="1:68" s="1" customFormat="1" ht="15" customHeight="1" x14ac:dyDescent="0.35">
      <c r="A59"/>
      <c r="B59" s="21"/>
      <c r="C59"/>
      <c r="D59"/>
      <c r="E59"/>
      <c r="F59"/>
      <c r="BN59" s="2"/>
      <c r="BO59"/>
      <c r="BP59"/>
    </row>
    <row r="60" spans="1:68" s="1" customFormat="1" ht="15" customHeight="1" x14ac:dyDescent="0.35">
      <c r="A60"/>
      <c r="B60" s="21"/>
      <c r="C60"/>
      <c r="D60"/>
      <c r="E60"/>
      <c r="F60"/>
      <c r="BN60" s="2"/>
      <c r="BO60"/>
      <c r="BP60"/>
    </row>
    <row r="61" spans="1:68" s="1" customFormat="1" ht="15" customHeight="1" x14ac:dyDescent="0.35">
      <c r="A61"/>
      <c r="B61" s="21"/>
      <c r="C61"/>
      <c r="D61"/>
      <c r="E61"/>
      <c r="F61"/>
      <c r="BN61" s="2"/>
      <c r="BO61"/>
      <c r="BP61"/>
    </row>
    <row r="62" spans="1:68" s="1" customFormat="1" ht="15" customHeight="1" x14ac:dyDescent="0.35">
      <c r="A62"/>
      <c r="B62" s="21"/>
      <c r="C62"/>
      <c r="D62"/>
      <c r="E62"/>
      <c r="F62"/>
      <c r="BN62" s="2"/>
      <c r="BO62"/>
      <c r="BP62"/>
    </row>
  </sheetData>
  <mergeCells count="387"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23:A28"/>
    <mergeCell ref="B23:B28"/>
    <mergeCell ref="G3:AH3"/>
    <mergeCell ref="BN3:BN4"/>
    <mergeCell ref="A5:A10"/>
    <mergeCell ref="B5:B10"/>
    <mergeCell ref="A11:A16"/>
    <mergeCell ref="B11:B16"/>
    <mergeCell ref="AI3:BM3"/>
    <mergeCell ref="J29:J30"/>
    <mergeCell ref="K29:K30"/>
    <mergeCell ref="M29:M30"/>
    <mergeCell ref="N29:N30"/>
    <mergeCell ref="AG29:AG30"/>
    <mergeCell ref="G29:G30"/>
    <mergeCell ref="A29:A30"/>
    <mergeCell ref="B29:C30"/>
    <mergeCell ref="D29:D30"/>
    <mergeCell ref="E29:E30"/>
    <mergeCell ref="F29:F30"/>
    <mergeCell ref="AC29:AC30"/>
    <mergeCell ref="AD29:AD30"/>
    <mergeCell ref="AE29:AE30"/>
    <mergeCell ref="AF29:AF30"/>
    <mergeCell ref="BN29:BN30"/>
    <mergeCell ref="A33:A34"/>
    <mergeCell ref="B33:B34"/>
    <mergeCell ref="C33:C34"/>
    <mergeCell ref="D33:D34"/>
    <mergeCell ref="E33:E34"/>
    <mergeCell ref="V29:V30"/>
    <mergeCell ref="W29:W30"/>
    <mergeCell ref="X29:X30"/>
    <mergeCell ref="Y29:Y30"/>
    <mergeCell ref="AA29:AA30"/>
    <mergeCell ref="AB29:AB30"/>
    <mergeCell ref="O29:O30"/>
    <mergeCell ref="P29:P30"/>
    <mergeCell ref="Q29:Q30"/>
    <mergeCell ref="R29:R30"/>
    <mergeCell ref="T29:T30"/>
    <mergeCell ref="U29:U30"/>
    <mergeCell ref="H29:H30"/>
    <mergeCell ref="I29:I30"/>
    <mergeCell ref="F33:F34"/>
    <mergeCell ref="G33:AH33"/>
    <mergeCell ref="BN33:BN34"/>
    <mergeCell ref="AI33:BM33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AO35:AO36"/>
    <mergeCell ref="AN35:AN36"/>
    <mergeCell ref="AM35:AM36"/>
    <mergeCell ref="AL35:AL36"/>
    <mergeCell ref="AC35:AC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AK35:AK36"/>
    <mergeCell ref="K37:K38"/>
    <mergeCell ref="L37:L38"/>
    <mergeCell ref="M37:M38"/>
    <mergeCell ref="AK37:AK38"/>
    <mergeCell ref="G37:G38"/>
    <mergeCell ref="AJ35:AJ36"/>
    <mergeCell ref="BN35:BN36"/>
    <mergeCell ref="A37:A38"/>
    <mergeCell ref="B37:B38"/>
    <mergeCell ref="C37:C38"/>
    <mergeCell ref="D37:D38"/>
    <mergeCell ref="E37:E38"/>
    <mergeCell ref="F37:F38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BN37:BN38"/>
    <mergeCell ref="AU37:AU38"/>
    <mergeCell ref="AT37:AT38"/>
    <mergeCell ref="AS37:AS38"/>
    <mergeCell ref="AR37:AR38"/>
    <mergeCell ref="Z37:Z38"/>
    <mergeCell ref="AA37:AA38"/>
    <mergeCell ref="AB37:AB38"/>
    <mergeCell ref="AC37:AC38"/>
    <mergeCell ref="AD37:AD38"/>
    <mergeCell ref="AE37:AE38"/>
    <mergeCell ref="AI37:AI38"/>
    <mergeCell ref="AJ37:AJ38"/>
    <mergeCell ref="AN37:AN38"/>
    <mergeCell ref="AM37:AM38"/>
    <mergeCell ref="AL37:AL38"/>
    <mergeCell ref="AO37:AO38"/>
    <mergeCell ref="A39:A40"/>
    <mergeCell ref="B39:B40"/>
    <mergeCell ref="C39:C40"/>
    <mergeCell ref="D39:D40"/>
    <mergeCell ref="E39:E40"/>
    <mergeCell ref="F39:F40"/>
    <mergeCell ref="AF37:AF38"/>
    <mergeCell ref="AG37:AG38"/>
    <mergeCell ref="AH37:AH38"/>
    <mergeCell ref="T37:T38"/>
    <mergeCell ref="U37:U38"/>
    <mergeCell ref="V37:V38"/>
    <mergeCell ref="W37:W38"/>
    <mergeCell ref="X37:X38"/>
    <mergeCell ref="Y37:Y38"/>
    <mergeCell ref="N37:N38"/>
    <mergeCell ref="O37:O38"/>
    <mergeCell ref="P37:P38"/>
    <mergeCell ref="Q37:Q38"/>
    <mergeCell ref="R37:R38"/>
    <mergeCell ref="S37:S38"/>
    <mergeCell ref="H37:H38"/>
    <mergeCell ref="I37:I38"/>
    <mergeCell ref="J37:J38"/>
    <mergeCell ref="G39:G40"/>
    <mergeCell ref="H39:H40"/>
    <mergeCell ref="I39:I40"/>
    <mergeCell ref="J39:J40"/>
    <mergeCell ref="K39:K40"/>
    <mergeCell ref="AO39:AO40"/>
    <mergeCell ref="AN39:AN40"/>
    <mergeCell ref="AM39:AM40"/>
    <mergeCell ref="AL39:AL40"/>
    <mergeCell ref="AC39:AC40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AK39:AK40"/>
    <mergeCell ref="K41:K42"/>
    <mergeCell ref="L41:L42"/>
    <mergeCell ref="M41:M42"/>
    <mergeCell ref="AK41:AK42"/>
    <mergeCell ref="G41:G42"/>
    <mergeCell ref="AJ39:AJ40"/>
    <mergeCell ref="BN39:BN40"/>
    <mergeCell ref="A41:A42"/>
    <mergeCell ref="B41:B42"/>
    <mergeCell ref="C41:C42"/>
    <mergeCell ref="D41:D42"/>
    <mergeCell ref="E41:E42"/>
    <mergeCell ref="F41:F42"/>
    <mergeCell ref="AD39:AD40"/>
    <mergeCell ref="AE39:AE40"/>
    <mergeCell ref="AF39:AF40"/>
    <mergeCell ref="AG39:AG40"/>
    <mergeCell ref="AH39:AH40"/>
    <mergeCell ref="AI39:AI40"/>
    <mergeCell ref="X39:X40"/>
    <mergeCell ref="Y39:Y40"/>
    <mergeCell ref="Z39:Z40"/>
    <mergeCell ref="AA39:AA40"/>
    <mergeCell ref="AB39:AB40"/>
    <mergeCell ref="BN41:BN42"/>
    <mergeCell ref="AU41:AU42"/>
    <mergeCell ref="AT41:AT42"/>
    <mergeCell ref="AS41:AS42"/>
    <mergeCell ref="AR41:AR42"/>
    <mergeCell ref="Z41:Z42"/>
    <mergeCell ref="AA41:AA42"/>
    <mergeCell ref="AB41:AB42"/>
    <mergeCell ref="AC41:AC42"/>
    <mergeCell ref="AD41:AD42"/>
    <mergeCell ref="AE41:AE42"/>
    <mergeCell ref="AQ41:AQ42"/>
    <mergeCell ref="AP41:AP42"/>
    <mergeCell ref="AO41:AO42"/>
    <mergeCell ref="AN41:AN42"/>
    <mergeCell ref="AM41:AM42"/>
    <mergeCell ref="AL41:AL42"/>
    <mergeCell ref="AI41:AI42"/>
    <mergeCell ref="AJ41:AJ42"/>
    <mergeCell ref="BL41:BL42"/>
    <mergeCell ref="BM41:BM42"/>
    <mergeCell ref="A43:A44"/>
    <mergeCell ref="B43:B44"/>
    <mergeCell ref="C43:C44"/>
    <mergeCell ref="D43:D44"/>
    <mergeCell ref="E43:E44"/>
    <mergeCell ref="F43:F44"/>
    <mergeCell ref="AF41:AF42"/>
    <mergeCell ref="AG41:AG42"/>
    <mergeCell ref="AH41:AH42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G43:G44"/>
    <mergeCell ref="H43:H44"/>
    <mergeCell ref="I43:I44"/>
    <mergeCell ref="J43:J44"/>
    <mergeCell ref="K43:K44"/>
    <mergeCell ref="AO43:AO44"/>
    <mergeCell ref="AN43:AN44"/>
    <mergeCell ref="AM43:AM44"/>
    <mergeCell ref="AL43:AL44"/>
    <mergeCell ref="R43:R44"/>
    <mergeCell ref="S43:S44"/>
    <mergeCell ref="T43:T44"/>
    <mergeCell ref="U43:U44"/>
    <mergeCell ref="V43:V44"/>
    <mergeCell ref="W43:W44"/>
    <mergeCell ref="L43:L44"/>
    <mergeCell ref="M43:M44"/>
    <mergeCell ref="N43:N44"/>
    <mergeCell ref="O43:O44"/>
    <mergeCell ref="P43:P44"/>
    <mergeCell ref="Q43:Q44"/>
    <mergeCell ref="BN43:BN44"/>
    <mergeCell ref="AD43:AD44"/>
    <mergeCell ref="AE43:AE44"/>
    <mergeCell ref="AF43:AF44"/>
    <mergeCell ref="AG43:AG44"/>
    <mergeCell ref="AH43:AH44"/>
    <mergeCell ref="AI43:AI44"/>
    <mergeCell ref="X43:X44"/>
    <mergeCell ref="Y43:Y44"/>
    <mergeCell ref="Z43:Z44"/>
    <mergeCell ref="AA43:AA44"/>
    <mergeCell ref="AB43:AB44"/>
    <mergeCell ref="AC43:AC44"/>
    <mergeCell ref="AK43:AK44"/>
    <mergeCell ref="AU43:AU44"/>
    <mergeCell ref="AT43:AT44"/>
    <mergeCell ref="AS43:AS44"/>
    <mergeCell ref="AR43:AR44"/>
    <mergeCell ref="AQ43:AQ44"/>
    <mergeCell ref="AP43:AP44"/>
    <mergeCell ref="AJ43:AJ44"/>
    <mergeCell ref="AV43:AV44"/>
    <mergeCell ref="AW43:AW44"/>
    <mergeCell ref="AX43:AX44"/>
    <mergeCell ref="AU39:AU40"/>
    <mergeCell ref="AT39:AT40"/>
    <mergeCell ref="AS39:AS40"/>
    <mergeCell ref="AR39:AR40"/>
    <mergeCell ref="AQ39:AQ40"/>
    <mergeCell ref="AP39:AP40"/>
    <mergeCell ref="AU35:AU36"/>
    <mergeCell ref="AT35:AT36"/>
    <mergeCell ref="AS35:AS36"/>
    <mergeCell ref="AR35:AR36"/>
    <mergeCell ref="AQ35:AQ36"/>
    <mergeCell ref="AP35:AP36"/>
    <mergeCell ref="AQ37:AQ38"/>
    <mergeCell ref="AP37:AP38"/>
    <mergeCell ref="BB35:BB36"/>
    <mergeCell ref="BC35:BC36"/>
    <mergeCell ref="BD35:BD36"/>
    <mergeCell ref="BE35:BE36"/>
    <mergeCell ref="BF35:BF36"/>
    <mergeCell ref="BG35:BG36"/>
    <mergeCell ref="AV35:AV36"/>
    <mergeCell ref="AW35:AW36"/>
    <mergeCell ref="AX35:AX36"/>
    <mergeCell ref="AY35:AY36"/>
    <mergeCell ref="AZ35:AZ36"/>
    <mergeCell ref="BA35:BA36"/>
    <mergeCell ref="AV39:AV40"/>
    <mergeCell ref="AW39:AW40"/>
    <mergeCell ref="AX39:AX40"/>
    <mergeCell ref="AY39:AY40"/>
    <mergeCell ref="AZ39:AZ40"/>
    <mergeCell ref="BA39:BA40"/>
    <mergeCell ref="BB37:BB38"/>
    <mergeCell ref="BC37:BC38"/>
    <mergeCell ref="BD37:BD38"/>
    <mergeCell ref="AV37:AV38"/>
    <mergeCell ref="AW37:AW38"/>
    <mergeCell ref="AX37:AX38"/>
    <mergeCell ref="AY37:AY38"/>
    <mergeCell ref="AZ37:AZ38"/>
    <mergeCell ref="BA37:BA38"/>
    <mergeCell ref="BB39:BB40"/>
    <mergeCell ref="BC39:BC40"/>
    <mergeCell ref="BD39:BD40"/>
    <mergeCell ref="BE39:BE40"/>
    <mergeCell ref="BF39:BF40"/>
    <mergeCell ref="BG39:BG40"/>
    <mergeCell ref="BH37:BH38"/>
    <mergeCell ref="BI37:BI38"/>
    <mergeCell ref="BJ37:BJ38"/>
    <mergeCell ref="BE37:BE38"/>
    <mergeCell ref="BF37:BF38"/>
    <mergeCell ref="BG37:BG38"/>
    <mergeCell ref="AY43:AY44"/>
    <mergeCell ref="AZ43:AZ44"/>
    <mergeCell ref="BA43:BA44"/>
    <mergeCell ref="BB41:BB42"/>
    <mergeCell ref="BC41:BC42"/>
    <mergeCell ref="BD41:BD42"/>
    <mergeCell ref="AV41:AV42"/>
    <mergeCell ref="AW41:AW42"/>
    <mergeCell ref="AX41:AX42"/>
    <mergeCell ref="AY41:AY42"/>
    <mergeCell ref="AZ41:AZ42"/>
    <mergeCell ref="BA41:BA42"/>
    <mergeCell ref="BB43:BB44"/>
    <mergeCell ref="BC43:BC44"/>
    <mergeCell ref="BD43:BD44"/>
    <mergeCell ref="BE43:BE44"/>
    <mergeCell ref="BF43:BF44"/>
    <mergeCell ref="BG43:BG44"/>
    <mergeCell ref="BH41:BH42"/>
    <mergeCell ref="BI41:BI42"/>
    <mergeCell ref="BJ41:BJ42"/>
    <mergeCell ref="BE41:BE42"/>
    <mergeCell ref="BF41:BF42"/>
    <mergeCell ref="BG41:BG42"/>
    <mergeCell ref="BL43:BL44"/>
    <mergeCell ref="BM43:BM44"/>
    <mergeCell ref="BH43:BH44"/>
    <mergeCell ref="BI43:BI44"/>
    <mergeCell ref="BJ43:BJ44"/>
    <mergeCell ref="BK43:BK44"/>
    <mergeCell ref="BL35:BL36"/>
    <mergeCell ref="BM35:BM36"/>
    <mergeCell ref="BL37:BL38"/>
    <mergeCell ref="BM37:BM38"/>
    <mergeCell ref="BL39:BL40"/>
    <mergeCell ref="BM39:BM40"/>
    <mergeCell ref="BK41:BK42"/>
    <mergeCell ref="BH39:BH40"/>
    <mergeCell ref="BI39:BI40"/>
    <mergeCell ref="BJ39:BJ40"/>
    <mergeCell ref="BK39:BK40"/>
    <mergeCell ref="BK37:BK38"/>
    <mergeCell ref="BH35:BH36"/>
    <mergeCell ref="BI35:BI36"/>
    <mergeCell ref="BJ35:BJ36"/>
    <mergeCell ref="BK35:BK36"/>
  </mergeCells>
  <conditionalFormatting sqref="E5:F29">
    <cfRule type="cellIs" dxfId="143" priority="8" operator="lessThan">
      <formula>0</formula>
    </cfRule>
  </conditionalFormatting>
  <conditionalFormatting sqref="F5:F29">
    <cfRule type="cellIs" dxfId="142" priority="7" operator="equal">
      <formula>0</formula>
    </cfRule>
  </conditionalFormatting>
  <conditionalFormatting sqref="F35:F44">
    <cfRule type="cellIs" dxfId="141" priority="5" operator="equal">
      <formula>0</formula>
    </cfRule>
    <cfRule type="cellIs" dxfId="140" priority="6" operator="lessThan">
      <formula>0</formula>
    </cfRule>
  </conditionalFormatting>
  <conditionalFormatting sqref="G5:BM30 G35:BM44">
    <cfRule type="cellIs" dxfId="139" priority="4" operator="greaterThan">
      <formula>0</formula>
    </cfRule>
  </conditionalFormatting>
  <conditionalFormatting sqref="BN5:BN29">
    <cfRule type="containsText" dxfId="138" priority="2" operator="containsText" text="Done">
      <formula>NOT(ISERROR(SEARCH("Done",BN5)))</formula>
    </cfRule>
  </conditionalFormatting>
  <conditionalFormatting sqref="BN5:BN30">
    <cfRule type="containsText" dxfId="137" priority="1" operator="containsText" text="Done">
      <formula>NOT(ISERROR(SEARCH("Done",BN5)))</formula>
    </cfRule>
  </conditionalFormatting>
  <conditionalFormatting sqref="BN35 BN37 BN39 BN41 BN43">
    <cfRule type="containsText" dxfId="136" priority="9" operator="containsText" text="Done">
      <formula>NOT(ISERROR(SEARCH("Done",BN35)))</formula>
    </cfRule>
  </conditionalFormatting>
  <conditionalFormatting sqref="BN35:BN44">
    <cfRule type="containsText" dxfId="135" priority="3" operator="containsText" text="Done">
      <formula>NOT(ISERROR(SEARCH("Done",BN35)))</formula>
    </cfRule>
  </conditionalFormatting>
  <dataValidations count="1">
    <dataValidation allowBlank="1" showInputMessage="1" showErrorMessage="1" sqref="BP5" xr:uid="{2AE49B4E-3D3C-4AA5-852B-D29C16DFD1D1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3B44-EB1B-4F04-A765-90E858C616E2}">
  <sheetPr>
    <tabColor rgb="FFFFC000"/>
    <pageSetUpPr fitToPage="1"/>
  </sheetPr>
  <dimension ref="A1:BR68"/>
  <sheetViews>
    <sheetView showGridLines="0" zoomScale="60" zoomScaleNormal="60" workbookViewId="0">
      <pane xSplit="6" topLeftCell="AP1" activePane="topRight" state="frozen"/>
      <selection activeCell="G51" sqref="G51:AH52"/>
      <selection pane="topRight" activeCell="BN37" sqref="BN37:BN38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8" width="53.1796875" style="2" customWidth="1"/>
    <col min="72" max="72" width="11.1796875" customWidth="1"/>
    <col min="73" max="73" width="29.453125" bestFit="1" customWidth="1"/>
    <col min="74" max="74" width="22.1796875" bestFit="1" customWidth="1"/>
    <col min="75" max="75" width="5.26953125" bestFit="1" customWidth="1"/>
    <col min="76" max="77" width="11.453125" bestFit="1" customWidth="1"/>
    <col min="78" max="80" width="2.26953125" bestFit="1" customWidth="1"/>
    <col min="81" max="83" width="3.26953125" bestFit="1" customWidth="1"/>
    <col min="84" max="84" width="11" bestFit="1" customWidth="1"/>
    <col min="85" max="85" width="9" bestFit="1" customWidth="1"/>
    <col min="86" max="91" width="2.26953125" bestFit="1" customWidth="1"/>
    <col min="92" max="92" width="3.26953125" bestFit="1" customWidth="1"/>
    <col min="93" max="93" width="12" bestFit="1" customWidth="1"/>
    <col min="94" max="94" width="7.1796875" bestFit="1" customWidth="1"/>
    <col min="95" max="101" width="2.26953125" bestFit="1" customWidth="1"/>
    <col min="102" max="104" width="3.26953125" bestFit="1" customWidth="1"/>
    <col min="105" max="105" width="10" bestFit="1" customWidth="1"/>
    <col min="106" max="106" width="11.453125" bestFit="1" customWidth="1"/>
  </cols>
  <sheetData>
    <row r="1" spans="1:69" ht="34.5" customHeight="1" x14ac:dyDescent="0.35">
      <c r="A1" s="27" t="s">
        <v>45</v>
      </c>
      <c r="D1" s="230" t="s">
        <v>229</v>
      </c>
      <c r="E1" s="231"/>
      <c r="F1" s="232"/>
    </row>
    <row r="2" spans="1:69" ht="25" customHeight="1" x14ac:dyDescent="0.35">
      <c r="A2" s="23" t="s">
        <v>46</v>
      </c>
      <c r="C2">
        <f>D2/4</f>
        <v>30</v>
      </c>
      <c r="D2" s="2">
        <f>SUBTOTAL(9,D5:D28)</f>
        <v>120</v>
      </c>
      <c r="E2" s="2">
        <f>SUBTOTAL(9,E5:E28)</f>
        <v>120</v>
      </c>
      <c r="F2" s="63">
        <f>SUBTOTAL(9,F5:F28)</f>
        <v>0</v>
      </c>
    </row>
    <row r="3" spans="1:69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1" t="s">
        <v>219</v>
      </c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367" t="s">
        <v>52</v>
      </c>
      <c r="BO3" s="152"/>
      <c r="BP3" s="152"/>
    </row>
    <row r="4" spans="1:69" ht="18" customHeight="1" x14ac:dyDescent="0.35">
      <c r="A4" s="206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15">
        <v>28</v>
      </c>
      <c r="AI4" s="154">
        <v>1</v>
      </c>
      <c r="AJ4" s="155">
        <v>2</v>
      </c>
      <c r="AK4" s="155">
        <v>3</v>
      </c>
      <c r="AL4" s="155">
        <v>4</v>
      </c>
      <c r="AM4" s="155">
        <v>5</v>
      </c>
      <c r="AN4" s="155">
        <v>6</v>
      </c>
      <c r="AO4" s="154">
        <v>7</v>
      </c>
      <c r="AP4" s="154">
        <v>8</v>
      </c>
      <c r="AQ4" s="155">
        <v>9</v>
      </c>
      <c r="AR4" s="155">
        <v>10</v>
      </c>
      <c r="AS4" s="155">
        <v>11</v>
      </c>
      <c r="AT4" s="155">
        <v>12</v>
      </c>
      <c r="AU4" s="155">
        <v>13</v>
      </c>
      <c r="AV4" s="154">
        <v>14</v>
      </c>
      <c r="AW4" s="154">
        <v>15</v>
      </c>
      <c r="AX4" s="155">
        <v>16</v>
      </c>
      <c r="AY4" s="155">
        <v>17</v>
      </c>
      <c r="AZ4" s="155">
        <v>18</v>
      </c>
      <c r="BA4" s="155">
        <v>19</v>
      </c>
      <c r="BB4" s="155">
        <v>20</v>
      </c>
      <c r="BC4" s="154">
        <v>21</v>
      </c>
      <c r="BD4" s="154">
        <v>22</v>
      </c>
      <c r="BE4" s="155">
        <v>23</v>
      </c>
      <c r="BF4" s="155">
        <v>24</v>
      </c>
      <c r="BG4" s="155">
        <v>25</v>
      </c>
      <c r="BH4" s="155">
        <v>26</v>
      </c>
      <c r="BI4" s="155">
        <v>27</v>
      </c>
      <c r="BJ4" s="154">
        <v>28</v>
      </c>
      <c r="BK4" s="154">
        <v>29</v>
      </c>
      <c r="BL4" s="155">
        <v>30</v>
      </c>
      <c r="BM4" s="155">
        <v>31</v>
      </c>
      <c r="BN4" s="198"/>
      <c r="BO4" s="152"/>
      <c r="BP4" s="152"/>
    </row>
    <row r="5" spans="1:69" ht="18" customHeight="1" x14ac:dyDescent="0.35">
      <c r="A5" s="220" t="s">
        <v>246</v>
      </c>
      <c r="B5" s="223" t="s">
        <v>247</v>
      </c>
      <c r="C5" s="31" t="s">
        <v>1</v>
      </c>
      <c r="D5" s="14">
        <v>30</v>
      </c>
      <c r="E5" s="4">
        <f>SUM(AK5:AU5)</f>
        <v>30</v>
      </c>
      <c r="F5" s="8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6"/>
      <c r="AI5" s="116"/>
      <c r="AJ5" s="9"/>
      <c r="AK5" s="9"/>
      <c r="AL5" s="9"/>
      <c r="AM5" s="9">
        <v>30</v>
      </c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  <c r="BO5" s="153"/>
      <c r="BP5" s="153"/>
    </row>
    <row r="6" spans="1:69" ht="18" customHeight="1" x14ac:dyDescent="0.35">
      <c r="A6" s="221"/>
      <c r="B6" s="224"/>
      <c r="C6" s="32" t="s">
        <v>2</v>
      </c>
      <c r="D6" s="124">
        <v>30</v>
      </c>
      <c r="E6" s="4">
        <f t="shared" ref="E6:E10" si="0">SUM(AK6:AU6)</f>
        <v>30</v>
      </c>
      <c r="F6" s="8">
        <f t="shared" ref="F6:F29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>
        <v>30</v>
      </c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42"/>
      <c r="BO6" s="153"/>
      <c r="BP6" s="153"/>
    </row>
    <row r="7" spans="1:69" ht="18" customHeight="1" x14ac:dyDescent="0.35">
      <c r="A7" s="221"/>
      <c r="B7" s="224"/>
      <c r="C7" s="32" t="s">
        <v>3</v>
      </c>
      <c r="D7" s="124">
        <v>0</v>
      </c>
      <c r="E7" s="4">
        <f t="shared" si="0"/>
        <v>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42"/>
      <c r="BO7" s="153"/>
      <c r="BP7" s="153"/>
    </row>
    <row r="8" spans="1:69" ht="18" customHeight="1" x14ac:dyDescent="0.35">
      <c r="A8" s="221"/>
      <c r="B8" s="224"/>
      <c r="C8" s="33" t="s">
        <v>4</v>
      </c>
      <c r="D8" s="124">
        <v>30</v>
      </c>
      <c r="E8" s="4">
        <f t="shared" si="0"/>
        <v>30</v>
      </c>
      <c r="F8" s="8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>
        <v>30</v>
      </c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0"/>
      <c r="BO8"/>
      <c r="BP8"/>
      <c r="BQ8" t="s">
        <v>248</v>
      </c>
    </row>
    <row r="9" spans="1:69" ht="18" customHeight="1" x14ac:dyDescent="0.35">
      <c r="A9" s="221"/>
      <c r="B9" s="224"/>
      <c r="C9" s="33" t="s">
        <v>5</v>
      </c>
      <c r="D9" s="124">
        <v>30</v>
      </c>
      <c r="E9" s="4">
        <f t="shared" si="0"/>
        <v>30</v>
      </c>
      <c r="F9" s="8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>
        <v>27</v>
      </c>
      <c r="AO9" s="116">
        <v>3</v>
      </c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0"/>
      <c r="BO9"/>
      <c r="BP9"/>
      <c r="BQ9" t="s">
        <v>249</v>
      </c>
    </row>
    <row r="10" spans="1:69" ht="18" customHeight="1" x14ac:dyDescent="0.35">
      <c r="A10" s="222"/>
      <c r="B10" s="225"/>
      <c r="C10" s="34" t="s">
        <v>6</v>
      </c>
      <c r="D10" s="16">
        <v>0</v>
      </c>
      <c r="E10" s="4">
        <f t="shared" si="0"/>
        <v>0</v>
      </c>
      <c r="F10" s="10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43"/>
      <c r="BO10" s="153"/>
      <c r="BP10" s="153"/>
    </row>
    <row r="11" spans="1:69" ht="18" customHeight="1" x14ac:dyDescent="0.35">
      <c r="A11" s="220"/>
      <c r="B11" s="223"/>
      <c r="C11" s="31" t="s">
        <v>1</v>
      </c>
      <c r="D11" s="14"/>
      <c r="E11" s="4">
        <f t="shared" ref="E11:E28" si="2">SUM(G11:AG11)</f>
        <v>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  <c r="BO11" s="153"/>
      <c r="BP11" s="153"/>
    </row>
    <row r="12" spans="1:69" ht="18" customHeight="1" x14ac:dyDescent="0.35">
      <c r="A12" s="221"/>
      <c r="B12" s="224"/>
      <c r="C12" s="32" t="s">
        <v>2</v>
      </c>
      <c r="D12" s="124"/>
      <c r="E12" s="4">
        <f t="shared" si="2"/>
        <v>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  <c r="BO12" s="153"/>
      <c r="BP12" s="153"/>
    </row>
    <row r="13" spans="1:69" ht="18" customHeight="1" x14ac:dyDescent="0.35">
      <c r="A13" s="221"/>
      <c r="B13" s="224"/>
      <c r="C13" s="32" t="s">
        <v>3</v>
      </c>
      <c r="D13" s="124"/>
      <c r="E13" s="4">
        <f t="shared" si="2"/>
        <v>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  <c r="BO13" s="153"/>
      <c r="BP13" s="153"/>
    </row>
    <row r="14" spans="1:69" ht="18" customHeight="1" x14ac:dyDescent="0.35">
      <c r="A14" s="221"/>
      <c r="B14" s="224"/>
      <c r="C14" s="33" t="s">
        <v>4</v>
      </c>
      <c r="D14" s="124"/>
      <c r="E14" s="4">
        <f t="shared" si="2"/>
        <v>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140"/>
      <c r="BO14"/>
      <c r="BP14"/>
    </row>
    <row r="15" spans="1:69" ht="18" customHeight="1" x14ac:dyDescent="0.35">
      <c r="A15" s="221"/>
      <c r="B15" s="224"/>
      <c r="C15" s="33" t="s">
        <v>5</v>
      </c>
      <c r="D15" s="124"/>
      <c r="E15" s="4">
        <f t="shared" si="2"/>
        <v>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140"/>
      <c r="BO15"/>
      <c r="BP15"/>
    </row>
    <row r="16" spans="1:69" ht="18" customHeight="1" x14ac:dyDescent="0.35">
      <c r="A16" s="222"/>
      <c r="B16" s="225"/>
      <c r="C16" s="34" t="s">
        <v>6</v>
      </c>
      <c r="D16" s="16"/>
      <c r="E16" s="4">
        <f t="shared" si="2"/>
        <v>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  <c r="BO16" s="153"/>
      <c r="BP16" s="153"/>
    </row>
    <row r="17" spans="1:68" ht="18" customHeight="1" x14ac:dyDescent="0.35">
      <c r="A17" s="220"/>
      <c r="B17" s="223"/>
      <c r="C17" s="31" t="s">
        <v>1</v>
      </c>
      <c r="D17" s="14"/>
      <c r="E17" s="4">
        <f t="shared" si="2"/>
        <v>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  <c r="BO17" s="153"/>
      <c r="BP17" s="153"/>
    </row>
    <row r="18" spans="1:68" ht="18" customHeight="1" x14ac:dyDescent="0.35">
      <c r="A18" s="221"/>
      <c r="B18" s="224"/>
      <c r="C18" s="32" t="s">
        <v>2</v>
      </c>
      <c r="D18" s="124"/>
      <c r="E18" s="4">
        <f t="shared" si="2"/>
        <v>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1"/>
      <c r="BO18" s="153"/>
      <c r="BP18" s="153"/>
    </row>
    <row r="19" spans="1:68" ht="18" customHeight="1" x14ac:dyDescent="0.35">
      <c r="A19" s="221"/>
      <c r="B19" s="224"/>
      <c r="C19" s="32" t="s">
        <v>3</v>
      </c>
      <c r="D19" s="124"/>
      <c r="E19" s="4">
        <f t="shared" si="2"/>
        <v>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  <c r="BO19" s="153"/>
      <c r="BP19" s="153"/>
    </row>
    <row r="20" spans="1:68" ht="18" customHeight="1" x14ac:dyDescent="0.35">
      <c r="A20" s="221"/>
      <c r="B20" s="224"/>
      <c r="C20" s="33" t="s">
        <v>4</v>
      </c>
      <c r="D20" s="124"/>
      <c r="E20" s="4">
        <f t="shared" si="2"/>
        <v>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140"/>
      <c r="BO20"/>
      <c r="BP20"/>
    </row>
    <row r="21" spans="1:68" ht="18" customHeight="1" x14ac:dyDescent="0.35">
      <c r="A21" s="221"/>
      <c r="B21" s="224"/>
      <c r="C21" s="33" t="s">
        <v>5</v>
      </c>
      <c r="D21" s="124"/>
      <c r="E21" s="4">
        <f t="shared" si="2"/>
        <v>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140"/>
      <c r="BO21"/>
      <c r="BP21"/>
    </row>
    <row r="22" spans="1:68" ht="18" customHeight="1" x14ac:dyDescent="0.35">
      <c r="A22" s="222"/>
      <c r="B22" s="225"/>
      <c r="C22" s="35" t="s">
        <v>6</v>
      </c>
      <c r="D22" s="16"/>
      <c r="E22" s="4">
        <f t="shared" si="2"/>
        <v>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  <c r="BO22" s="153"/>
      <c r="BP22" s="153"/>
    </row>
    <row r="23" spans="1:68" ht="18" customHeight="1" x14ac:dyDescent="0.35">
      <c r="A23" s="220"/>
      <c r="B23" s="223"/>
      <c r="C23" s="31" t="s">
        <v>1</v>
      </c>
      <c r="D23" s="14"/>
      <c r="E23" s="4">
        <f t="shared" si="2"/>
        <v>0</v>
      </c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41"/>
      <c r="BO23" s="153"/>
      <c r="BP23" s="153"/>
    </row>
    <row r="24" spans="1:68" ht="18" customHeight="1" x14ac:dyDescent="0.35">
      <c r="A24" s="221"/>
      <c r="B24" s="224"/>
      <c r="C24" s="32" t="s">
        <v>2</v>
      </c>
      <c r="D24" s="124"/>
      <c r="E24" s="4">
        <f t="shared" si="2"/>
        <v>0</v>
      </c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42"/>
      <c r="BO24" s="153"/>
      <c r="BP24" s="153"/>
    </row>
    <row r="25" spans="1:68" ht="18" customHeight="1" x14ac:dyDescent="0.35">
      <c r="A25" s="221"/>
      <c r="B25" s="224"/>
      <c r="C25" s="32" t="s">
        <v>3</v>
      </c>
      <c r="D25" s="124"/>
      <c r="E25" s="4">
        <f t="shared" si="2"/>
        <v>0</v>
      </c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42"/>
      <c r="BO25" s="153"/>
      <c r="BP25" s="153"/>
    </row>
    <row r="26" spans="1:68" ht="18" customHeight="1" x14ac:dyDescent="0.35">
      <c r="A26" s="221"/>
      <c r="B26" s="224"/>
      <c r="C26" s="33" t="s">
        <v>4</v>
      </c>
      <c r="D26" s="124"/>
      <c r="E26" s="4">
        <f t="shared" si="2"/>
        <v>0</v>
      </c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42"/>
      <c r="BO26" s="153"/>
      <c r="BP26" s="153"/>
    </row>
    <row r="27" spans="1:68" ht="18" customHeight="1" x14ac:dyDescent="0.35">
      <c r="A27" s="221"/>
      <c r="B27" s="224"/>
      <c r="C27" s="33" t="s">
        <v>5</v>
      </c>
      <c r="D27" s="124"/>
      <c r="E27" s="4">
        <f t="shared" si="2"/>
        <v>0</v>
      </c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42"/>
      <c r="BO27" s="153"/>
      <c r="BP27" s="153"/>
    </row>
    <row r="28" spans="1:68" ht="18" customHeight="1" x14ac:dyDescent="0.35">
      <c r="A28" s="222"/>
      <c r="B28" s="225"/>
      <c r="C28" s="35" t="s">
        <v>6</v>
      </c>
      <c r="D28" s="124"/>
      <c r="E28" s="4">
        <f t="shared" si="2"/>
        <v>0</v>
      </c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43"/>
      <c r="BO28" s="153"/>
      <c r="BP28" s="153"/>
    </row>
    <row r="29" spans="1:68" ht="18" customHeight="1" x14ac:dyDescent="0.35">
      <c r="A29" s="198" t="s">
        <v>250</v>
      </c>
      <c r="B29" s="226" t="s">
        <v>89</v>
      </c>
      <c r="C29" s="227"/>
      <c r="D29" s="218">
        <v>0</v>
      </c>
      <c r="E29" s="218">
        <f>SUM(G29:L30)</f>
        <v>0</v>
      </c>
      <c r="F29" s="218">
        <f t="shared" si="1"/>
        <v>0</v>
      </c>
      <c r="G29" s="196"/>
      <c r="H29" s="194"/>
      <c r="I29" s="194"/>
      <c r="J29" s="194"/>
      <c r="K29" s="194"/>
      <c r="L29" s="39"/>
      <c r="M29" s="196"/>
      <c r="N29" s="196"/>
      <c r="O29" s="194"/>
      <c r="P29" s="194"/>
      <c r="Q29" s="194"/>
      <c r="R29" s="194"/>
      <c r="S29" s="39"/>
      <c r="T29" s="196"/>
      <c r="U29" s="196"/>
      <c r="V29" s="194"/>
      <c r="W29" s="194"/>
      <c r="X29" s="194"/>
      <c r="Y29" s="194"/>
      <c r="Z29" s="39"/>
      <c r="AA29" s="196"/>
      <c r="AB29" s="196"/>
      <c r="AC29" s="194"/>
      <c r="AD29" s="194"/>
      <c r="AE29" s="194"/>
      <c r="AF29" s="194"/>
      <c r="AG29" s="39"/>
      <c r="AH29" s="196"/>
      <c r="AI29" s="196"/>
      <c r="AJ29" s="194"/>
      <c r="AK29" s="194"/>
      <c r="AL29" s="194"/>
      <c r="AM29" s="194"/>
      <c r="AN29" s="39"/>
      <c r="AO29" s="196"/>
      <c r="AP29" s="196"/>
      <c r="AQ29" s="194"/>
      <c r="AR29" s="194"/>
      <c r="AS29" s="194"/>
      <c r="AT29" s="194"/>
      <c r="AU29" s="39"/>
      <c r="AV29" s="196"/>
      <c r="AW29" s="196"/>
      <c r="AX29" s="194"/>
      <c r="AY29" s="194"/>
      <c r="AZ29" s="194"/>
      <c r="BA29" s="194"/>
      <c r="BB29" s="39"/>
      <c r="BC29" s="196"/>
      <c r="BD29" s="196"/>
      <c r="BE29" s="194"/>
      <c r="BF29" s="194"/>
      <c r="BG29" s="194"/>
      <c r="BH29" s="194"/>
      <c r="BI29" s="39"/>
      <c r="BJ29" s="196"/>
      <c r="BK29" s="196"/>
      <c r="BL29" s="194"/>
      <c r="BM29" s="194"/>
      <c r="BN29" s="204"/>
      <c r="BO29" s="153"/>
      <c r="BP29" s="153"/>
    </row>
    <row r="30" spans="1:68" ht="18" customHeight="1" x14ac:dyDescent="0.35">
      <c r="A30" s="199"/>
      <c r="B30" s="228"/>
      <c r="C30" s="229"/>
      <c r="D30" s="219"/>
      <c r="E30" s="219"/>
      <c r="F30" s="219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40"/>
      <c r="AH30" s="214"/>
      <c r="AI30" s="214"/>
      <c r="AJ30" s="213"/>
      <c r="AK30" s="213"/>
      <c r="AL30" s="213"/>
      <c r="AM30" s="213"/>
      <c r="AN30" s="40"/>
      <c r="AO30" s="214"/>
      <c r="AP30" s="214"/>
      <c r="AQ30" s="213"/>
      <c r="AR30" s="213"/>
      <c r="AS30" s="213"/>
      <c r="AT30" s="213"/>
      <c r="AU30" s="40"/>
      <c r="AV30" s="214"/>
      <c r="AW30" s="214"/>
      <c r="AX30" s="213"/>
      <c r="AY30" s="213"/>
      <c r="AZ30" s="213"/>
      <c r="BA30" s="213"/>
      <c r="BB30" s="40"/>
      <c r="BC30" s="214"/>
      <c r="BD30" s="214"/>
      <c r="BE30" s="213"/>
      <c r="BF30" s="213"/>
      <c r="BG30" s="213"/>
      <c r="BH30" s="213"/>
      <c r="BI30" s="40"/>
      <c r="BJ30" s="214"/>
      <c r="BK30" s="214"/>
      <c r="BL30" s="213"/>
      <c r="BM30" s="213"/>
      <c r="BN30" s="205"/>
      <c r="BO30" s="153"/>
      <c r="BP30" s="153"/>
    </row>
    <row r="31" spans="1:68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8" ht="18" customHeight="1" x14ac:dyDescent="0.35">
      <c r="A32" s="23" t="s">
        <v>54</v>
      </c>
      <c r="D32" s="2">
        <f>SUBTOTAL(9,D35:D50)</f>
        <v>30</v>
      </c>
      <c r="E32" s="2">
        <f>SUBTOTAL(9,E35:E50)</f>
        <v>30</v>
      </c>
      <c r="F32" s="63">
        <f>SUBTOTAL(9,F35:F50)</f>
        <v>0</v>
      </c>
    </row>
    <row r="33" spans="1:70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10"/>
      <c r="AI33" s="211" t="s">
        <v>219</v>
      </c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37" t="s">
        <v>52</v>
      </c>
      <c r="BO33" s="152"/>
      <c r="BP33" s="152"/>
    </row>
    <row r="34" spans="1:70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54">
        <v>1</v>
      </c>
      <c r="AJ34" s="155">
        <v>2</v>
      </c>
      <c r="AK34" s="155">
        <v>3</v>
      </c>
      <c r="AL34" s="155">
        <v>4</v>
      </c>
      <c r="AM34" s="155">
        <v>5</v>
      </c>
      <c r="AN34" s="155">
        <v>6</v>
      </c>
      <c r="AO34" s="154">
        <v>7</v>
      </c>
      <c r="AP34" s="154">
        <v>8</v>
      </c>
      <c r="AQ34" s="155">
        <v>9</v>
      </c>
      <c r="AR34" s="155">
        <v>10</v>
      </c>
      <c r="AS34" s="155">
        <v>11</v>
      </c>
      <c r="AT34" s="155">
        <v>12</v>
      </c>
      <c r="AU34" s="155">
        <v>13</v>
      </c>
      <c r="AV34" s="154">
        <v>14</v>
      </c>
      <c r="AW34" s="154">
        <v>15</v>
      </c>
      <c r="AX34" s="155">
        <v>16</v>
      </c>
      <c r="AY34" s="155">
        <v>17</v>
      </c>
      <c r="AZ34" s="155">
        <v>18</v>
      </c>
      <c r="BA34" s="155">
        <v>19</v>
      </c>
      <c r="BB34" s="155">
        <v>20</v>
      </c>
      <c r="BC34" s="154">
        <v>21</v>
      </c>
      <c r="BD34" s="154">
        <v>22</v>
      </c>
      <c r="BE34" s="155">
        <v>23</v>
      </c>
      <c r="BF34" s="155">
        <v>24</v>
      </c>
      <c r="BG34" s="155">
        <v>25</v>
      </c>
      <c r="BH34" s="155">
        <v>26</v>
      </c>
      <c r="BI34" s="155">
        <v>27</v>
      </c>
      <c r="BJ34" s="154">
        <v>28</v>
      </c>
      <c r="BK34" s="154">
        <v>29</v>
      </c>
      <c r="BL34" s="155">
        <v>30</v>
      </c>
      <c r="BM34" s="155">
        <v>31</v>
      </c>
      <c r="BN34" s="198"/>
      <c r="BO34" s="152"/>
      <c r="BP34" s="152"/>
    </row>
    <row r="35" spans="1:70" ht="18" customHeight="1" x14ac:dyDescent="0.35">
      <c r="A35" s="198" t="s">
        <v>251</v>
      </c>
      <c r="B35" s="200" t="s">
        <v>252</v>
      </c>
      <c r="C35" s="201" t="s">
        <v>54</v>
      </c>
      <c r="D35" s="201">
        <v>30</v>
      </c>
      <c r="E35" s="201">
        <f>SUM(AQ35:BB36)</f>
        <v>30</v>
      </c>
      <c r="F35" s="201">
        <f>E35-D35</f>
        <v>0</v>
      </c>
      <c r="G35" s="196"/>
      <c r="H35" s="194"/>
      <c r="I35" s="194"/>
      <c r="J35" s="194"/>
      <c r="K35" s="194"/>
      <c r="L35" s="194"/>
      <c r="M35" s="196"/>
      <c r="N35" s="196"/>
      <c r="O35" s="194"/>
      <c r="P35" s="194"/>
      <c r="Q35" s="194"/>
      <c r="R35" s="194"/>
      <c r="S35" s="194"/>
      <c r="T35" s="196"/>
      <c r="U35" s="196"/>
      <c r="V35" s="194"/>
      <c r="W35" s="194"/>
      <c r="X35" s="194"/>
      <c r="Y35" s="194"/>
      <c r="Z35" s="194"/>
      <c r="AA35" s="196"/>
      <c r="AB35" s="196"/>
      <c r="AC35" s="194"/>
      <c r="AD35" s="194"/>
      <c r="AE35" s="194"/>
      <c r="AF35" s="194"/>
      <c r="AG35" s="194"/>
      <c r="AH35" s="196"/>
      <c r="AI35" s="196"/>
      <c r="AJ35" s="194"/>
      <c r="AK35" s="194"/>
      <c r="AL35" s="194"/>
      <c r="AM35" s="194"/>
      <c r="AN35" s="194"/>
      <c r="AO35" s="130"/>
      <c r="AP35" s="130"/>
      <c r="AQ35" s="194"/>
      <c r="AR35" s="194"/>
      <c r="AS35" s="194"/>
      <c r="AT35" s="194"/>
      <c r="AU35" s="194"/>
      <c r="AV35" s="196">
        <v>5</v>
      </c>
      <c r="AW35" s="196"/>
      <c r="AX35" s="194"/>
      <c r="AY35" s="194"/>
      <c r="AZ35" s="194">
        <v>25</v>
      </c>
      <c r="BA35" s="194"/>
      <c r="BB35" s="194"/>
      <c r="BC35" s="130"/>
      <c r="BD35" s="130"/>
      <c r="BE35" s="194"/>
      <c r="BF35" s="194"/>
      <c r="BG35" s="194"/>
      <c r="BH35" s="194"/>
      <c r="BI35" s="194"/>
      <c r="BJ35" s="130"/>
      <c r="BK35" s="130"/>
      <c r="BL35" s="194"/>
      <c r="BM35" s="194"/>
      <c r="BN35" s="339"/>
      <c r="BO35" s="153"/>
      <c r="BP35" s="153"/>
    </row>
    <row r="36" spans="1:70" ht="18" customHeight="1" x14ac:dyDescent="0.35">
      <c r="A36" s="199"/>
      <c r="B36" s="200"/>
      <c r="C36" s="201"/>
      <c r="D36" s="201"/>
      <c r="E36" s="201"/>
      <c r="F36" s="201"/>
      <c r="G36" s="197"/>
      <c r="H36" s="195"/>
      <c r="I36" s="195"/>
      <c r="J36" s="195"/>
      <c r="K36" s="195"/>
      <c r="L36" s="195"/>
      <c r="M36" s="197"/>
      <c r="N36" s="197"/>
      <c r="O36" s="195"/>
      <c r="P36" s="195"/>
      <c r="Q36" s="195"/>
      <c r="R36" s="195"/>
      <c r="S36" s="195"/>
      <c r="T36" s="197"/>
      <c r="U36" s="197"/>
      <c r="V36" s="195"/>
      <c r="W36" s="195"/>
      <c r="X36" s="195"/>
      <c r="Y36" s="195"/>
      <c r="Z36" s="195"/>
      <c r="AA36" s="197"/>
      <c r="AB36" s="197"/>
      <c r="AC36" s="195"/>
      <c r="AD36" s="195"/>
      <c r="AE36" s="195"/>
      <c r="AF36" s="195"/>
      <c r="AG36" s="195"/>
      <c r="AH36" s="197"/>
      <c r="AI36" s="197"/>
      <c r="AJ36" s="195"/>
      <c r="AK36" s="195"/>
      <c r="AL36" s="195"/>
      <c r="AM36" s="195"/>
      <c r="AN36" s="195"/>
      <c r="AO36" s="131"/>
      <c r="AP36" s="131"/>
      <c r="AQ36" s="195"/>
      <c r="AR36" s="195"/>
      <c r="AS36" s="195"/>
      <c r="AT36" s="195"/>
      <c r="AU36" s="195"/>
      <c r="AV36" s="197"/>
      <c r="AW36" s="197"/>
      <c r="AX36" s="195"/>
      <c r="AY36" s="195"/>
      <c r="AZ36" s="195"/>
      <c r="BA36" s="195"/>
      <c r="BB36" s="195"/>
      <c r="BC36" s="131"/>
      <c r="BD36" s="131"/>
      <c r="BE36" s="195"/>
      <c r="BF36" s="195"/>
      <c r="BG36" s="195"/>
      <c r="BH36" s="195"/>
      <c r="BI36" s="195"/>
      <c r="BJ36" s="131"/>
      <c r="BK36" s="131"/>
      <c r="BL36" s="195"/>
      <c r="BM36" s="195"/>
      <c r="BN36" s="340"/>
      <c r="BO36" s="153"/>
      <c r="BP36" s="153"/>
    </row>
    <row r="37" spans="1:70" ht="18" customHeight="1" x14ac:dyDescent="0.35">
      <c r="A37" s="198"/>
      <c r="B37" s="202"/>
      <c r="C37" s="201" t="s">
        <v>54</v>
      </c>
      <c r="D37" s="201"/>
      <c r="E37" s="201">
        <f>SUM(G37:U38)</f>
        <v>0</v>
      </c>
      <c r="F37" s="201">
        <f>E37-D37</f>
        <v>0</v>
      </c>
      <c r="G37" s="196"/>
      <c r="H37" s="194"/>
      <c r="I37" s="194"/>
      <c r="J37" s="194"/>
      <c r="K37" s="194"/>
      <c r="L37" s="194"/>
      <c r="M37" s="196"/>
      <c r="N37" s="196"/>
      <c r="O37" s="194"/>
      <c r="P37" s="194"/>
      <c r="Q37" s="194"/>
      <c r="R37" s="194"/>
      <c r="S37" s="194"/>
      <c r="T37" s="196"/>
      <c r="U37" s="196"/>
      <c r="V37" s="194"/>
      <c r="W37" s="194"/>
      <c r="X37" s="194"/>
      <c r="Y37" s="194"/>
      <c r="Z37" s="194"/>
      <c r="AA37" s="196"/>
      <c r="AB37" s="196"/>
      <c r="AC37" s="194"/>
      <c r="AD37" s="194"/>
      <c r="AE37" s="194"/>
      <c r="AF37" s="194"/>
      <c r="AG37" s="194"/>
      <c r="AH37" s="196"/>
      <c r="AI37" s="196"/>
      <c r="AJ37" s="194"/>
      <c r="AK37" s="194"/>
      <c r="AL37" s="194"/>
      <c r="AM37" s="194"/>
      <c r="AN37" s="194"/>
      <c r="AO37" s="130"/>
      <c r="AP37" s="130"/>
      <c r="AQ37" s="194"/>
      <c r="AR37" s="194"/>
      <c r="AS37" s="194"/>
      <c r="AT37" s="194"/>
      <c r="AU37" s="194"/>
      <c r="AV37" s="130"/>
      <c r="AW37" s="130"/>
      <c r="AX37" s="194"/>
      <c r="AY37" s="194"/>
      <c r="AZ37" s="194"/>
      <c r="BA37" s="194"/>
      <c r="BB37" s="194"/>
      <c r="BC37" s="130"/>
      <c r="BD37" s="130"/>
      <c r="BE37" s="194"/>
      <c r="BF37" s="194"/>
      <c r="BG37" s="194"/>
      <c r="BH37" s="194"/>
      <c r="BI37" s="194"/>
      <c r="BJ37" s="130"/>
      <c r="BK37" s="130"/>
      <c r="BL37" s="194"/>
      <c r="BM37" s="194"/>
      <c r="BN37" s="339"/>
      <c r="BO37" s="153"/>
      <c r="BP37" s="153"/>
    </row>
    <row r="38" spans="1:70" ht="18" customHeight="1" x14ac:dyDescent="0.35">
      <c r="A38" s="199"/>
      <c r="B38" s="203"/>
      <c r="C38" s="201"/>
      <c r="D38" s="201"/>
      <c r="E38" s="201"/>
      <c r="F38" s="201"/>
      <c r="G38" s="197"/>
      <c r="H38" s="195"/>
      <c r="I38" s="195"/>
      <c r="J38" s="195"/>
      <c r="K38" s="195"/>
      <c r="L38" s="195"/>
      <c r="M38" s="197"/>
      <c r="N38" s="197"/>
      <c r="O38" s="195"/>
      <c r="P38" s="195"/>
      <c r="Q38" s="195"/>
      <c r="R38" s="195"/>
      <c r="S38" s="195"/>
      <c r="T38" s="197"/>
      <c r="U38" s="197"/>
      <c r="V38" s="195"/>
      <c r="W38" s="195"/>
      <c r="X38" s="195"/>
      <c r="Y38" s="195"/>
      <c r="Z38" s="195"/>
      <c r="AA38" s="197"/>
      <c r="AB38" s="197"/>
      <c r="AC38" s="195"/>
      <c r="AD38" s="195"/>
      <c r="AE38" s="195"/>
      <c r="AF38" s="195"/>
      <c r="AG38" s="195"/>
      <c r="AH38" s="197"/>
      <c r="AI38" s="197"/>
      <c r="AJ38" s="195"/>
      <c r="AK38" s="195"/>
      <c r="AL38" s="195"/>
      <c r="AM38" s="195"/>
      <c r="AN38" s="195"/>
      <c r="AO38" s="131"/>
      <c r="AP38" s="131"/>
      <c r="AQ38" s="195"/>
      <c r="AR38" s="195"/>
      <c r="AS38" s="195"/>
      <c r="AT38" s="195"/>
      <c r="AU38" s="195"/>
      <c r="AV38" s="131"/>
      <c r="AW38" s="131"/>
      <c r="AX38" s="195"/>
      <c r="AY38" s="195"/>
      <c r="AZ38" s="195"/>
      <c r="BA38" s="195"/>
      <c r="BB38" s="195"/>
      <c r="BC38" s="131"/>
      <c r="BD38" s="131"/>
      <c r="BE38" s="195"/>
      <c r="BF38" s="195"/>
      <c r="BG38" s="195"/>
      <c r="BH38" s="195"/>
      <c r="BI38" s="195"/>
      <c r="BJ38" s="131"/>
      <c r="BK38" s="131"/>
      <c r="BL38" s="195"/>
      <c r="BM38" s="195"/>
      <c r="BN38" s="340"/>
      <c r="BO38" s="153"/>
      <c r="BP38" s="153"/>
    </row>
    <row r="39" spans="1:70" ht="18" customHeight="1" x14ac:dyDescent="0.35">
      <c r="A39" s="198"/>
      <c r="B39" s="202"/>
      <c r="C39" s="201" t="s">
        <v>54</v>
      </c>
      <c r="D39" s="201"/>
      <c r="E39" s="201">
        <f>SUM(G39:U40)</f>
        <v>0</v>
      </c>
      <c r="F39" s="201">
        <f>E39-D39</f>
        <v>0</v>
      </c>
      <c r="G39" s="196"/>
      <c r="H39" s="194"/>
      <c r="I39" s="194"/>
      <c r="J39" s="194"/>
      <c r="K39" s="194"/>
      <c r="L39" s="194"/>
      <c r="M39" s="196"/>
      <c r="N39" s="196"/>
      <c r="O39" s="194"/>
      <c r="P39" s="194"/>
      <c r="Q39" s="194"/>
      <c r="R39" s="194"/>
      <c r="S39" s="194"/>
      <c r="T39" s="196"/>
      <c r="U39" s="196"/>
      <c r="V39" s="194"/>
      <c r="W39" s="194"/>
      <c r="X39" s="194"/>
      <c r="Y39" s="194"/>
      <c r="Z39" s="194"/>
      <c r="AA39" s="196"/>
      <c r="AB39" s="196"/>
      <c r="AC39" s="194"/>
      <c r="AD39" s="194"/>
      <c r="AE39" s="194"/>
      <c r="AF39" s="194"/>
      <c r="AG39" s="194"/>
      <c r="AH39" s="196"/>
      <c r="AI39" s="196"/>
      <c r="AJ39" s="194"/>
      <c r="AK39" s="194"/>
      <c r="AL39" s="194"/>
      <c r="AM39" s="194"/>
      <c r="AN39" s="194"/>
      <c r="AO39" s="130"/>
      <c r="AP39" s="130"/>
      <c r="AQ39" s="194"/>
      <c r="AR39" s="194"/>
      <c r="AS39" s="194"/>
      <c r="AT39" s="194"/>
      <c r="AU39" s="194"/>
      <c r="AV39" s="130"/>
      <c r="AW39" s="130"/>
      <c r="AX39" s="194"/>
      <c r="AY39" s="194"/>
      <c r="AZ39" s="194"/>
      <c r="BA39" s="194"/>
      <c r="BB39" s="194"/>
      <c r="BC39" s="130"/>
      <c r="BD39" s="130"/>
      <c r="BE39" s="194"/>
      <c r="BF39" s="194"/>
      <c r="BG39" s="194"/>
      <c r="BH39" s="194"/>
      <c r="BI39" s="194"/>
      <c r="BJ39" s="130"/>
      <c r="BK39" s="130"/>
      <c r="BL39" s="194"/>
      <c r="BM39" s="194"/>
      <c r="BN39" s="339"/>
      <c r="BO39" s="153"/>
      <c r="BP39" s="153"/>
    </row>
    <row r="40" spans="1:70" s="2" customFormat="1" ht="18" customHeight="1" x14ac:dyDescent="0.35">
      <c r="A40" s="199"/>
      <c r="B40" s="203"/>
      <c r="C40" s="201"/>
      <c r="D40" s="201"/>
      <c r="E40" s="201"/>
      <c r="F40" s="201"/>
      <c r="G40" s="197"/>
      <c r="H40" s="195"/>
      <c r="I40" s="195"/>
      <c r="J40" s="195"/>
      <c r="K40" s="195"/>
      <c r="L40" s="195"/>
      <c r="M40" s="197"/>
      <c r="N40" s="197"/>
      <c r="O40" s="195"/>
      <c r="P40" s="195"/>
      <c r="Q40" s="195"/>
      <c r="R40" s="195"/>
      <c r="S40" s="195"/>
      <c r="T40" s="197"/>
      <c r="U40" s="197"/>
      <c r="V40" s="195"/>
      <c r="W40" s="195"/>
      <c r="X40" s="195"/>
      <c r="Y40" s="195"/>
      <c r="Z40" s="195"/>
      <c r="AA40" s="197"/>
      <c r="AB40" s="197"/>
      <c r="AC40" s="195"/>
      <c r="AD40" s="195"/>
      <c r="AE40" s="195"/>
      <c r="AF40" s="195"/>
      <c r="AG40" s="195"/>
      <c r="AH40" s="197"/>
      <c r="AI40" s="197"/>
      <c r="AJ40" s="195"/>
      <c r="AK40" s="195"/>
      <c r="AL40" s="195"/>
      <c r="AM40" s="195"/>
      <c r="AN40" s="195"/>
      <c r="AO40" s="131"/>
      <c r="AP40" s="131"/>
      <c r="AQ40" s="195"/>
      <c r="AR40" s="195"/>
      <c r="AS40" s="195"/>
      <c r="AT40" s="195"/>
      <c r="AU40" s="195"/>
      <c r="AV40" s="131"/>
      <c r="AW40" s="131"/>
      <c r="AX40" s="195"/>
      <c r="AY40" s="195"/>
      <c r="AZ40" s="195"/>
      <c r="BA40" s="195"/>
      <c r="BB40" s="195"/>
      <c r="BC40" s="131"/>
      <c r="BD40" s="131"/>
      <c r="BE40" s="195"/>
      <c r="BF40" s="195"/>
      <c r="BG40" s="195"/>
      <c r="BH40" s="195"/>
      <c r="BI40" s="195"/>
      <c r="BJ40" s="131"/>
      <c r="BK40" s="131"/>
      <c r="BL40" s="195"/>
      <c r="BM40" s="195"/>
      <c r="BN40" s="340"/>
      <c r="BO40" s="153"/>
      <c r="BP40" s="153"/>
      <c r="BQ40"/>
      <c r="BR40"/>
    </row>
    <row r="41" spans="1:70" s="2" customFormat="1" ht="18" customHeight="1" x14ac:dyDescent="0.35">
      <c r="A41" s="353"/>
      <c r="B41" s="202"/>
      <c r="C41" s="201" t="s">
        <v>54</v>
      </c>
      <c r="D41" s="201"/>
      <c r="E41" s="201">
        <f>SUM(G41:U42)</f>
        <v>0</v>
      </c>
      <c r="F41" s="201">
        <f>E41-D41</f>
        <v>0</v>
      </c>
      <c r="G41" s="196"/>
      <c r="H41" s="194"/>
      <c r="I41" s="194"/>
      <c r="J41" s="194"/>
      <c r="K41" s="194"/>
      <c r="L41" s="194"/>
      <c r="M41" s="196"/>
      <c r="N41" s="196"/>
      <c r="O41" s="194"/>
      <c r="P41" s="194"/>
      <c r="Q41" s="194"/>
      <c r="R41" s="194"/>
      <c r="S41" s="194"/>
      <c r="T41" s="196"/>
      <c r="U41" s="196"/>
      <c r="V41" s="194"/>
      <c r="W41" s="194"/>
      <c r="X41" s="194"/>
      <c r="Y41" s="194"/>
      <c r="Z41" s="194"/>
      <c r="AA41" s="196"/>
      <c r="AB41" s="196"/>
      <c r="AC41" s="194"/>
      <c r="AD41" s="194"/>
      <c r="AE41" s="194"/>
      <c r="AF41" s="194"/>
      <c r="AG41" s="194"/>
      <c r="AH41" s="196"/>
      <c r="AI41" s="196"/>
      <c r="AJ41" s="194"/>
      <c r="AK41" s="194"/>
      <c r="AL41" s="194"/>
      <c r="AM41" s="194"/>
      <c r="AN41" s="194"/>
      <c r="AO41" s="130"/>
      <c r="AP41" s="130"/>
      <c r="AQ41" s="194"/>
      <c r="AR41" s="194"/>
      <c r="AS41" s="194"/>
      <c r="AT41" s="194"/>
      <c r="AU41" s="194"/>
      <c r="AV41" s="130"/>
      <c r="AW41" s="130"/>
      <c r="AX41" s="194"/>
      <c r="AY41" s="194"/>
      <c r="AZ41" s="194"/>
      <c r="BA41" s="194"/>
      <c r="BB41" s="194"/>
      <c r="BC41" s="130"/>
      <c r="BD41" s="130"/>
      <c r="BE41" s="194"/>
      <c r="BF41" s="194"/>
      <c r="BG41" s="194"/>
      <c r="BH41" s="194"/>
      <c r="BI41" s="194"/>
      <c r="BJ41" s="130"/>
      <c r="BK41" s="130"/>
      <c r="BL41" s="194"/>
      <c r="BM41" s="194"/>
      <c r="BN41" s="339"/>
      <c r="BO41" s="153"/>
      <c r="BP41" s="153"/>
      <c r="BQ41"/>
      <c r="BR41"/>
    </row>
    <row r="42" spans="1:70" s="2" customFormat="1" ht="18" customHeight="1" x14ac:dyDescent="0.35">
      <c r="A42" s="354"/>
      <c r="B42" s="203"/>
      <c r="C42" s="201"/>
      <c r="D42" s="201"/>
      <c r="E42" s="201"/>
      <c r="F42" s="201"/>
      <c r="G42" s="197"/>
      <c r="H42" s="195"/>
      <c r="I42" s="195"/>
      <c r="J42" s="195"/>
      <c r="K42" s="195"/>
      <c r="L42" s="195"/>
      <c r="M42" s="197"/>
      <c r="N42" s="197"/>
      <c r="O42" s="195"/>
      <c r="P42" s="195"/>
      <c r="Q42" s="195"/>
      <c r="R42" s="195"/>
      <c r="S42" s="195"/>
      <c r="T42" s="197"/>
      <c r="U42" s="197"/>
      <c r="V42" s="195"/>
      <c r="W42" s="195"/>
      <c r="X42" s="195"/>
      <c r="Y42" s="195"/>
      <c r="Z42" s="195"/>
      <c r="AA42" s="197"/>
      <c r="AB42" s="197"/>
      <c r="AC42" s="195"/>
      <c r="AD42" s="195"/>
      <c r="AE42" s="195"/>
      <c r="AF42" s="195"/>
      <c r="AG42" s="195"/>
      <c r="AH42" s="197"/>
      <c r="AI42" s="197"/>
      <c r="AJ42" s="195"/>
      <c r="AK42" s="195"/>
      <c r="AL42" s="195"/>
      <c r="AM42" s="195"/>
      <c r="AN42" s="195"/>
      <c r="AO42" s="131"/>
      <c r="AP42" s="131"/>
      <c r="AQ42" s="195"/>
      <c r="AR42" s="195"/>
      <c r="AS42" s="195"/>
      <c r="AT42" s="195"/>
      <c r="AU42" s="195"/>
      <c r="AV42" s="131"/>
      <c r="AW42" s="131"/>
      <c r="AX42" s="195"/>
      <c r="AY42" s="195"/>
      <c r="AZ42" s="195"/>
      <c r="BA42" s="195"/>
      <c r="BB42" s="195"/>
      <c r="BC42" s="131"/>
      <c r="BD42" s="131"/>
      <c r="BE42" s="195"/>
      <c r="BF42" s="195"/>
      <c r="BG42" s="195"/>
      <c r="BH42" s="195"/>
      <c r="BI42" s="195"/>
      <c r="BJ42" s="131"/>
      <c r="BK42" s="131"/>
      <c r="BL42" s="195"/>
      <c r="BM42" s="195"/>
      <c r="BN42" s="340"/>
      <c r="BO42" s="153"/>
      <c r="BP42" s="153"/>
      <c r="BQ42"/>
      <c r="BR42"/>
    </row>
    <row r="43" spans="1:70" s="2" customFormat="1" ht="18" customHeight="1" x14ac:dyDescent="0.35">
      <c r="A43" s="264"/>
      <c r="B43" s="202"/>
      <c r="C43" s="201" t="s">
        <v>54</v>
      </c>
      <c r="D43" s="201"/>
      <c r="E43" s="201"/>
      <c r="F43" s="201"/>
      <c r="G43" s="196"/>
      <c r="H43" s="194"/>
      <c r="I43" s="194"/>
      <c r="J43" s="194"/>
      <c r="K43" s="194"/>
      <c r="L43" s="194"/>
      <c r="M43" s="196"/>
      <c r="N43" s="196"/>
      <c r="O43" s="194"/>
      <c r="P43" s="194"/>
      <c r="Q43" s="194"/>
      <c r="R43" s="194"/>
      <c r="S43" s="194"/>
      <c r="T43" s="196"/>
      <c r="U43" s="196"/>
      <c r="V43" s="194"/>
      <c r="W43" s="194"/>
      <c r="X43" s="194"/>
      <c r="Y43" s="194"/>
      <c r="Z43" s="194"/>
      <c r="AA43" s="196"/>
      <c r="AB43" s="196"/>
      <c r="AC43" s="194"/>
      <c r="AD43" s="194"/>
      <c r="AE43" s="194"/>
      <c r="AF43" s="194"/>
      <c r="AG43" s="194"/>
      <c r="AH43" s="196"/>
      <c r="AI43" s="196"/>
      <c r="AJ43" s="194"/>
      <c r="AK43" s="194"/>
      <c r="AL43" s="194"/>
      <c r="AM43" s="194"/>
      <c r="AN43" s="194"/>
      <c r="AO43" s="130"/>
      <c r="AP43" s="130"/>
      <c r="AQ43" s="194"/>
      <c r="AR43" s="194"/>
      <c r="AS43" s="194"/>
      <c r="AT43" s="194"/>
      <c r="AU43" s="194"/>
      <c r="AV43" s="130"/>
      <c r="AW43" s="130"/>
      <c r="AX43" s="194"/>
      <c r="AY43" s="194"/>
      <c r="AZ43" s="194"/>
      <c r="BA43" s="194"/>
      <c r="BB43" s="194"/>
      <c r="BC43" s="130"/>
      <c r="BD43" s="130"/>
      <c r="BE43" s="194"/>
      <c r="BF43" s="194"/>
      <c r="BG43" s="194"/>
      <c r="BH43" s="194"/>
      <c r="BI43" s="194"/>
      <c r="BJ43" s="130"/>
      <c r="BK43" s="130"/>
      <c r="BL43" s="194"/>
      <c r="BM43" s="194"/>
      <c r="BN43" s="339"/>
      <c r="BO43" s="153"/>
      <c r="BP43" s="153"/>
      <c r="BQ43"/>
      <c r="BR43"/>
    </row>
    <row r="44" spans="1:70" s="2" customFormat="1" ht="18" customHeight="1" x14ac:dyDescent="0.35">
      <c r="A44" s="303"/>
      <c r="B44" s="203"/>
      <c r="C44" s="201"/>
      <c r="D44" s="201"/>
      <c r="E44" s="201"/>
      <c r="F44" s="201"/>
      <c r="G44" s="197"/>
      <c r="H44" s="195"/>
      <c r="I44" s="195"/>
      <c r="J44" s="195"/>
      <c r="K44" s="195"/>
      <c r="L44" s="195"/>
      <c r="M44" s="197"/>
      <c r="N44" s="197"/>
      <c r="O44" s="195"/>
      <c r="P44" s="195"/>
      <c r="Q44" s="195"/>
      <c r="R44" s="195"/>
      <c r="S44" s="195"/>
      <c r="T44" s="197"/>
      <c r="U44" s="197"/>
      <c r="V44" s="195"/>
      <c r="W44" s="195"/>
      <c r="X44" s="195"/>
      <c r="Y44" s="195"/>
      <c r="Z44" s="195"/>
      <c r="AA44" s="197"/>
      <c r="AB44" s="197"/>
      <c r="AC44" s="195"/>
      <c r="AD44" s="195"/>
      <c r="AE44" s="195"/>
      <c r="AF44" s="195"/>
      <c r="AG44" s="195"/>
      <c r="AH44" s="197"/>
      <c r="AI44" s="197"/>
      <c r="AJ44" s="195"/>
      <c r="AK44" s="195"/>
      <c r="AL44" s="195"/>
      <c r="AM44" s="195"/>
      <c r="AN44" s="195"/>
      <c r="AO44" s="131"/>
      <c r="AP44" s="131"/>
      <c r="AQ44" s="195"/>
      <c r="AR44" s="195"/>
      <c r="AS44" s="195"/>
      <c r="AT44" s="195"/>
      <c r="AU44" s="195"/>
      <c r="AV44" s="131"/>
      <c r="AW44" s="131"/>
      <c r="AX44" s="195"/>
      <c r="AY44" s="195"/>
      <c r="AZ44" s="195"/>
      <c r="BA44" s="195"/>
      <c r="BB44" s="195"/>
      <c r="BC44" s="131"/>
      <c r="BD44" s="131"/>
      <c r="BE44" s="195"/>
      <c r="BF44" s="195"/>
      <c r="BG44" s="195"/>
      <c r="BH44" s="195"/>
      <c r="BI44" s="195"/>
      <c r="BJ44" s="131"/>
      <c r="BK44" s="131"/>
      <c r="BL44" s="195"/>
      <c r="BM44" s="195"/>
      <c r="BN44" s="340"/>
      <c r="BO44" s="153"/>
      <c r="BP44" s="153"/>
      <c r="BQ44"/>
      <c r="BR44"/>
    </row>
    <row r="45" spans="1:70" s="2" customFormat="1" ht="18" customHeight="1" x14ac:dyDescent="0.35">
      <c r="A45" s="264"/>
      <c r="B45" s="279"/>
      <c r="C45" s="201" t="s">
        <v>54</v>
      </c>
      <c r="D45" s="201"/>
      <c r="E45" s="201"/>
      <c r="F45" s="201"/>
      <c r="G45" s="196"/>
      <c r="H45" s="194"/>
      <c r="I45" s="194"/>
      <c r="J45" s="194"/>
      <c r="K45" s="194"/>
      <c r="L45" s="194"/>
      <c r="M45" s="196"/>
      <c r="N45" s="196"/>
      <c r="O45" s="194"/>
      <c r="P45" s="194"/>
      <c r="Q45" s="194"/>
      <c r="R45" s="194"/>
      <c r="S45" s="194"/>
      <c r="T45" s="196"/>
      <c r="U45" s="196"/>
      <c r="V45" s="194"/>
      <c r="W45" s="194"/>
      <c r="X45" s="194"/>
      <c r="Y45" s="194"/>
      <c r="Z45" s="194"/>
      <c r="AA45" s="196"/>
      <c r="AB45" s="196"/>
      <c r="AC45" s="194"/>
      <c r="AD45" s="194"/>
      <c r="AE45" s="194"/>
      <c r="AF45" s="194"/>
      <c r="AG45" s="194"/>
      <c r="AH45" s="196"/>
      <c r="AI45" s="196"/>
      <c r="AJ45" s="194"/>
      <c r="AK45" s="194"/>
      <c r="AL45" s="194"/>
      <c r="AM45" s="194"/>
      <c r="AN45" s="194"/>
      <c r="AO45" s="130"/>
      <c r="AP45" s="130"/>
      <c r="AQ45" s="194"/>
      <c r="AR45" s="194"/>
      <c r="AS45" s="194"/>
      <c r="AT45" s="194"/>
      <c r="AU45" s="194"/>
      <c r="AV45" s="130"/>
      <c r="AW45" s="130"/>
      <c r="AX45" s="194"/>
      <c r="AY45" s="194"/>
      <c r="AZ45" s="194"/>
      <c r="BA45" s="194"/>
      <c r="BB45" s="194"/>
      <c r="BC45" s="130"/>
      <c r="BD45" s="130"/>
      <c r="BE45" s="194"/>
      <c r="BF45" s="194"/>
      <c r="BG45" s="194"/>
      <c r="BH45" s="194"/>
      <c r="BI45" s="194"/>
      <c r="BJ45" s="130"/>
      <c r="BK45" s="130"/>
      <c r="BL45" s="194"/>
      <c r="BM45" s="194"/>
      <c r="BN45" s="339"/>
      <c r="BO45" s="153"/>
      <c r="BP45" s="153"/>
      <c r="BQ45"/>
      <c r="BR45"/>
    </row>
    <row r="46" spans="1:70" s="2" customFormat="1" ht="18" customHeight="1" x14ac:dyDescent="0.35">
      <c r="A46" s="303"/>
      <c r="B46" s="279"/>
      <c r="C46" s="201"/>
      <c r="D46" s="201"/>
      <c r="E46" s="201"/>
      <c r="F46" s="201"/>
      <c r="G46" s="197"/>
      <c r="H46" s="195"/>
      <c r="I46" s="195"/>
      <c r="J46" s="195"/>
      <c r="K46" s="195"/>
      <c r="L46" s="195"/>
      <c r="M46" s="197"/>
      <c r="N46" s="197"/>
      <c r="O46" s="195"/>
      <c r="P46" s="195"/>
      <c r="Q46" s="195"/>
      <c r="R46" s="195"/>
      <c r="S46" s="195"/>
      <c r="T46" s="197"/>
      <c r="U46" s="197"/>
      <c r="V46" s="195"/>
      <c r="W46" s="195"/>
      <c r="X46" s="195"/>
      <c r="Y46" s="195"/>
      <c r="Z46" s="195"/>
      <c r="AA46" s="197"/>
      <c r="AB46" s="197"/>
      <c r="AC46" s="195"/>
      <c r="AD46" s="195"/>
      <c r="AE46" s="195"/>
      <c r="AF46" s="195"/>
      <c r="AG46" s="195"/>
      <c r="AH46" s="197"/>
      <c r="AI46" s="197"/>
      <c r="AJ46" s="195"/>
      <c r="AK46" s="195"/>
      <c r="AL46" s="195"/>
      <c r="AM46" s="195"/>
      <c r="AN46" s="195"/>
      <c r="AO46" s="131"/>
      <c r="AP46" s="131"/>
      <c r="AQ46" s="195"/>
      <c r="AR46" s="195"/>
      <c r="AS46" s="195"/>
      <c r="AT46" s="195"/>
      <c r="AU46" s="195"/>
      <c r="AV46" s="131"/>
      <c r="AW46" s="131"/>
      <c r="AX46" s="195"/>
      <c r="AY46" s="195"/>
      <c r="AZ46" s="195"/>
      <c r="BA46" s="195"/>
      <c r="BB46" s="195"/>
      <c r="BC46" s="131"/>
      <c r="BD46" s="131"/>
      <c r="BE46" s="195"/>
      <c r="BF46" s="195"/>
      <c r="BG46" s="195"/>
      <c r="BH46" s="195"/>
      <c r="BI46" s="195"/>
      <c r="BJ46" s="131"/>
      <c r="BK46" s="131"/>
      <c r="BL46" s="195"/>
      <c r="BM46" s="195"/>
      <c r="BN46" s="340"/>
      <c r="BO46" s="153"/>
      <c r="BP46" s="153"/>
      <c r="BQ46"/>
      <c r="BR46"/>
    </row>
    <row r="47" spans="1:70" s="2" customFormat="1" ht="18" customHeight="1" x14ac:dyDescent="0.35">
      <c r="A47" s="264"/>
      <c r="B47" s="280"/>
      <c r="C47" s="201" t="s">
        <v>54</v>
      </c>
      <c r="D47" s="201"/>
      <c r="E47" s="201"/>
      <c r="F47" s="201"/>
      <c r="G47" s="196"/>
      <c r="H47" s="194"/>
      <c r="I47" s="194"/>
      <c r="J47" s="194"/>
      <c r="K47" s="194"/>
      <c r="L47" s="194"/>
      <c r="M47" s="196"/>
      <c r="N47" s="196"/>
      <c r="O47" s="194"/>
      <c r="P47" s="194"/>
      <c r="Q47" s="194"/>
      <c r="R47" s="194"/>
      <c r="S47" s="194"/>
      <c r="T47" s="196"/>
      <c r="U47" s="196"/>
      <c r="V47" s="194"/>
      <c r="W47" s="194"/>
      <c r="X47" s="194"/>
      <c r="Y47" s="194"/>
      <c r="Z47" s="194"/>
      <c r="AA47" s="196"/>
      <c r="AB47" s="196"/>
      <c r="AC47" s="194"/>
      <c r="AD47" s="194"/>
      <c r="AE47" s="194"/>
      <c r="AF47" s="194"/>
      <c r="AG47" s="194"/>
      <c r="AH47" s="196"/>
      <c r="AI47" s="196"/>
      <c r="AJ47" s="194"/>
      <c r="AK47" s="194"/>
      <c r="AL47" s="194"/>
      <c r="AM47" s="194"/>
      <c r="AN47" s="194"/>
      <c r="AO47" s="130"/>
      <c r="AP47" s="130"/>
      <c r="AQ47" s="194"/>
      <c r="AR47" s="194"/>
      <c r="AS47" s="194"/>
      <c r="AT47" s="194"/>
      <c r="AU47" s="194"/>
      <c r="AV47" s="130"/>
      <c r="AW47" s="130"/>
      <c r="AX47" s="194"/>
      <c r="AY47" s="194"/>
      <c r="AZ47" s="194"/>
      <c r="BA47" s="194"/>
      <c r="BB47" s="194"/>
      <c r="BC47" s="130"/>
      <c r="BD47" s="130"/>
      <c r="BE47" s="194"/>
      <c r="BF47" s="194"/>
      <c r="BG47" s="194"/>
      <c r="BH47" s="194"/>
      <c r="BI47" s="194"/>
      <c r="BJ47" s="130"/>
      <c r="BK47" s="130"/>
      <c r="BL47" s="194"/>
      <c r="BM47" s="194"/>
      <c r="BN47" s="339"/>
      <c r="BO47" s="153"/>
      <c r="BP47" s="153"/>
      <c r="BQ47"/>
      <c r="BR47"/>
    </row>
    <row r="48" spans="1:70" s="2" customFormat="1" ht="18" customHeight="1" x14ac:dyDescent="0.35">
      <c r="A48" s="303"/>
      <c r="B48" s="280"/>
      <c r="C48" s="201"/>
      <c r="D48" s="201"/>
      <c r="E48" s="201"/>
      <c r="F48" s="201"/>
      <c r="G48" s="197"/>
      <c r="H48" s="195"/>
      <c r="I48" s="195"/>
      <c r="J48" s="195"/>
      <c r="K48" s="195"/>
      <c r="L48" s="195"/>
      <c r="M48" s="197"/>
      <c r="N48" s="197"/>
      <c r="O48" s="195"/>
      <c r="P48" s="195"/>
      <c r="Q48" s="195"/>
      <c r="R48" s="195"/>
      <c r="S48" s="195"/>
      <c r="T48" s="197"/>
      <c r="U48" s="197"/>
      <c r="V48" s="195"/>
      <c r="W48" s="195"/>
      <c r="X48" s="195"/>
      <c r="Y48" s="195"/>
      <c r="Z48" s="195"/>
      <c r="AA48" s="197"/>
      <c r="AB48" s="197"/>
      <c r="AC48" s="195"/>
      <c r="AD48" s="195"/>
      <c r="AE48" s="195"/>
      <c r="AF48" s="195"/>
      <c r="AG48" s="195"/>
      <c r="AH48" s="197"/>
      <c r="AI48" s="197"/>
      <c r="AJ48" s="195"/>
      <c r="AK48" s="195"/>
      <c r="AL48" s="195"/>
      <c r="AM48" s="195"/>
      <c r="AN48" s="195"/>
      <c r="AO48" s="131"/>
      <c r="AP48" s="131"/>
      <c r="AQ48" s="195"/>
      <c r="AR48" s="195"/>
      <c r="AS48" s="195"/>
      <c r="AT48" s="195"/>
      <c r="AU48" s="195"/>
      <c r="AV48" s="131"/>
      <c r="AW48" s="131"/>
      <c r="AX48" s="195"/>
      <c r="AY48" s="195"/>
      <c r="AZ48" s="195"/>
      <c r="BA48" s="195"/>
      <c r="BB48" s="195"/>
      <c r="BC48" s="131"/>
      <c r="BD48" s="131"/>
      <c r="BE48" s="195"/>
      <c r="BF48" s="195"/>
      <c r="BG48" s="195"/>
      <c r="BH48" s="195"/>
      <c r="BI48" s="195"/>
      <c r="BJ48" s="131"/>
      <c r="BK48" s="131"/>
      <c r="BL48" s="195"/>
      <c r="BM48" s="195"/>
      <c r="BN48" s="340"/>
      <c r="BO48" s="153"/>
      <c r="BP48" s="153"/>
      <c r="BQ48"/>
      <c r="BR48"/>
    </row>
    <row r="49" spans="1:70" s="2" customFormat="1" ht="18" customHeight="1" x14ac:dyDescent="0.35">
      <c r="A49" s="264"/>
      <c r="B49" s="280"/>
      <c r="C49" s="201" t="s">
        <v>54</v>
      </c>
      <c r="D49" s="201"/>
      <c r="E49" s="201"/>
      <c r="F49" s="201"/>
      <c r="G49" s="196"/>
      <c r="H49" s="194"/>
      <c r="I49" s="194"/>
      <c r="J49" s="194"/>
      <c r="K49" s="194"/>
      <c r="L49" s="194"/>
      <c r="M49" s="196"/>
      <c r="N49" s="196"/>
      <c r="O49" s="194"/>
      <c r="P49" s="194"/>
      <c r="Q49" s="194"/>
      <c r="R49" s="194"/>
      <c r="S49" s="194"/>
      <c r="T49" s="196"/>
      <c r="U49" s="196"/>
      <c r="V49" s="194"/>
      <c r="W49" s="194"/>
      <c r="X49" s="194"/>
      <c r="Y49" s="194"/>
      <c r="Z49" s="194"/>
      <c r="AA49" s="196"/>
      <c r="AB49" s="196"/>
      <c r="AC49" s="194"/>
      <c r="AD49" s="194"/>
      <c r="AE49" s="194"/>
      <c r="AF49" s="194"/>
      <c r="AG49" s="194"/>
      <c r="AH49" s="196"/>
      <c r="AI49" s="196"/>
      <c r="AJ49" s="194"/>
      <c r="AK49" s="194"/>
      <c r="AL49" s="194"/>
      <c r="AM49" s="194"/>
      <c r="AN49" s="194"/>
      <c r="AO49" s="130"/>
      <c r="AP49" s="130"/>
      <c r="AQ49" s="194"/>
      <c r="AR49" s="194"/>
      <c r="AS49" s="194"/>
      <c r="AT49" s="194"/>
      <c r="AU49" s="194"/>
      <c r="AV49" s="130"/>
      <c r="AW49" s="130"/>
      <c r="AX49" s="194"/>
      <c r="AY49" s="194"/>
      <c r="AZ49" s="194"/>
      <c r="BA49" s="194"/>
      <c r="BB49" s="194"/>
      <c r="BC49" s="130"/>
      <c r="BD49" s="130"/>
      <c r="BE49" s="194"/>
      <c r="BF49" s="194"/>
      <c r="BG49" s="194"/>
      <c r="BH49" s="194"/>
      <c r="BI49" s="194"/>
      <c r="BJ49" s="130"/>
      <c r="BK49" s="130"/>
      <c r="BL49" s="194"/>
      <c r="BM49" s="194"/>
      <c r="BN49" s="339"/>
      <c r="BO49" s="153"/>
      <c r="BP49" s="153"/>
      <c r="BQ49"/>
      <c r="BR49"/>
    </row>
    <row r="50" spans="1:70" s="2" customFormat="1" ht="18" customHeight="1" x14ac:dyDescent="0.35">
      <c r="A50" s="303"/>
      <c r="B50" s="280"/>
      <c r="C50" s="201"/>
      <c r="D50" s="201"/>
      <c r="E50" s="201"/>
      <c r="F50" s="201"/>
      <c r="G50" s="197"/>
      <c r="H50" s="195"/>
      <c r="I50" s="195"/>
      <c r="J50" s="195"/>
      <c r="K50" s="195"/>
      <c r="L50" s="195"/>
      <c r="M50" s="197"/>
      <c r="N50" s="197"/>
      <c r="O50" s="195"/>
      <c r="P50" s="195"/>
      <c r="Q50" s="195"/>
      <c r="R50" s="195"/>
      <c r="S50" s="195"/>
      <c r="T50" s="197"/>
      <c r="U50" s="197"/>
      <c r="V50" s="195"/>
      <c r="W50" s="195"/>
      <c r="X50" s="195"/>
      <c r="Y50" s="195"/>
      <c r="Z50" s="195"/>
      <c r="AA50" s="197"/>
      <c r="AB50" s="197"/>
      <c r="AC50" s="195"/>
      <c r="AD50" s="195"/>
      <c r="AE50" s="195"/>
      <c r="AF50" s="195"/>
      <c r="AG50" s="195"/>
      <c r="AH50" s="197"/>
      <c r="AI50" s="197"/>
      <c r="AJ50" s="195"/>
      <c r="AK50" s="195"/>
      <c r="AL50" s="195"/>
      <c r="AM50" s="195"/>
      <c r="AN50" s="195"/>
      <c r="AO50" s="131"/>
      <c r="AP50" s="131"/>
      <c r="AQ50" s="195"/>
      <c r="AR50" s="195"/>
      <c r="AS50" s="195"/>
      <c r="AT50" s="195"/>
      <c r="AU50" s="195"/>
      <c r="AV50" s="131"/>
      <c r="AW50" s="131"/>
      <c r="AX50" s="195"/>
      <c r="AY50" s="195"/>
      <c r="AZ50" s="195"/>
      <c r="BA50" s="195"/>
      <c r="BB50" s="195"/>
      <c r="BC50" s="131"/>
      <c r="BD50" s="131"/>
      <c r="BE50" s="195"/>
      <c r="BF50" s="195"/>
      <c r="BG50" s="195"/>
      <c r="BH50" s="195"/>
      <c r="BI50" s="195"/>
      <c r="BJ50" s="131"/>
      <c r="BK50" s="131"/>
      <c r="BL50" s="195"/>
      <c r="BM50" s="195"/>
      <c r="BN50" s="340"/>
      <c r="BO50" s="153"/>
      <c r="BP50" s="153"/>
      <c r="BQ50"/>
      <c r="BR50"/>
    </row>
    <row r="51" spans="1:70" s="2" customFormat="1" ht="14.5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22"/>
      <c r="BO51" s="22"/>
      <c r="BP51" s="22"/>
      <c r="BQ51"/>
      <c r="BR51"/>
    </row>
    <row r="52" spans="1:70" s="2" customFormat="1" ht="14.5" x14ac:dyDescent="0.35">
      <c r="A52"/>
      <c r="B52"/>
      <c r="C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22"/>
      <c r="BO52" s="22"/>
      <c r="BP52" s="22"/>
      <c r="BQ52"/>
      <c r="BR52"/>
    </row>
    <row r="53" spans="1:70" s="2" customFormat="1" ht="14.5" x14ac:dyDescent="0.35">
      <c r="A53"/>
      <c r="B53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22"/>
      <c r="BO53" s="22"/>
      <c r="BP53" s="22"/>
      <c r="BQ53"/>
      <c r="BR53"/>
    </row>
    <row r="54" spans="1:70" s="2" customFormat="1" ht="14.5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22"/>
      <c r="BO54" s="22"/>
      <c r="BP54" s="22"/>
      <c r="BQ54"/>
      <c r="BR54"/>
    </row>
    <row r="55" spans="1:70" s="2" customFormat="1" ht="14.5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22"/>
      <c r="BO55" s="22"/>
      <c r="BP55" s="22"/>
      <c r="BQ55"/>
      <c r="BR55"/>
    </row>
    <row r="56" spans="1:70" s="2" customFormat="1" ht="14.5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Q56"/>
      <c r="BR56"/>
    </row>
    <row r="57" spans="1:70" s="2" customFormat="1" ht="14.5" x14ac:dyDescent="0.35">
      <c r="A57"/>
      <c r="B57" s="21"/>
      <c r="C57"/>
      <c r="D57"/>
      <c r="E57"/>
      <c r="F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Q57"/>
      <c r="BR57"/>
    </row>
    <row r="58" spans="1:70" s="2" customFormat="1" ht="14.5" x14ac:dyDescent="0.35">
      <c r="A58"/>
      <c r="B58" s="21"/>
      <c r="C58"/>
      <c r="D5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Q58"/>
      <c r="BR58"/>
    </row>
    <row r="59" spans="1:70" s="1" customFormat="1" ht="14.5" x14ac:dyDescent="0.35">
      <c r="A59"/>
      <c r="B59" s="21"/>
      <c r="C59"/>
      <c r="D59"/>
      <c r="E59"/>
      <c r="F59"/>
      <c r="BN59" s="2"/>
      <c r="BO59" s="2"/>
      <c r="BP59" s="2"/>
      <c r="BQ59"/>
      <c r="BR59"/>
    </row>
    <row r="60" spans="1:70" s="1" customFormat="1" ht="14.5" x14ac:dyDescent="0.35">
      <c r="A60"/>
      <c r="B60" s="21"/>
      <c r="C60"/>
      <c r="D60"/>
      <c r="E60"/>
      <c r="F60"/>
      <c r="BN60" s="2"/>
      <c r="BO60" s="2"/>
      <c r="BP60" s="2"/>
      <c r="BQ60"/>
      <c r="BR60"/>
    </row>
    <row r="61" spans="1:70" s="1" customFormat="1" ht="14.5" x14ac:dyDescent="0.35">
      <c r="A61"/>
      <c r="B61" s="21"/>
      <c r="C61"/>
      <c r="D61"/>
      <c r="E61"/>
      <c r="F61"/>
      <c r="BN61" s="2"/>
      <c r="BO61" s="2"/>
      <c r="BP61" s="2"/>
      <c r="BQ61"/>
      <c r="BR61"/>
    </row>
    <row r="62" spans="1:70" s="1" customFormat="1" ht="14.5" x14ac:dyDescent="0.35">
      <c r="A62"/>
      <c r="B62" s="21"/>
      <c r="C62"/>
      <c r="D62"/>
      <c r="E62"/>
      <c r="F62"/>
      <c r="BN62" s="2"/>
      <c r="BO62" s="2"/>
      <c r="BP62" s="2"/>
      <c r="BQ62"/>
      <c r="BR62"/>
    </row>
    <row r="63" spans="1:70" s="1" customFormat="1" ht="14.5" x14ac:dyDescent="0.35">
      <c r="A63"/>
      <c r="B63" s="21"/>
      <c r="C63"/>
      <c r="D63"/>
      <c r="E63"/>
      <c r="F63"/>
      <c r="BN63" s="2"/>
      <c r="BO63" s="2"/>
      <c r="BP63" s="2"/>
      <c r="BQ63"/>
      <c r="BR63"/>
    </row>
    <row r="64" spans="1:70" s="1" customFormat="1" ht="14.5" x14ac:dyDescent="0.35">
      <c r="A64"/>
      <c r="B64" s="21"/>
      <c r="C64"/>
      <c r="D64"/>
      <c r="E64"/>
      <c r="F64"/>
      <c r="BN64" s="2"/>
      <c r="BO64" s="2"/>
      <c r="BP64" s="2"/>
      <c r="BQ64"/>
      <c r="BR64"/>
    </row>
    <row r="65" spans="1:70" s="1" customFormat="1" ht="14.5" x14ac:dyDescent="0.35">
      <c r="A65"/>
      <c r="B65" s="21"/>
      <c r="C65"/>
      <c r="D65"/>
      <c r="E65"/>
      <c r="F65"/>
      <c r="BN65" s="2"/>
      <c r="BO65" s="2"/>
      <c r="BP65" s="2"/>
      <c r="BQ65"/>
      <c r="BR65"/>
    </row>
    <row r="66" spans="1:70" s="1" customFormat="1" ht="14.5" x14ac:dyDescent="0.35">
      <c r="A66"/>
      <c r="B66" s="21"/>
      <c r="C66"/>
      <c r="D66"/>
      <c r="E66"/>
      <c r="F66"/>
      <c r="BN66" s="2"/>
      <c r="BO66" s="2"/>
      <c r="BP66" s="2"/>
      <c r="BQ66"/>
      <c r="BR66"/>
    </row>
    <row r="67" spans="1:70" s="1" customFormat="1" ht="14.5" x14ac:dyDescent="0.35">
      <c r="A67"/>
      <c r="B67" s="21"/>
      <c r="C67"/>
      <c r="D67"/>
      <c r="E67"/>
      <c r="F67"/>
      <c r="BN67" s="2"/>
      <c r="BO67" s="2"/>
      <c r="BP67" s="2"/>
      <c r="BQ67"/>
      <c r="BR67"/>
    </row>
    <row r="68" spans="1:70" s="1" customFormat="1" ht="14.5" x14ac:dyDescent="0.35">
      <c r="A68"/>
      <c r="B68" s="21"/>
      <c r="C68"/>
      <c r="D68"/>
      <c r="E68"/>
      <c r="F68"/>
      <c r="BN68" s="2"/>
      <c r="BO68" s="2"/>
      <c r="BP68" s="2"/>
      <c r="BQ68"/>
      <c r="BR68"/>
    </row>
  </sheetData>
  <mergeCells count="550">
    <mergeCell ref="AW35:AW36"/>
    <mergeCell ref="D1:F1"/>
    <mergeCell ref="A3:A4"/>
    <mergeCell ref="B3:B4"/>
    <mergeCell ref="C3:C4"/>
    <mergeCell ref="D3:D4"/>
    <mergeCell ref="E3:E4"/>
    <mergeCell ref="F3:F4"/>
    <mergeCell ref="A17:A22"/>
    <mergeCell ref="B17:B22"/>
    <mergeCell ref="A33:A34"/>
    <mergeCell ref="B33:B34"/>
    <mergeCell ref="C33:C34"/>
    <mergeCell ref="D33:D34"/>
    <mergeCell ref="E33:E34"/>
    <mergeCell ref="F33:F34"/>
    <mergeCell ref="B23:B28"/>
    <mergeCell ref="A29:A30"/>
    <mergeCell ref="B29:C30"/>
    <mergeCell ref="Z35:Z36"/>
    <mergeCell ref="AA35:AA36"/>
    <mergeCell ref="J29:J30"/>
    <mergeCell ref="K29:K30"/>
    <mergeCell ref="M29:M30"/>
    <mergeCell ref="BN3:BN4"/>
    <mergeCell ref="A5:A10"/>
    <mergeCell ref="B5:B10"/>
    <mergeCell ref="A11:A16"/>
    <mergeCell ref="B11:B16"/>
    <mergeCell ref="G3:AH3"/>
    <mergeCell ref="AI3:BM3"/>
    <mergeCell ref="N29:N30"/>
    <mergeCell ref="O29:O30"/>
    <mergeCell ref="P29:P30"/>
    <mergeCell ref="D29:D30"/>
    <mergeCell ref="E29:E30"/>
    <mergeCell ref="F29:F30"/>
    <mergeCell ref="G29:G30"/>
    <mergeCell ref="H29:H30"/>
    <mergeCell ref="I29:I30"/>
    <mergeCell ref="AE29:AE30"/>
    <mergeCell ref="AF29:AF30"/>
    <mergeCell ref="BN29:BN30"/>
    <mergeCell ref="AB29:AB30"/>
    <mergeCell ref="BM29:BM30"/>
    <mergeCell ref="BF29:BF30"/>
    <mergeCell ref="BG29:BG30"/>
    <mergeCell ref="A23:A28"/>
    <mergeCell ref="AC29:AC30"/>
    <mergeCell ref="AD29:AD30"/>
    <mergeCell ref="Q29:Q30"/>
    <mergeCell ref="R29:R30"/>
    <mergeCell ref="T29:T30"/>
    <mergeCell ref="U29:U30"/>
    <mergeCell ref="V29:V30"/>
    <mergeCell ref="W29:W30"/>
    <mergeCell ref="X29:X30"/>
    <mergeCell ref="Y29:Y30"/>
    <mergeCell ref="AA29:AA30"/>
    <mergeCell ref="BN33:BN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AI35:AI36"/>
    <mergeCell ref="BN35:BN36"/>
    <mergeCell ref="AC35:AC36"/>
    <mergeCell ref="AD35:AD36"/>
    <mergeCell ref="A37:A38"/>
    <mergeCell ref="B37:B38"/>
    <mergeCell ref="C37:C38"/>
    <mergeCell ref="D37:D38"/>
    <mergeCell ref="E37:E38"/>
    <mergeCell ref="F37:F38"/>
    <mergeCell ref="G37:G38"/>
    <mergeCell ref="H37:H38"/>
    <mergeCell ref="AB35:AB36"/>
    <mergeCell ref="P35:P36"/>
    <mergeCell ref="Q35:Q36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V35:V36"/>
    <mergeCell ref="W35:W36"/>
    <mergeCell ref="X35:X36"/>
    <mergeCell ref="AG37:AG38"/>
    <mergeCell ref="AI37:AI38"/>
    <mergeCell ref="BN37:BN38"/>
    <mergeCell ref="A39:A40"/>
    <mergeCell ref="B39:B40"/>
    <mergeCell ref="C39:C40"/>
    <mergeCell ref="D39:D40"/>
    <mergeCell ref="E39:E40"/>
    <mergeCell ref="F39:F40"/>
    <mergeCell ref="G39:G40"/>
    <mergeCell ref="AA37:AA38"/>
    <mergeCell ref="AB37:AB38"/>
    <mergeCell ref="AC37:AC38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AC39:AC40"/>
    <mergeCell ref="AD39:AD40"/>
    <mergeCell ref="AE39:AE40"/>
    <mergeCell ref="T39:T40"/>
    <mergeCell ref="U39:U40"/>
    <mergeCell ref="V39:V40"/>
    <mergeCell ref="W39:W40"/>
    <mergeCell ref="X39:X40"/>
    <mergeCell ref="Y39:Y40"/>
    <mergeCell ref="A41:A42"/>
    <mergeCell ref="B41:B42"/>
    <mergeCell ref="C41:C42"/>
    <mergeCell ref="D41:D42"/>
    <mergeCell ref="E41:E42"/>
    <mergeCell ref="F41:F42"/>
    <mergeCell ref="Z39:Z40"/>
    <mergeCell ref="AA39:AA40"/>
    <mergeCell ref="AB39:AB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A43:A44"/>
    <mergeCell ref="B43:B44"/>
    <mergeCell ref="C43:C44"/>
    <mergeCell ref="D43:D44"/>
    <mergeCell ref="E43:E44"/>
    <mergeCell ref="Y41:Y42"/>
    <mergeCell ref="Z41:Z42"/>
    <mergeCell ref="AA41:AA42"/>
    <mergeCell ref="AB41:AB42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F43:F44"/>
    <mergeCell ref="G43:G44"/>
    <mergeCell ref="H43:H44"/>
    <mergeCell ref="I43:I44"/>
    <mergeCell ref="J43:J44"/>
    <mergeCell ref="K43:K44"/>
    <mergeCell ref="AE41:AE42"/>
    <mergeCell ref="AF41:AF42"/>
    <mergeCell ref="AG41:AG42"/>
    <mergeCell ref="AC41:AC42"/>
    <mergeCell ref="AD41:AD42"/>
    <mergeCell ref="J41:J42"/>
    <mergeCell ref="K41:K42"/>
    <mergeCell ref="L41:L42"/>
    <mergeCell ref="R43:R44"/>
    <mergeCell ref="S43:S44"/>
    <mergeCell ref="T43:T44"/>
    <mergeCell ref="U43:U44"/>
    <mergeCell ref="V43:V44"/>
    <mergeCell ref="W43:W44"/>
    <mergeCell ref="L43:L44"/>
    <mergeCell ref="M43:M44"/>
    <mergeCell ref="N43:N44"/>
    <mergeCell ref="O43:O44"/>
    <mergeCell ref="P43:P44"/>
    <mergeCell ref="Q43:Q44"/>
    <mergeCell ref="AD43:AD44"/>
    <mergeCell ref="AE43:AE44"/>
    <mergeCell ref="AF43:AF44"/>
    <mergeCell ref="AG43:AG44"/>
    <mergeCell ref="AI43:AI44"/>
    <mergeCell ref="BN43:BN44"/>
    <mergeCell ref="X43:X44"/>
    <mergeCell ref="Y43:Y44"/>
    <mergeCell ref="Z43:Z44"/>
    <mergeCell ref="AA43:AA44"/>
    <mergeCell ref="AB43:AB44"/>
    <mergeCell ref="AC43:AC44"/>
    <mergeCell ref="BL43:BL44"/>
    <mergeCell ref="BM43:BM44"/>
    <mergeCell ref="AC45:AC46"/>
    <mergeCell ref="AD45:AD46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Y45:Y46"/>
    <mergeCell ref="Z45:Z46"/>
    <mergeCell ref="AA45:AA46"/>
    <mergeCell ref="AB45:AB46"/>
    <mergeCell ref="A45:A46"/>
    <mergeCell ref="B45:B46"/>
    <mergeCell ref="C45:C46"/>
    <mergeCell ref="D45:D46"/>
    <mergeCell ref="E45:E46"/>
    <mergeCell ref="F45:F46"/>
    <mergeCell ref="O47:O48"/>
    <mergeCell ref="P47:P48"/>
    <mergeCell ref="Q47:Q48"/>
    <mergeCell ref="G45:G46"/>
    <mergeCell ref="H45:H46"/>
    <mergeCell ref="I45:I46"/>
    <mergeCell ref="J45:J46"/>
    <mergeCell ref="K45:K46"/>
    <mergeCell ref="L45:L46"/>
    <mergeCell ref="F47:F48"/>
    <mergeCell ref="G47:G48"/>
    <mergeCell ref="H47:H48"/>
    <mergeCell ref="I47:I48"/>
    <mergeCell ref="J47:J48"/>
    <mergeCell ref="K47:K48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AD47:AD48"/>
    <mergeCell ref="AE47:AE48"/>
    <mergeCell ref="AF47:AF48"/>
    <mergeCell ref="X47:X48"/>
    <mergeCell ref="Y47:Y48"/>
    <mergeCell ref="Z47:Z48"/>
    <mergeCell ref="AA47:AA48"/>
    <mergeCell ref="AB47:AB48"/>
    <mergeCell ref="AC47:AC48"/>
    <mergeCell ref="R47:R48"/>
    <mergeCell ref="S47:S48"/>
    <mergeCell ref="T47:T48"/>
    <mergeCell ref="U47:U48"/>
    <mergeCell ref="V47:V48"/>
    <mergeCell ref="W47:W48"/>
    <mergeCell ref="L47:L48"/>
    <mergeCell ref="M47:M48"/>
    <mergeCell ref="N47:N48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Y49:Y50"/>
    <mergeCell ref="Z49:Z50"/>
    <mergeCell ref="AA49:AA50"/>
    <mergeCell ref="AB49:AB50"/>
    <mergeCell ref="AC49:AC50"/>
    <mergeCell ref="AD49:AD50"/>
    <mergeCell ref="S49:S50"/>
    <mergeCell ref="T49:T50"/>
    <mergeCell ref="U49:U50"/>
    <mergeCell ref="V49:V50"/>
    <mergeCell ref="W49:W50"/>
    <mergeCell ref="X49:X50"/>
    <mergeCell ref="AE49:AE50"/>
    <mergeCell ref="AF49:AF50"/>
    <mergeCell ref="AG49:AG50"/>
    <mergeCell ref="AI49:AI50"/>
    <mergeCell ref="BN49:BN50"/>
    <mergeCell ref="AH29:AH30"/>
    <mergeCell ref="AI29:AI30"/>
    <mergeCell ref="AJ41:AJ42"/>
    <mergeCell ref="AL41:AL42"/>
    <mergeCell ref="AG47:AG48"/>
    <mergeCell ref="AI47:AI48"/>
    <mergeCell ref="BN47:BN48"/>
    <mergeCell ref="AK47:AK48"/>
    <mergeCell ref="AE45:AE46"/>
    <mergeCell ref="AF45:AF46"/>
    <mergeCell ref="AG45:AG46"/>
    <mergeCell ref="AI45:AI46"/>
    <mergeCell ref="BN45:BN46"/>
    <mergeCell ref="AI41:AI42"/>
    <mergeCell ref="BN41:BN42"/>
    <mergeCell ref="AF39:AF40"/>
    <mergeCell ref="AG39:AG40"/>
    <mergeCell ref="AI39:AI40"/>
    <mergeCell ref="BN39:BN40"/>
    <mergeCell ref="BL41:BL42"/>
    <mergeCell ref="BM41:BM42"/>
    <mergeCell ref="AJ43:AJ44"/>
    <mergeCell ref="AL43:AL44"/>
    <mergeCell ref="AM43:AM44"/>
    <mergeCell ref="AN43:AN44"/>
    <mergeCell ref="AQ43:AQ44"/>
    <mergeCell ref="BE41:BE42"/>
    <mergeCell ref="BF41:BF42"/>
    <mergeCell ref="BG41:BG42"/>
    <mergeCell ref="BH41:BH42"/>
    <mergeCell ref="BI41:BI42"/>
    <mergeCell ref="AY41:AY42"/>
    <mergeCell ref="AZ41:AZ42"/>
    <mergeCell ref="BA41:BA42"/>
    <mergeCell ref="BB41:BB42"/>
    <mergeCell ref="AS41:AS42"/>
    <mergeCell ref="AT41:AT42"/>
    <mergeCell ref="AU41:AU42"/>
    <mergeCell ref="AX41:AX42"/>
    <mergeCell ref="AM41:AM42"/>
    <mergeCell ref="AN41:AN42"/>
    <mergeCell ref="AQ41:AQ42"/>
    <mergeCell ref="AR41:AR42"/>
    <mergeCell ref="AJ45:AJ46"/>
    <mergeCell ref="AL45:AL46"/>
    <mergeCell ref="AM45:AM46"/>
    <mergeCell ref="AN45:AN46"/>
    <mergeCell ref="BE43:BE44"/>
    <mergeCell ref="BF43:BF44"/>
    <mergeCell ref="BG43:BG44"/>
    <mergeCell ref="BH43:BH44"/>
    <mergeCell ref="BI43:BI44"/>
    <mergeCell ref="AX43:AX44"/>
    <mergeCell ref="AY43:AY44"/>
    <mergeCell ref="AZ43:AZ44"/>
    <mergeCell ref="BA43:BA44"/>
    <mergeCell ref="BB43:BB44"/>
    <mergeCell ref="AR43:AR44"/>
    <mergeCell ref="AS43:AS44"/>
    <mergeCell ref="AT43:AT44"/>
    <mergeCell ref="AU43:AU44"/>
    <mergeCell ref="BI45:BI46"/>
    <mergeCell ref="BL45:BL46"/>
    <mergeCell ref="BM45:BM46"/>
    <mergeCell ref="AJ47:AJ48"/>
    <mergeCell ref="AL47:AL48"/>
    <mergeCell ref="AM47:AM48"/>
    <mergeCell ref="AN47:AN48"/>
    <mergeCell ref="BE45:BE46"/>
    <mergeCell ref="BF45:BF46"/>
    <mergeCell ref="BG45:BG46"/>
    <mergeCell ref="BH45:BH46"/>
    <mergeCell ref="AX45:AX46"/>
    <mergeCell ref="AY45:AY46"/>
    <mergeCell ref="AZ45:AZ46"/>
    <mergeCell ref="BA45:BA46"/>
    <mergeCell ref="BB45:BB46"/>
    <mergeCell ref="AQ45:AQ46"/>
    <mergeCell ref="AR45:AR46"/>
    <mergeCell ref="AS45:AS46"/>
    <mergeCell ref="AT45:AT46"/>
    <mergeCell ref="AU45:AU46"/>
    <mergeCell ref="BE47:BE48"/>
    <mergeCell ref="BF47:BF48"/>
    <mergeCell ref="BG47:BG48"/>
    <mergeCell ref="AX47:AX48"/>
    <mergeCell ref="AY47:AY48"/>
    <mergeCell ref="AZ47:AZ48"/>
    <mergeCell ref="BA47:BA48"/>
    <mergeCell ref="AQ47:AQ48"/>
    <mergeCell ref="AR47:AR48"/>
    <mergeCell ref="AS47:AS48"/>
    <mergeCell ref="AT47:AT48"/>
    <mergeCell ref="AU47:AU48"/>
    <mergeCell ref="AP29:AP30"/>
    <mergeCell ref="AQ29:AQ30"/>
    <mergeCell ref="AR29:AR30"/>
    <mergeCell ref="AS29:AS30"/>
    <mergeCell ref="AQ39:AQ40"/>
    <mergeCell ref="AR39:AR40"/>
    <mergeCell ref="AS39:AS40"/>
    <mergeCell ref="AT39:AT40"/>
    <mergeCell ref="AU39:AU40"/>
    <mergeCell ref="AX39:AX40"/>
    <mergeCell ref="AQ37:AQ38"/>
    <mergeCell ref="AR37:AR38"/>
    <mergeCell ref="AS37:AS38"/>
    <mergeCell ref="AT37:AT38"/>
    <mergeCell ref="AU37:AU38"/>
    <mergeCell ref="AV35:AV36"/>
    <mergeCell ref="BI49:BI50"/>
    <mergeCell ref="BL49:BL50"/>
    <mergeCell ref="BM49:BM50"/>
    <mergeCell ref="AJ29:AJ30"/>
    <mergeCell ref="AK29:AK30"/>
    <mergeCell ref="AL29:AL30"/>
    <mergeCell ref="BE49:BE50"/>
    <mergeCell ref="BF49:BF50"/>
    <mergeCell ref="BG49:BG50"/>
    <mergeCell ref="BH49:BH50"/>
    <mergeCell ref="AX49:AX50"/>
    <mergeCell ref="AY49:AY50"/>
    <mergeCell ref="AZ49:AZ50"/>
    <mergeCell ref="BA49:BA50"/>
    <mergeCell ref="BB49:BB50"/>
    <mergeCell ref="AQ49:AQ50"/>
    <mergeCell ref="AR49:AR50"/>
    <mergeCell ref="AS49:AS50"/>
    <mergeCell ref="AT49:AT50"/>
    <mergeCell ref="AU49:AU50"/>
    <mergeCell ref="BH29:BH30"/>
    <mergeCell ref="BJ29:BJ30"/>
    <mergeCell ref="BK29:BK30"/>
    <mergeCell ref="BL29:BL30"/>
    <mergeCell ref="AH35:AH36"/>
    <mergeCell ref="AQ35:AQ36"/>
    <mergeCell ref="AR35:AR36"/>
    <mergeCell ref="AS35:AS36"/>
    <mergeCell ref="AT35:AT36"/>
    <mergeCell ref="BA29:BA30"/>
    <mergeCell ref="BC29:BC30"/>
    <mergeCell ref="BD29:BD30"/>
    <mergeCell ref="BE29:BE30"/>
    <mergeCell ref="AT29:AT30"/>
    <mergeCell ref="AV29:AV30"/>
    <mergeCell ref="AW29:AW30"/>
    <mergeCell ref="AX29:AX30"/>
    <mergeCell ref="AY29:AY30"/>
    <mergeCell ref="AZ29:AZ30"/>
    <mergeCell ref="AM29:AM30"/>
    <mergeCell ref="AO29:AO30"/>
    <mergeCell ref="AX35:AX36"/>
    <mergeCell ref="AU35:AU36"/>
    <mergeCell ref="G33:AH33"/>
    <mergeCell ref="AE35:AE36"/>
    <mergeCell ref="AF35:AF36"/>
    <mergeCell ref="AG35:AG36"/>
    <mergeCell ref="Y35:Y36"/>
    <mergeCell ref="AK49:AK50"/>
    <mergeCell ref="AK43:AK44"/>
    <mergeCell ref="AK45:AK46"/>
    <mergeCell ref="AK41:AK42"/>
    <mergeCell ref="AL37:AL38"/>
    <mergeCell ref="AM37:AM38"/>
    <mergeCell ref="AN37:AN38"/>
    <mergeCell ref="AH49:AH50"/>
    <mergeCell ref="AI33:BM33"/>
    <mergeCell ref="AH37:AH38"/>
    <mergeCell ref="AH39:AH40"/>
    <mergeCell ref="AH41:AH42"/>
    <mergeCell ref="AH43:AH44"/>
    <mergeCell ref="AH45:AH46"/>
    <mergeCell ref="AH47:AH48"/>
    <mergeCell ref="AJ49:AJ50"/>
    <mergeCell ref="AL49:AL50"/>
    <mergeCell ref="AM49:AM50"/>
    <mergeCell ref="AN49:AN50"/>
    <mergeCell ref="BH47:BH48"/>
    <mergeCell ref="BI47:BI48"/>
    <mergeCell ref="BL47:BL48"/>
    <mergeCell ref="BM47:BM48"/>
    <mergeCell ref="BB47:BB48"/>
    <mergeCell ref="AJ39:AJ40"/>
    <mergeCell ref="AK39:AK40"/>
    <mergeCell ref="AL39:AL40"/>
    <mergeCell ref="AM39:AM40"/>
    <mergeCell ref="AN39:AN40"/>
    <mergeCell ref="AJ35:AJ36"/>
    <mergeCell ref="AK35:AK36"/>
    <mergeCell ref="AL35:AL36"/>
    <mergeCell ref="AM35:AM36"/>
    <mergeCell ref="AN35:AN36"/>
    <mergeCell ref="AJ37:AJ38"/>
    <mergeCell ref="AK37:AK38"/>
    <mergeCell ref="BE39:BE40"/>
    <mergeCell ref="BF39:BF40"/>
    <mergeCell ref="AY35:AY36"/>
    <mergeCell ref="AZ35:AZ36"/>
    <mergeCell ref="BA35:BA36"/>
    <mergeCell ref="BB35:BB36"/>
    <mergeCell ref="AX37:AX38"/>
    <mergeCell ref="AY37:AY38"/>
    <mergeCell ref="AZ37:AZ38"/>
    <mergeCell ref="BA37:BA38"/>
    <mergeCell ref="BB37:BB38"/>
    <mergeCell ref="BE37:BE38"/>
    <mergeCell ref="BF37:BF38"/>
    <mergeCell ref="AY39:AY40"/>
    <mergeCell ref="AZ39:AZ40"/>
    <mergeCell ref="BA39:BA40"/>
    <mergeCell ref="BB39:BB40"/>
    <mergeCell ref="BE35:BE36"/>
    <mergeCell ref="BF35:BF36"/>
    <mergeCell ref="BG39:BG40"/>
    <mergeCell ref="BH39:BH40"/>
    <mergeCell ref="BI39:BI40"/>
    <mergeCell ref="BL35:BL36"/>
    <mergeCell ref="BM35:BM36"/>
    <mergeCell ref="BL37:BL38"/>
    <mergeCell ref="BM37:BM38"/>
    <mergeCell ref="BL39:BL40"/>
    <mergeCell ref="BM39:BM40"/>
    <mergeCell ref="BG35:BG36"/>
    <mergeCell ref="BH35:BH36"/>
    <mergeCell ref="BI35:BI36"/>
    <mergeCell ref="BG37:BG38"/>
    <mergeCell ref="BH37:BH38"/>
    <mergeCell ref="BI37:BI38"/>
  </mergeCells>
  <conditionalFormatting sqref="E5:F29">
    <cfRule type="cellIs" dxfId="134" priority="6" operator="lessThan">
      <formula>0</formula>
    </cfRule>
  </conditionalFormatting>
  <conditionalFormatting sqref="F5:F29">
    <cfRule type="cellIs" dxfId="133" priority="5" operator="equal">
      <formula>0</formula>
    </cfRule>
  </conditionalFormatting>
  <conditionalFormatting sqref="F35:F50">
    <cfRule type="cellIs" dxfId="132" priority="3" operator="equal">
      <formula>0</formula>
    </cfRule>
    <cfRule type="cellIs" dxfId="131" priority="4" operator="lessThan">
      <formula>0</formula>
    </cfRule>
  </conditionalFormatting>
  <conditionalFormatting sqref="G5:BM30 G35:AW35 AX35:BM36 G36:AU36 G37:BM50">
    <cfRule type="cellIs" dxfId="130" priority="2" operator="greaterThan">
      <formula>0</formula>
    </cfRule>
  </conditionalFormatting>
  <conditionalFormatting sqref="BN5:BP29 BN35:BP35 BN37:BP37 BN39:BP39 BN41:BP41 BN43:BP43 BN45:BP45 BN47:BP47 BN49:BP49">
    <cfRule type="containsText" dxfId="129" priority="7" operator="containsText" text="Done">
      <formula>NOT(ISERROR(SEARCH("Done",BN5)))</formula>
    </cfRule>
  </conditionalFormatting>
  <conditionalFormatting sqref="BN5:BP30 BN35:BP50">
    <cfRule type="containsText" dxfId="128" priority="1" operator="containsText" text="Done">
      <formula>NOT(ISERROR(SEARCH("Done",BN5)))</formula>
    </cfRule>
  </conditionalFormatting>
  <dataValidations count="1">
    <dataValidation allowBlank="1" showInputMessage="1" showErrorMessage="1" sqref="BR5" xr:uid="{A85AA1A7-F4CD-448D-9FBF-1B8361BCDA4C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AD79-12F1-4F93-AA60-5F12A2E15F09}">
  <sheetPr>
    <tabColor rgb="FFFFFF00"/>
    <pageSetUpPr fitToPage="1"/>
  </sheetPr>
  <dimension ref="A1:BP62"/>
  <sheetViews>
    <sheetView showGridLines="0" zoomScale="60" zoomScaleNormal="60" workbookViewId="0">
      <pane xSplit="6" topLeftCell="AI1" activePane="topRight" state="frozen"/>
      <selection activeCell="G51" sqref="G51:AH52"/>
      <selection pane="topRight" activeCell="AR46" sqref="AR46"/>
    </sheetView>
  </sheetViews>
  <sheetFormatPr defaultColWidth="9.1796875" defaultRowHeight="15" customHeight="1" x14ac:dyDescent="0.35"/>
  <cols>
    <col min="1" max="1" width="18.26953125" bestFit="1" customWidth="1"/>
    <col min="2" max="2" width="26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65" width="4.54296875" style="1" customWidth="1"/>
    <col min="66" max="66" width="30.542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 s="139">
        <f>D2/6</f>
        <v>30</v>
      </c>
      <c r="D2" s="2">
        <f>SUBTOTAL(9,D5:D28)</f>
        <v>180</v>
      </c>
      <c r="E2" s="2">
        <f>SUBTOTAL(9,E5:E28)</f>
        <v>180</v>
      </c>
      <c r="F2" s="63">
        <f>SUBTOTAL(9,F5:F28)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336" t="s">
        <v>219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58"/>
      <c r="BB3" s="358"/>
      <c r="BC3" s="358"/>
      <c r="BD3" s="358"/>
      <c r="BE3" s="358"/>
      <c r="BF3" s="358"/>
      <c r="BG3" s="358"/>
      <c r="BH3" s="358"/>
      <c r="BI3" s="358"/>
      <c r="BJ3" s="358"/>
      <c r="BK3" s="358"/>
      <c r="BL3" s="358"/>
      <c r="BM3" s="359"/>
      <c r="BN3" s="237" t="s">
        <v>52</v>
      </c>
    </row>
    <row r="4" spans="1:66" ht="18" customHeight="1" x14ac:dyDescent="0.35">
      <c r="A4" s="242"/>
      <c r="B4" s="206"/>
      <c r="C4" s="206"/>
      <c r="D4" s="207"/>
      <c r="E4" s="368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50">
        <v>28</v>
      </c>
      <c r="AI4" s="148">
        <v>1</v>
      </c>
      <c r="AJ4" s="149">
        <v>2</v>
      </c>
      <c r="AK4" s="149">
        <v>3</v>
      </c>
      <c r="AL4" s="149">
        <v>4</v>
      </c>
      <c r="AM4" s="149">
        <v>5</v>
      </c>
      <c r="AN4" s="149">
        <v>6</v>
      </c>
      <c r="AO4" s="149">
        <v>7</v>
      </c>
      <c r="AP4" s="149">
        <v>8</v>
      </c>
      <c r="AQ4" s="149">
        <v>9</v>
      </c>
      <c r="AR4" s="149">
        <v>10</v>
      </c>
      <c r="AS4" s="149">
        <v>11</v>
      </c>
      <c r="AT4" s="149">
        <v>12</v>
      </c>
      <c r="AU4" s="149">
        <v>13</v>
      </c>
      <c r="AV4" s="149">
        <v>14</v>
      </c>
      <c r="AW4" s="149">
        <v>15</v>
      </c>
      <c r="AX4" s="149">
        <v>16</v>
      </c>
      <c r="AY4" s="149">
        <v>17</v>
      </c>
      <c r="AZ4" s="149">
        <v>18</v>
      </c>
      <c r="BA4" s="149">
        <v>19</v>
      </c>
      <c r="BB4" s="149">
        <v>20</v>
      </c>
      <c r="BC4" s="149">
        <v>21</v>
      </c>
      <c r="BD4" s="149">
        <v>22</v>
      </c>
      <c r="BE4" s="149">
        <v>23</v>
      </c>
      <c r="BF4" s="149">
        <v>24</v>
      </c>
      <c r="BG4" s="149">
        <v>25</v>
      </c>
      <c r="BH4" s="149">
        <v>26</v>
      </c>
      <c r="BI4" s="151">
        <v>27</v>
      </c>
      <c r="BJ4" s="149">
        <v>28</v>
      </c>
      <c r="BK4" s="149">
        <v>29</v>
      </c>
      <c r="BL4" s="149">
        <v>30</v>
      </c>
      <c r="BM4" s="149">
        <v>31</v>
      </c>
      <c r="BN4" s="252"/>
    </row>
    <row r="5" spans="1:66" ht="18" customHeight="1" x14ac:dyDescent="0.35">
      <c r="A5" s="369" t="s">
        <v>189</v>
      </c>
      <c r="B5" s="364" t="s">
        <v>253</v>
      </c>
      <c r="C5" s="31" t="s">
        <v>1</v>
      </c>
      <c r="D5" s="161">
        <v>30</v>
      </c>
      <c r="E5" s="166">
        <f>SUM(AI5:AU5)</f>
        <v>30</v>
      </c>
      <c r="F5" s="163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8"/>
      <c r="AI5" s="116"/>
      <c r="AJ5" s="9"/>
      <c r="AK5" s="9"/>
      <c r="AL5" s="9"/>
      <c r="AM5" s="9">
        <v>30</v>
      </c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</row>
    <row r="6" spans="1:66" ht="18" customHeight="1" x14ac:dyDescent="0.35">
      <c r="A6" s="370"/>
      <c r="B6" s="365"/>
      <c r="C6" s="32" t="s">
        <v>2</v>
      </c>
      <c r="D6" s="162">
        <v>30</v>
      </c>
      <c r="E6" s="166">
        <f t="shared" ref="E6:E10" si="0">SUM(AI6:AU6)</f>
        <v>30</v>
      </c>
      <c r="F6" s="163">
        <f t="shared" ref="F6:F29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>
        <v>30</v>
      </c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145"/>
    </row>
    <row r="7" spans="1:66" ht="18" customHeight="1" x14ac:dyDescent="0.35">
      <c r="A7" s="370"/>
      <c r="B7" s="365"/>
      <c r="C7" s="32" t="s">
        <v>3</v>
      </c>
      <c r="D7" s="162">
        <v>30</v>
      </c>
      <c r="E7" s="166">
        <f t="shared" si="0"/>
        <v>30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>
        <f>12+18</f>
        <v>30</v>
      </c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145"/>
    </row>
    <row r="8" spans="1:66" ht="18" customHeight="1" x14ac:dyDescent="0.35">
      <c r="A8" s="370"/>
      <c r="B8" s="365"/>
      <c r="C8" s="33" t="s">
        <v>4</v>
      </c>
      <c r="D8" s="162">
        <v>30</v>
      </c>
      <c r="E8" s="166">
        <f t="shared" si="0"/>
        <v>30</v>
      </c>
      <c r="F8" s="163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>
        <v>3</v>
      </c>
      <c r="AO8" s="116">
        <v>27</v>
      </c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5"/>
    </row>
    <row r="9" spans="1:66" ht="18" customHeight="1" x14ac:dyDescent="0.35">
      <c r="A9" s="370"/>
      <c r="B9" s="365"/>
      <c r="C9" s="33" t="s">
        <v>5</v>
      </c>
      <c r="D9" s="162">
        <v>30</v>
      </c>
      <c r="E9" s="166">
        <f t="shared" si="0"/>
        <v>30</v>
      </c>
      <c r="F9" s="163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>
        <f>24+6</f>
        <v>30</v>
      </c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5"/>
    </row>
    <row r="10" spans="1:66" ht="18" customHeight="1" x14ac:dyDescent="0.35">
      <c r="A10" s="370"/>
      <c r="B10" s="366"/>
      <c r="C10" s="34" t="s">
        <v>6</v>
      </c>
      <c r="D10" s="164">
        <v>30</v>
      </c>
      <c r="E10" s="166">
        <f t="shared" si="0"/>
        <v>30</v>
      </c>
      <c r="F10" s="165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>
        <f>1+29</f>
        <v>30</v>
      </c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147"/>
    </row>
    <row r="11" spans="1:66" ht="18" customHeight="1" x14ac:dyDescent="0.35">
      <c r="A11" s="360"/>
      <c r="B11" s="364"/>
      <c r="C11" s="31" t="s">
        <v>1</v>
      </c>
      <c r="D11" s="14"/>
      <c r="E11" s="7"/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</row>
    <row r="12" spans="1:66" ht="18" customHeight="1" x14ac:dyDescent="0.35">
      <c r="A12" s="361"/>
      <c r="B12" s="365"/>
      <c r="C12" s="32" t="s">
        <v>2</v>
      </c>
      <c r="D12" s="124"/>
      <c r="E12" s="124"/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</row>
    <row r="13" spans="1:66" ht="18" customHeight="1" x14ac:dyDescent="0.35">
      <c r="A13" s="361"/>
      <c r="B13" s="365"/>
      <c r="C13" s="32" t="s">
        <v>3</v>
      </c>
      <c r="D13" s="124"/>
      <c r="E13" s="124"/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</row>
    <row r="14" spans="1:66" ht="18" customHeight="1" x14ac:dyDescent="0.35">
      <c r="A14" s="361"/>
      <c r="B14" s="365"/>
      <c r="C14" s="33" t="s">
        <v>4</v>
      </c>
      <c r="D14" s="124"/>
      <c r="E14" s="124"/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42"/>
    </row>
    <row r="15" spans="1:66" ht="18" customHeight="1" x14ac:dyDescent="0.35">
      <c r="A15" s="361"/>
      <c r="B15" s="365"/>
      <c r="C15" s="33" t="s">
        <v>5</v>
      </c>
      <c r="D15" s="124"/>
      <c r="E15" s="124"/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42"/>
    </row>
    <row r="16" spans="1:66" ht="18" customHeight="1" x14ac:dyDescent="0.35">
      <c r="A16" s="361"/>
      <c r="B16" s="366"/>
      <c r="C16" s="34" t="s">
        <v>6</v>
      </c>
      <c r="D16" s="16"/>
      <c r="E16" s="16"/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</row>
    <row r="17" spans="1:66" ht="18" customHeight="1" x14ac:dyDescent="0.35">
      <c r="A17" s="360"/>
      <c r="B17" s="364"/>
      <c r="C17" s="31" t="s">
        <v>1</v>
      </c>
      <c r="D17" s="14"/>
      <c r="E17" s="14"/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</row>
    <row r="18" spans="1:66" ht="18" customHeight="1" x14ac:dyDescent="0.35">
      <c r="A18" s="361"/>
      <c r="B18" s="365"/>
      <c r="C18" s="32" t="s">
        <v>2</v>
      </c>
      <c r="D18" s="124"/>
      <c r="E18" s="124"/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2"/>
    </row>
    <row r="19" spans="1:66" ht="18" customHeight="1" x14ac:dyDescent="0.35">
      <c r="A19" s="361"/>
      <c r="B19" s="365"/>
      <c r="C19" s="32" t="s">
        <v>3</v>
      </c>
      <c r="D19" s="124"/>
      <c r="E19" s="124"/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</row>
    <row r="20" spans="1:66" ht="18" customHeight="1" x14ac:dyDescent="0.35">
      <c r="A20" s="361"/>
      <c r="B20" s="365"/>
      <c r="C20" s="33" t="s">
        <v>4</v>
      </c>
      <c r="D20" s="124"/>
      <c r="E20" s="124"/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42"/>
    </row>
    <row r="21" spans="1:66" ht="18" customHeight="1" x14ac:dyDescent="0.35">
      <c r="A21" s="361"/>
      <c r="B21" s="365"/>
      <c r="C21" s="33" t="s">
        <v>5</v>
      </c>
      <c r="D21" s="124"/>
      <c r="E21" s="124"/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42"/>
    </row>
    <row r="22" spans="1:66" ht="18" customHeight="1" x14ac:dyDescent="0.35">
      <c r="A22" s="361"/>
      <c r="B22" s="366"/>
      <c r="C22" s="35" t="s">
        <v>6</v>
      </c>
      <c r="D22" s="16"/>
      <c r="E22" s="16"/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</row>
    <row r="23" spans="1:66" ht="18" customHeight="1" x14ac:dyDescent="0.35">
      <c r="A23" s="360"/>
      <c r="B23" s="364"/>
      <c r="C23" s="31" t="s">
        <v>1</v>
      </c>
      <c r="D23" s="14"/>
      <c r="E23" s="14"/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41"/>
    </row>
    <row r="24" spans="1:66" ht="18" customHeight="1" x14ac:dyDescent="0.35">
      <c r="A24" s="361"/>
      <c r="B24" s="365"/>
      <c r="C24" s="32" t="s">
        <v>2</v>
      </c>
      <c r="D24" s="124"/>
      <c r="E24" s="124"/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42"/>
    </row>
    <row r="25" spans="1:66" ht="18" customHeight="1" x14ac:dyDescent="0.35">
      <c r="A25" s="361"/>
      <c r="B25" s="365"/>
      <c r="C25" s="32" t="s">
        <v>3</v>
      </c>
      <c r="D25" s="124"/>
      <c r="E25" s="124"/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42"/>
    </row>
    <row r="26" spans="1:66" ht="18" customHeight="1" x14ac:dyDescent="0.35">
      <c r="A26" s="361"/>
      <c r="B26" s="365"/>
      <c r="C26" s="33" t="s">
        <v>4</v>
      </c>
      <c r="D26" s="124"/>
      <c r="E26" s="124"/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42"/>
    </row>
    <row r="27" spans="1:66" ht="18" customHeight="1" x14ac:dyDescent="0.35">
      <c r="A27" s="361"/>
      <c r="B27" s="365"/>
      <c r="C27" s="33" t="s">
        <v>5</v>
      </c>
      <c r="D27" s="124"/>
      <c r="E27" s="124"/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42"/>
    </row>
    <row r="28" spans="1:66" ht="18" customHeight="1" x14ac:dyDescent="0.35">
      <c r="A28" s="361"/>
      <c r="B28" s="366"/>
      <c r="C28" s="35" t="s">
        <v>6</v>
      </c>
      <c r="D28" s="124"/>
      <c r="E28" s="124"/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43"/>
    </row>
    <row r="29" spans="1:66" ht="18" customHeight="1" x14ac:dyDescent="0.35">
      <c r="A29" s="360" t="s">
        <v>254</v>
      </c>
      <c r="B29" s="362" t="s">
        <v>89</v>
      </c>
      <c r="C29" s="227"/>
      <c r="D29" s="218">
        <v>30</v>
      </c>
      <c r="E29" s="218">
        <f>SUM(G29:AN30)</f>
        <v>30</v>
      </c>
      <c r="F29" s="218">
        <f t="shared" si="1"/>
        <v>0</v>
      </c>
      <c r="G29" s="330"/>
      <c r="H29" s="259"/>
      <c r="I29" s="259"/>
      <c r="J29" s="259"/>
      <c r="K29" s="259"/>
      <c r="L29" s="39"/>
      <c r="M29" s="330"/>
      <c r="N29" s="330"/>
      <c r="O29" s="259"/>
      <c r="P29" s="259"/>
      <c r="Q29" s="259"/>
      <c r="R29" s="259"/>
      <c r="S29" s="39"/>
      <c r="T29" s="330"/>
      <c r="U29" s="330"/>
      <c r="V29" s="259"/>
      <c r="W29" s="259"/>
      <c r="X29" s="259"/>
      <c r="Y29" s="259"/>
      <c r="Z29" s="39"/>
      <c r="AA29" s="330"/>
      <c r="AB29" s="330"/>
      <c r="AC29" s="259"/>
      <c r="AD29" s="259"/>
      <c r="AE29" s="259"/>
      <c r="AF29" s="259"/>
      <c r="AG29" s="259"/>
      <c r="AH29" s="120"/>
      <c r="AI29" s="120"/>
      <c r="AJ29" s="194"/>
      <c r="AK29" s="194"/>
      <c r="AL29" s="194">
        <v>20</v>
      </c>
      <c r="AM29" s="194">
        <v>10</v>
      </c>
      <c r="AN29" s="194"/>
      <c r="AO29" s="120"/>
      <c r="AP29" s="120"/>
      <c r="AQ29" s="39"/>
      <c r="AR29" s="39"/>
      <c r="AS29" s="39"/>
      <c r="AT29" s="39"/>
      <c r="AU29" s="39"/>
      <c r="AV29" s="120"/>
      <c r="AW29" s="120"/>
      <c r="AX29" s="39"/>
      <c r="AY29" s="39"/>
      <c r="AZ29" s="39"/>
      <c r="BA29" s="39"/>
      <c r="BB29" s="39"/>
      <c r="BC29" s="120"/>
      <c r="BD29" s="120"/>
      <c r="BE29" s="39"/>
      <c r="BF29" s="39"/>
      <c r="BG29" s="39"/>
      <c r="BH29" s="39"/>
      <c r="BI29" s="39"/>
      <c r="BJ29" s="120"/>
      <c r="BK29" s="120"/>
      <c r="BL29" s="39"/>
      <c r="BM29" s="39"/>
      <c r="BN29" s="204"/>
    </row>
    <row r="30" spans="1:66" ht="18" customHeight="1" x14ac:dyDescent="0.35">
      <c r="A30" s="361"/>
      <c r="B30" s="363"/>
      <c r="C30" s="229"/>
      <c r="D30" s="219"/>
      <c r="E30" s="219"/>
      <c r="F30" s="219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213"/>
      <c r="AH30" s="121"/>
      <c r="AI30" s="121"/>
      <c r="AJ30" s="213"/>
      <c r="AK30" s="213"/>
      <c r="AL30" s="213"/>
      <c r="AM30" s="213"/>
      <c r="AN30" s="213"/>
      <c r="AO30" s="121"/>
      <c r="AP30" s="121"/>
      <c r="AQ30" s="40"/>
      <c r="AR30" s="40"/>
      <c r="AS30" s="40"/>
      <c r="AT30" s="40"/>
      <c r="AU30" s="40"/>
      <c r="AV30" s="121"/>
      <c r="AW30" s="121"/>
      <c r="AX30" s="40"/>
      <c r="AY30" s="40"/>
      <c r="AZ30" s="40"/>
      <c r="BA30" s="40"/>
      <c r="BB30" s="40"/>
      <c r="BC30" s="121"/>
      <c r="BD30" s="121"/>
      <c r="BE30" s="40"/>
      <c r="BF30" s="40"/>
      <c r="BG30" s="40"/>
      <c r="BH30" s="40"/>
      <c r="BI30" s="40"/>
      <c r="BJ30" s="121"/>
      <c r="BK30" s="121"/>
      <c r="BL30" s="40"/>
      <c r="BM30" s="40"/>
      <c r="BN30" s="205"/>
    </row>
    <row r="31" spans="1:66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6" ht="18" customHeight="1" x14ac:dyDescent="0.35">
      <c r="A32" s="23" t="s">
        <v>54</v>
      </c>
      <c r="D32" s="2">
        <f>SUBTOTAL(9,D35:D44)</f>
        <v>30</v>
      </c>
      <c r="E32" s="2">
        <f>SUBTOTAL(9,E35:E44)</f>
        <v>30</v>
      </c>
      <c r="F32" s="63">
        <f>SUBTOTAL(9,F35:F44)</f>
        <v>0</v>
      </c>
    </row>
    <row r="33" spans="1:68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10"/>
      <c r="AI33" s="336" t="s">
        <v>219</v>
      </c>
      <c r="AJ33" s="358"/>
      <c r="AK33" s="358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8"/>
      <c r="AX33" s="358"/>
      <c r="AY33" s="358"/>
      <c r="AZ33" s="358"/>
      <c r="BA33" s="358"/>
      <c r="BB33" s="358"/>
      <c r="BC33" s="358"/>
      <c r="BD33" s="358"/>
      <c r="BE33" s="358"/>
      <c r="BF33" s="358"/>
      <c r="BG33" s="358"/>
      <c r="BH33" s="358"/>
      <c r="BI33" s="358"/>
      <c r="BJ33" s="358"/>
      <c r="BK33" s="358"/>
      <c r="BL33" s="358"/>
      <c r="BM33" s="359"/>
      <c r="BN33" s="263" t="s">
        <v>52</v>
      </c>
    </row>
    <row r="34" spans="1:68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48">
        <v>1</v>
      </c>
      <c r="AJ34" s="149">
        <v>2</v>
      </c>
      <c r="AK34" s="149">
        <v>3</v>
      </c>
      <c r="AL34" s="149">
        <v>4</v>
      </c>
      <c r="AM34" s="149">
        <v>5</v>
      </c>
      <c r="AN34" s="149">
        <v>6</v>
      </c>
      <c r="AO34" s="149">
        <v>7</v>
      </c>
      <c r="AP34" s="149">
        <v>8</v>
      </c>
      <c r="AQ34" s="149">
        <v>9</v>
      </c>
      <c r="AR34" s="149">
        <v>10</v>
      </c>
      <c r="AS34" s="149">
        <v>11</v>
      </c>
      <c r="AT34" s="149">
        <v>12</v>
      </c>
      <c r="AU34" s="149">
        <v>13</v>
      </c>
      <c r="AV34" s="149">
        <v>14</v>
      </c>
      <c r="AW34" s="149">
        <v>15</v>
      </c>
      <c r="AX34" s="149">
        <v>16</v>
      </c>
      <c r="AY34" s="149">
        <v>17</v>
      </c>
      <c r="AZ34" s="149">
        <v>18</v>
      </c>
      <c r="BA34" s="149">
        <v>19</v>
      </c>
      <c r="BB34" s="149">
        <v>20</v>
      </c>
      <c r="BC34" s="149">
        <v>21</v>
      </c>
      <c r="BD34" s="149">
        <v>22</v>
      </c>
      <c r="BE34" s="149">
        <v>23</v>
      </c>
      <c r="BF34" s="149">
        <v>24</v>
      </c>
      <c r="BG34" s="149">
        <v>25</v>
      </c>
      <c r="BH34" s="149">
        <v>26</v>
      </c>
      <c r="BI34" s="151">
        <v>27</v>
      </c>
      <c r="BJ34" s="149">
        <v>28</v>
      </c>
      <c r="BK34" s="149">
        <v>29</v>
      </c>
      <c r="BL34" s="149">
        <v>30</v>
      </c>
      <c r="BM34" s="149">
        <v>31</v>
      </c>
      <c r="BN34" s="263"/>
    </row>
    <row r="35" spans="1:68" ht="18" customHeight="1" x14ac:dyDescent="0.35">
      <c r="A35" s="360" t="s">
        <v>254</v>
      </c>
      <c r="B35" s="200" t="s">
        <v>252</v>
      </c>
      <c r="C35" s="201" t="s">
        <v>54</v>
      </c>
      <c r="D35" s="201">
        <v>30</v>
      </c>
      <c r="E35" s="201">
        <f>SUM(G35:BD36)</f>
        <v>30</v>
      </c>
      <c r="F35" s="201">
        <f>E35-D35</f>
        <v>0</v>
      </c>
      <c r="G35" s="331"/>
      <c r="H35" s="265"/>
      <c r="I35" s="265"/>
      <c r="J35" s="265"/>
      <c r="K35" s="265"/>
      <c r="L35" s="265"/>
      <c r="M35" s="331"/>
      <c r="N35" s="331"/>
      <c r="O35" s="265"/>
      <c r="P35" s="265"/>
      <c r="Q35" s="265"/>
      <c r="R35" s="265"/>
      <c r="S35" s="265"/>
      <c r="T35" s="331"/>
      <c r="U35" s="331"/>
      <c r="V35" s="265"/>
      <c r="W35" s="265"/>
      <c r="X35" s="265"/>
      <c r="Y35" s="265"/>
      <c r="Z35" s="265"/>
      <c r="AA35" s="331"/>
      <c r="AB35" s="331"/>
      <c r="AC35" s="265"/>
      <c r="AD35" s="265"/>
      <c r="AE35" s="265"/>
      <c r="AF35" s="265"/>
      <c r="AG35" s="265"/>
      <c r="AH35" s="331"/>
      <c r="AI35" s="331"/>
      <c r="AJ35" s="265"/>
      <c r="AK35" s="265"/>
      <c r="AL35" s="265"/>
      <c r="AM35" s="265"/>
      <c r="AN35" s="265"/>
      <c r="AO35" s="331"/>
      <c r="AP35" s="331"/>
      <c r="AQ35" s="265"/>
      <c r="AR35" s="265"/>
      <c r="AS35" s="265"/>
      <c r="AT35" s="265"/>
      <c r="AU35" s="265"/>
      <c r="AV35" s="331"/>
      <c r="AW35" s="331"/>
      <c r="AX35" s="265"/>
      <c r="AY35" s="265">
        <v>30</v>
      </c>
      <c r="AZ35" s="265"/>
      <c r="BA35" s="265"/>
      <c r="BB35" s="265"/>
      <c r="BC35" s="331"/>
      <c r="BD35" s="331"/>
      <c r="BE35" s="265"/>
      <c r="BF35" s="265"/>
      <c r="BG35" s="265"/>
      <c r="BH35" s="265"/>
      <c r="BI35" s="265"/>
      <c r="BJ35" s="331"/>
      <c r="BK35" s="331"/>
      <c r="BL35" s="265"/>
      <c r="BM35" s="265"/>
      <c r="BN35" s="276"/>
    </row>
    <row r="36" spans="1:68" ht="18" customHeight="1" x14ac:dyDescent="0.35">
      <c r="A36" s="361"/>
      <c r="B36" s="200"/>
      <c r="C36" s="201"/>
      <c r="D36" s="201"/>
      <c r="E36" s="201"/>
      <c r="F36" s="201"/>
      <c r="G36" s="331"/>
      <c r="H36" s="265"/>
      <c r="I36" s="265"/>
      <c r="J36" s="265"/>
      <c r="K36" s="265"/>
      <c r="L36" s="265"/>
      <c r="M36" s="331"/>
      <c r="N36" s="331"/>
      <c r="O36" s="265"/>
      <c r="P36" s="265"/>
      <c r="Q36" s="265"/>
      <c r="R36" s="265"/>
      <c r="S36" s="265"/>
      <c r="T36" s="331"/>
      <c r="U36" s="331"/>
      <c r="V36" s="265"/>
      <c r="W36" s="265"/>
      <c r="X36" s="265"/>
      <c r="Y36" s="265"/>
      <c r="Z36" s="265"/>
      <c r="AA36" s="331"/>
      <c r="AB36" s="331"/>
      <c r="AC36" s="265"/>
      <c r="AD36" s="265"/>
      <c r="AE36" s="265"/>
      <c r="AF36" s="265"/>
      <c r="AG36" s="265"/>
      <c r="AH36" s="331"/>
      <c r="AI36" s="331"/>
      <c r="AJ36" s="265"/>
      <c r="AK36" s="265"/>
      <c r="AL36" s="265"/>
      <c r="AM36" s="265"/>
      <c r="AN36" s="265"/>
      <c r="AO36" s="331"/>
      <c r="AP36" s="331"/>
      <c r="AQ36" s="265"/>
      <c r="AR36" s="265"/>
      <c r="AS36" s="265"/>
      <c r="AT36" s="265"/>
      <c r="AU36" s="265"/>
      <c r="AV36" s="331"/>
      <c r="AW36" s="331"/>
      <c r="AX36" s="265"/>
      <c r="AY36" s="265"/>
      <c r="AZ36" s="265"/>
      <c r="BA36" s="265"/>
      <c r="BB36" s="265"/>
      <c r="BC36" s="331"/>
      <c r="BD36" s="331"/>
      <c r="BE36" s="265"/>
      <c r="BF36" s="265"/>
      <c r="BG36" s="265"/>
      <c r="BH36" s="265"/>
      <c r="BI36" s="265"/>
      <c r="BJ36" s="331"/>
      <c r="BK36" s="331"/>
      <c r="BL36" s="265"/>
      <c r="BM36" s="265"/>
      <c r="BN36" s="276"/>
    </row>
    <row r="37" spans="1:68" ht="18" customHeight="1" x14ac:dyDescent="0.35">
      <c r="A37" s="360"/>
      <c r="B37" s="202"/>
      <c r="C37" s="201" t="s">
        <v>54</v>
      </c>
      <c r="D37" s="201"/>
      <c r="E37" s="201">
        <f t="shared" ref="E37" si="2">SUM(G37:BD38)</f>
        <v>0</v>
      </c>
      <c r="F37" s="201">
        <f>E37-D37</f>
        <v>0</v>
      </c>
      <c r="G37" s="331"/>
      <c r="H37" s="265"/>
      <c r="I37" s="265"/>
      <c r="J37" s="265"/>
      <c r="K37" s="265"/>
      <c r="L37" s="265"/>
      <c r="M37" s="331"/>
      <c r="N37" s="331"/>
      <c r="O37" s="265"/>
      <c r="P37" s="265"/>
      <c r="Q37" s="265"/>
      <c r="R37" s="265"/>
      <c r="S37" s="265"/>
      <c r="T37" s="331"/>
      <c r="U37" s="331"/>
      <c r="V37" s="265"/>
      <c r="W37" s="265"/>
      <c r="X37" s="265"/>
      <c r="Y37" s="265"/>
      <c r="Z37" s="265"/>
      <c r="AA37" s="331"/>
      <c r="AB37" s="331"/>
      <c r="AC37" s="265"/>
      <c r="AD37" s="265"/>
      <c r="AE37" s="265"/>
      <c r="AF37" s="265"/>
      <c r="AG37" s="265"/>
      <c r="AH37" s="331"/>
      <c r="AI37" s="331"/>
      <c r="AJ37" s="265"/>
      <c r="AK37" s="265"/>
      <c r="AL37" s="265"/>
      <c r="AM37" s="265"/>
      <c r="AN37" s="265"/>
      <c r="AO37" s="331"/>
      <c r="AP37" s="331"/>
      <c r="AQ37" s="265"/>
      <c r="AR37" s="265"/>
      <c r="AS37" s="265"/>
      <c r="AT37" s="265"/>
      <c r="AU37" s="265"/>
      <c r="AV37" s="331"/>
      <c r="AW37" s="331"/>
      <c r="AX37" s="265"/>
      <c r="AY37" s="265"/>
      <c r="AZ37" s="265"/>
      <c r="BA37" s="265"/>
      <c r="BB37" s="265"/>
      <c r="BC37" s="331"/>
      <c r="BD37" s="331"/>
      <c r="BE37" s="265"/>
      <c r="BF37" s="265"/>
      <c r="BG37" s="265"/>
      <c r="BH37" s="265"/>
      <c r="BI37" s="265"/>
      <c r="BJ37" s="331"/>
      <c r="BK37" s="331"/>
      <c r="BL37" s="265"/>
      <c r="BM37" s="265"/>
      <c r="BN37" s="276"/>
    </row>
    <row r="38" spans="1:68" ht="18" customHeight="1" x14ac:dyDescent="0.35">
      <c r="A38" s="361"/>
      <c r="B38" s="203"/>
      <c r="C38" s="201"/>
      <c r="D38" s="201"/>
      <c r="E38" s="201"/>
      <c r="F38" s="201"/>
      <c r="G38" s="331"/>
      <c r="H38" s="265"/>
      <c r="I38" s="265"/>
      <c r="J38" s="265"/>
      <c r="K38" s="265"/>
      <c r="L38" s="265"/>
      <c r="M38" s="331"/>
      <c r="N38" s="331"/>
      <c r="O38" s="265"/>
      <c r="P38" s="265"/>
      <c r="Q38" s="265"/>
      <c r="R38" s="265"/>
      <c r="S38" s="265"/>
      <c r="T38" s="331"/>
      <c r="U38" s="331"/>
      <c r="V38" s="265"/>
      <c r="W38" s="265"/>
      <c r="X38" s="265"/>
      <c r="Y38" s="265"/>
      <c r="Z38" s="265"/>
      <c r="AA38" s="331"/>
      <c r="AB38" s="331"/>
      <c r="AC38" s="265"/>
      <c r="AD38" s="265"/>
      <c r="AE38" s="265"/>
      <c r="AF38" s="265"/>
      <c r="AG38" s="265"/>
      <c r="AH38" s="331"/>
      <c r="AI38" s="331"/>
      <c r="AJ38" s="265"/>
      <c r="AK38" s="265"/>
      <c r="AL38" s="265"/>
      <c r="AM38" s="265"/>
      <c r="AN38" s="265"/>
      <c r="AO38" s="331"/>
      <c r="AP38" s="331"/>
      <c r="AQ38" s="265"/>
      <c r="AR38" s="265"/>
      <c r="AS38" s="265"/>
      <c r="AT38" s="265"/>
      <c r="AU38" s="265"/>
      <c r="AV38" s="331"/>
      <c r="AW38" s="331"/>
      <c r="AX38" s="265"/>
      <c r="AY38" s="265"/>
      <c r="AZ38" s="265"/>
      <c r="BA38" s="265"/>
      <c r="BB38" s="265"/>
      <c r="BC38" s="331"/>
      <c r="BD38" s="331"/>
      <c r="BE38" s="265"/>
      <c r="BF38" s="265"/>
      <c r="BG38" s="265"/>
      <c r="BH38" s="265"/>
      <c r="BI38" s="265"/>
      <c r="BJ38" s="331"/>
      <c r="BK38" s="331"/>
      <c r="BL38" s="265"/>
      <c r="BM38" s="265"/>
      <c r="BN38" s="276"/>
    </row>
    <row r="39" spans="1:68" ht="18" customHeight="1" x14ac:dyDescent="0.35">
      <c r="A39" s="360"/>
      <c r="B39" s="202"/>
      <c r="C39" s="201" t="s">
        <v>54</v>
      </c>
      <c r="D39" s="201"/>
      <c r="E39" s="201">
        <f t="shared" ref="E39" si="3">SUM(G39:BD40)</f>
        <v>0</v>
      </c>
      <c r="F39" s="201">
        <f>E39-D39</f>
        <v>0</v>
      </c>
      <c r="G39" s="331"/>
      <c r="H39" s="265"/>
      <c r="I39" s="265"/>
      <c r="J39" s="265"/>
      <c r="K39" s="265"/>
      <c r="L39" s="265"/>
      <c r="M39" s="331"/>
      <c r="N39" s="331"/>
      <c r="O39" s="265"/>
      <c r="P39" s="265"/>
      <c r="Q39" s="265"/>
      <c r="R39" s="265"/>
      <c r="S39" s="265"/>
      <c r="T39" s="331"/>
      <c r="U39" s="331"/>
      <c r="V39" s="265"/>
      <c r="W39" s="265"/>
      <c r="X39" s="265"/>
      <c r="Y39" s="265"/>
      <c r="Z39" s="265"/>
      <c r="AA39" s="331"/>
      <c r="AB39" s="331"/>
      <c r="AC39" s="265"/>
      <c r="AD39" s="265"/>
      <c r="AE39" s="265"/>
      <c r="AF39" s="265"/>
      <c r="AG39" s="265"/>
      <c r="AH39" s="331"/>
      <c r="AI39" s="331"/>
      <c r="AJ39" s="265"/>
      <c r="AK39" s="265"/>
      <c r="AL39" s="265"/>
      <c r="AM39" s="265"/>
      <c r="AN39" s="265"/>
      <c r="AO39" s="331"/>
      <c r="AP39" s="331"/>
      <c r="AQ39" s="265"/>
      <c r="AR39" s="265"/>
      <c r="AS39" s="265"/>
      <c r="AT39" s="265"/>
      <c r="AU39" s="265"/>
      <c r="AV39" s="331"/>
      <c r="AW39" s="331"/>
      <c r="AX39" s="265"/>
      <c r="AY39" s="265"/>
      <c r="AZ39" s="265"/>
      <c r="BA39" s="265"/>
      <c r="BB39" s="265"/>
      <c r="BC39" s="331"/>
      <c r="BD39" s="331"/>
      <c r="BE39" s="265"/>
      <c r="BF39" s="265"/>
      <c r="BG39" s="265"/>
      <c r="BH39" s="265"/>
      <c r="BI39" s="265"/>
      <c r="BJ39" s="331"/>
      <c r="BK39" s="331"/>
      <c r="BL39" s="265"/>
      <c r="BM39" s="265"/>
      <c r="BN39" s="276"/>
    </row>
    <row r="40" spans="1:68" s="2" customFormat="1" ht="18" customHeight="1" x14ac:dyDescent="0.35">
      <c r="A40" s="361"/>
      <c r="B40" s="203"/>
      <c r="C40" s="201"/>
      <c r="D40" s="201"/>
      <c r="E40" s="201"/>
      <c r="F40" s="201"/>
      <c r="G40" s="331"/>
      <c r="H40" s="265"/>
      <c r="I40" s="265"/>
      <c r="J40" s="265"/>
      <c r="K40" s="265"/>
      <c r="L40" s="265"/>
      <c r="M40" s="331"/>
      <c r="N40" s="331"/>
      <c r="O40" s="265"/>
      <c r="P40" s="265"/>
      <c r="Q40" s="265"/>
      <c r="R40" s="265"/>
      <c r="S40" s="265"/>
      <c r="T40" s="331"/>
      <c r="U40" s="331"/>
      <c r="V40" s="265"/>
      <c r="W40" s="265"/>
      <c r="X40" s="265"/>
      <c r="Y40" s="265"/>
      <c r="Z40" s="265"/>
      <c r="AA40" s="331"/>
      <c r="AB40" s="331"/>
      <c r="AC40" s="265"/>
      <c r="AD40" s="265"/>
      <c r="AE40" s="265"/>
      <c r="AF40" s="265"/>
      <c r="AG40" s="265"/>
      <c r="AH40" s="331"/>
      <c r="AI40" s="331"/>
      <c r="AJ40" s="265"/>
      <c r="AK40" s="265"/>
      <c r="AL40" s="265"/>
      <c r="AM40" s="265"/>
      <c r="AN40" s="265"/>
      <c r="AO40" s="331"/>
      <c r="AP40" s="331"/>
      <c r="AQ40" s="265"/>
      <c r="AR40" s="265"/>
      <c r="AS40" s="265"/>
      <c r="AT40" s="265"/>
      <c r="AU40" s="265"/>
      <c r="AV40" s="331"/>
      <c r="AW40" s="331"/>
      <c r="AX40" s="265"/>
      <c r="AY40" s="265"/>
      <c r="AZ40" s="265"/>
      <c r="BA40" s="265"/>
      <c r="BB40" s="265"/>
      <c r="BC40" s="331"/>
      <c r="BD40" s="331"/>
      <c r="BE40" s="265"/>
      <c r="BF40" s="265"/>
      <c r="BG40" s="265"/>
      <c r="BH40" s="265"/>
      <c r="BI40" s="265"/>
      <c r="BJ40" s="331"/>
      <c r="BK40" s="331"/>
      <c r="BL40" s="265"/>
      <c r="BM40" s="265"/>
      <c r="BN40" s="276"/>
      <c r="BO40"/>
      <c r="BP40"/>
    </row>
    <row r="41" spans="1:68" s="2" customFormat="1" ht="18" customHeight="1" x14ac:dyDescent="0.35">
      <c r="A41" s="360"/>
      <c r="B41" s="202"/>
      <c r="C41" s="201" t="s">
        <v>54</v>
      </c>
      <c r="D41" s="201"/>
      <c r="E41" s="201">
        <f>SUM(G41:BD42)</f>
        <v>0</v>
      </c>
      <c r="F41" s="201">
        <f>E41-D41</f>
        <v>0</v>
      </c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/>
      <c r="AR41" s="265"/>
      <c r="AS41" s="265"/>
      <c r="AT41" s="265"/>
      <c r="AU41" s="265"/>
      <c r="AV41" s="331"/>
      <c r="AW41" s="331"/>
      <c r="AX41" s="265"/>
      <c r="AY41" s="265"/>
      <c r="AZ41" s="265"/>
      <c r="BA41" s="265"/>
      <c r="BB41" s="265"/>
      <c r="BC41" s="331"/>
      <c r="BD41" s="331"/>
      <c r="BE41" s="265"/>
      <c r="BF41" s="265"/>
      <c r="BG41" s="265"/>
      <c r="BH41" s="265"/>
      <c r="BI41" s="265"/>
      <c r="BJ41" s="331"/>
      <c r="BK41" s="331"/>
      <c r="BL41" s="265"/>
      <c r="BM41" s="265"/>
      <c r="BN41" s="276"/>
      <c r="BO41"/>
      <c r="BP41"/>
    </row>
    <row r="42" spans="1:68" s="2" customFormat="1" ht="18" customHeight="1" x14ac:dyDescent="0.35">
      <c r="A42" s="361"/>
      <c r="B42" s="203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76"/>
      <c r="BO42"/>
      <c r="BP42"/>
    </row>
    <row r="43" spans="1:68" s="2" customFormat="1" ht="18" customHeight="1" x14ac:dyDescent="0.35">
      <c r="A43" s="264"/>
      <c r="B43" s="202"/>
      <c r="C43" s="201"/>
      <c r="D43" s="201"/>
      <c r="E43" s="201"/>
      <c r="F43" s="201"/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/>
      <c r="BI43" s="265"/>
      <c r="BJ43" s="331"/>
      <c r="BK43" s="331"/>
      <c r="BL43" s="265"/>
      <c r="BM43" s="265"/>
      <c r="BN43" s="276"/>
      <c r="BO43"/>
      <c r="BP43"/>
    </row>
    <row r="44" spans="1:68" s="2" customFormat="1" ht="18" customHeight="1" x14ac:dyDescent="0.35">
      <c r="A44" s="303"/>
      <c r="B44" s="203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76"/>
      <c r="BO44"/>
      <c r="BP44"/>
    </row>
    <row r="45" spans="1:68" s="2" customFormat="1" ht="15" customHeight="1" x14ac:dyDescent="0.35">
      <c r="A45"/>
      <c r="B45"/>
      <c r="C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2"/>
      <c r="BO45"/>
      <c r="BP45"/>
    </row>
    <row r="46" spans="1:68" s="2" customFormat="1" ht="15" customHeight="1" x14ac:dyDescent="0.35">
      <c r="A46"/>
      <c r="B46"/>
      <c r="C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22"/>
      <c r="BO46"/>
      <c r="BP46"/>
    </row>
    <row r="47" spans="1:68" s="2" customFormat="1" ht="15" customHeight="1" x14ac:dyDescent="0.35">
      <c r="A47"/>
      <c r="B47"/>
      <c r="C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22"/>
      <c r="BO47"/>
      <c r="BP47"/>
    </row>
    <row r="48" spans="1:68" s="2" customFormat="1" ht="15" customHeight="1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22"/>
      <c r="BO48"/>
      <c r="BP48"/>
    </row>
    <row r="49" spans="1:68" s="2" customFormat="1" ht="15" customHeight="1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22"/>
      <c r="BO49"/>
      <c r="BP49"/>
    </row>
    <row r="50" spans="1:68" s="2" customFormat="1" ht="15" customHeight="1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O50"/>
      <c r="BP50"/>
    </row>
    <row r="51" spans="1:68" s="2" customFormat="1" ht="15" customHeight="1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O51"/>
      <c r="BP51"/>
    </row>
    <row r="52" spans="1:68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O52"/>
      <c r="BP52"/>
    </row>
    <row r="53" spans="1:68" s="1" customFormat="1" ht="15" customHeight="1" x14ac:dyDescent="0.35">
      <c r="A53"/>
      <c r="B53" s="21"/>
      <c r="C53"/>
      <c r="D53"/>
      <c r="E53"/>
      <c r="F53"/>
      <c r="BN53" s="2"/>
      <c r="BO53"/>
      <c r="BP53"/>
    </row>
    <row r="54" spans="1:68" s="1" customFormat="1" ht="15" customHeight="1" x14ac:dyDescent="0.35">
      <c r="A54"/>
      <c r="B54" s="21"/>
      <c r="C54"/>
      <c r="D54"/>
      <c r="E54"/>
      <c r="F54"/>
      <c r="BN54" s="2"/>
      <c r="BO54"/>
      <c r="BP54"/>
    </row>
    <row r="55" spans="1:68" s="1" customFormat="1" ht="15" customHeight="1" x14ac:dyDescent="0.35">
      <c r="A55"/>
      <c r="B55" s="21"/>
      <c r="C55"/>
      <c r="D55"/>
      <c r="E55"/>
      <c r="F55"/>
      <c r="BN55" s="2"/>
      <c r="BO55"/>
      <c r="BP55"/>
    </row>
    <row r="56" spans="1:68" s="1" customFormat="1" ht="15" customHeight="1" x14ac:dyDescent="0.35">
      <c r="A56"/>
      <c r="B56" s="21"/>
      <c r="C56"/>
      <c r="D56"/>
      <c r="E56"/>
      <c r="F56"/>
      <c r="BN56" s="2"/>
      <c r="BO56"/>
      <c r="BP56"/>
    </row>
    <row r="57" spans="1:68" s="1" customFormat="1" ht="15" customHeight="1" x14ac:dyDescent="0.35">
      <c r="A57"/>
      <c r="B57" s="21"/>
      <c r="C57"/>
      <c r="D57"/>
      <c r="E57"/>
      <c r="F57"/>
      <c r="BN57" s="2"/>
      <c r="BO57"/>
      <c r="BP57"/>
    </row>
    <row r="58" spans="1:68" s="1" customFormat="1" ht="15" customHeight="1" x14ac:dyDescent="0.35">
      <c r="A58"/>
      <c r="B58" s="21"/>
      <c r="C58"/>
      <c r="D58"/>
      <c r="E58"/>
      <c r="F58"/>
      <c r="BN58" s="2"/>
      <c r="BO58"/>
      <c r="BP58"/>
    </row>
    <row r="59" spans="1:68" s="1" customFormat="1" ht="15" customHeight="1" x14ac:dyDescent="0.35">
      <c r="A59"/>
      <c r="B59" s="21"/>
      <c r="C59"/>
      <c r="D59"/>
      <c r="E59"/>
      <c r="F59"/>
      <c r="BN59" s="2"/>
      <c r="BO59"/>
      <c r="BP59"/>
    </row>
    <row r="60" spans="1:68" s="1" customFormat="1" ht="15" customHeight="1" x14ac:dyDescent="0.35">
      <c r="A60"/>
      <c r="B60" s="21"/>
      <c r="C60"/>
      <c r="D60"/>
      <c r="E60"/>
      <c r="F60"/>
      <c r="BN60" s="2"/>
      <c r="BO60"/>
      <c r="BP60"/>
    </row>
    <row r="61" spans="1:68" s="1" customFormat="1" ht="15" customHeight="1" x14ac:dyDescent="0.35">
      <c r="A61"/>
      <c r="B61" s="21"/>
      <c r="C61"/>
      <c r="D61"/>
      <c r="E61"/>
      <c r="F61"/>
      <c r="BN61" s="2"/>
      <c r="BO61"/>
      <c r="BP61"/>
    </row>
    <row r="62" spans="1:68" s="1" customFormat="1" ht="15" customHeight="1" x14ac:dyDescent="0.35">
      <c r="A62"/>
      <c r="B62" s="21"/>
      <c r="C62"/>
      <c r="D62"/>
      <c r="E62"/>
      <c r="F62"/>
      <c r="BN62" s="2"/>
      <c r="BO62"/>
      <c r="BP62"/>
    </row>
  </sheetData>
  <mergeCells count="392">
    <mergeCell ref="BN43:BN44"/>
    <mergeCell ref="BH43:BH44"/>
    <mergeCell ref="BI43:BI44"/>
    <mergeCell ref="BJ43:BJ44"/>
    <mergeCell ref="BK43:BK44"/>
    <mergeCell ref="BL43:BL44"/>
    <mergeCell ref="BM43:BM44"/>
    <mergeCell ref="BB43:BB44"/>
    <mergeCell ref="BC43:BC44"/>
    <mergeCell ref="BD43:BD44"/>
    <mergeCell ref="BE43:BE44"/>
    <mergeCell ref="BF43:BF44"/>
    <mergeCell ref="BG43:BG44"/>
    <mergeCell ref="AV43:AV44"/>
    <mergeCell ref="AW43:AW44"/>
    <mergeCell ref="AX43:AX44"/>
    <mergeCell ref="AY43:AY44"/>
    <mergeCell ref="AZ43:AZ44"/>
    <mergeCell ref="BA43:BA44"/>
    <mergeCell ref="AP43:AP44"/>
    <mergeCell ref="AQ43:AQ44"/>
    <mergeCell ref="AR43:AR44"/>
    <mergeCell ref="AS43:AS44"/>
    <mergeCell ref="AT43:AT44"/>
    <mergeCell ref="AU43:AU44"/>
    <mergeCell ref="AJ43:AJ44"/>
    <mergeCell ref="AK43:AK44"/>
    <mergeCell ref="AL43:AL44"/>
    <mergeCell ref="AM43:AM44"/>
    <mergeCell ref="AN43:AN44"/>
    <mergeCell ref="AO43:AO44"/>
    <mergeCell ref="AD43:AD44"/>
    <mergeCell ref="AE43:AE44"/>
    <mergeCell ref="AF43:AF44"/>
    <mergeCell ref="AG43:AG44"/>
    <mergeCell ref="AH43:AH44"/>
    <mergeCell ref="AI43:AI44"/>
    <mergeCell ref="X43:X44"/>
    <mergeCell ref="Y43:Y44"/>
    <mergeCell ref="Z43:Z44"/>
    <mergeCell ref="AA43:AA44"/>
    <mergeCell ref="AB43:AB44"/>
    <mergeCell ref="AC43:AC44"/>
    <mergeCell ref="R43:R44"/>
    <mergeCell ref="S43:S44"/>
    <mergeCell ref="T43:T44"/>
    <mergeCell ref="U43:U44"/>
    <mergeCell ref="V43:V44"/>
    <mergeCell ref="W43:W44"/>
    <mergeCell ref="L43:L44"/>
    <mergeCell ref="M43:M44"/>
    <mergeCell ref="N43:N44"/>
    <mergeCell ref="O43:O44"/>
    <mergeCell ref="P43:P44"/>
    <mergeCell ref="Q43:Q44"/>
    <mergeCell ref="F43:F44"/>
    <mergeCell ref="G43:G44"/>
    <mergeCell ref="H43:H44"/>
    <mergeCell ref="I43:I44"/>
    <mergeCell ref="J43:J44"/>
    <mergeCell ref="K43:K44"/>
    <mergeCell ref="BJ41:BJ42"/>
    <mergeCell ref="BK41:BK42"/>
    <mergeCell ref="BL41:BL42"/>
    <mergeCell ref="BM41:BM42"/>
    <mergeCell ref="BN41:BN42"/>
    <mergeCell ref="A43:A44"/>
    <mergeCell ref="B43:B44"/>
    <mergeCell ref="C43:C44"/>
    <mergeCell ref="D43:D44"/>
    <mergeCell ref="E43:E44"/>
    <mergeCell ref="BD41:BD42"/>
    <mergeCell ref="BE41:BE42"/>
    <mergeCell ref="BF41:BF42"/>
    <mergeCell ref="BG41:BG42"/>
    <mergeCell ref="BH41:BH42"/>
    <mergeCell ref="BI41:BI42"/>
    <mergeCell ref="AX41:AX42"/>
    <mergeCell ref="AY41:AY42"/>
    <mergeCell ref="AZ41:AZ42"/>
    <mergeCell ref="BA41:BA42"/>
    <mergeCell ref="BB41:BB42"/>
    <mergeCell ref="BC41:BC42"/>
    <mergeCell ref="AR41:AR42"/>
    <mergeCell ref="AS41:AS42"/>
    <mergeCell ref="AT41:AT42"/>
    <mergeCell ref="AU41:AU42"/>
    <mergeCell ref="AV41:AV42"/>
    <mergeCell ref="AW41:AW42"/>
    <mergeCell ref="AL41:AL42"/>
    <mergeCell ref="AM41:AM42"/>
    <mergeCell ref="AN41:AN42"/>
    <mergeCell ref="AO41:AO42"/>
    <mergeCell ref="AP41:AP42"/>
    <mergeCell ref="AQ41:AQ42"/>
    <mergeCell ref="AF41:AF42"/>
    <mergeCell ref="AG41:AG42"/>
    <mergeCell ref="AH41:AH42"/>
    <mergeCell ref="AI41:AI42"/>
    <mergeCell ref="AJ41:AJ42"/>
    <mergeCell ref="AK41:AK42"/>
    <mergeCell ref="Z41:Z42"/>
    <mergeCell ref="AA41:AA42"/>
    <mergeCell ref="AB41:AB42"/>
    <mergeCell ref="AC41:AC42"/>
    <mergeCell ref="AD41:AD42"/>
    <mergeCell ref="AE41:AE42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BL39:BL40"/>
    <mergeCell ref="BM39:BM40"/>
    <mergeCell ref="BN39:BN40"/>
    <mergeCell ref="BH39:BH40"/>
    <mergeCell ref="BI39:BI40"/>
    <mergeCell ref="BJ39:BJ40"/>
    <mergeCell ref="BK39:BK40"/>
    <mergeCell ref="AQ39:AQ40"/>
    <mergeCell ref="AR39:AR40"/>
    <mergeCell ref="AS39:AS40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41:A42"/>
    <mergeCell ref="B41:B42"/>
    <mergeCell ref="C41:C42"/>
    <mergeCell ref="D41:D42"/>
    <mergeCell ref="E41:E42"/>
    <mergeCell ref="F41:F42"/>
    <mergeCell ref="G41:G42"/>
    <mergeCell ref="BF39:BF40"/>
    <mergeCell ref="BG39:BG40"/>
    <mergeCell ref="AZ39:AZ40"/>
    <mergeCell ref="BA39:BA40"/>
    <mergeCell ref="BB39:BB40"/>
    <mergeCell ref="BC39:BC40"/>
    <mergeCell ref="BD39:BD40"/>
    <mergeCell ref="BE39:BE40"/>
    <mergeCell ref="AT39:AT40"/>
    <mergeCell ref="AU39:AU40"/>
    <mergeCell ref="AV39:AV40"/>
    <mergeCell ref="AW39:AW40"/>
    <mergeCell ref="AX39:AX40"/>
    <mergeCell ref="AY39:AY40"/>
    <mergeCell ref="AN39:AN40"/>
    <mergeCell ref="AO39:AO40"/>
    <mergeCell ref="AP39:AP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BN37:BN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BH37:BH38"/>
    <mergeCell ref="BI37:BI38"/>
    <mergeCell ref="BJ37:BJ38"/>
    <mergeCell ref="BK37:BK38"/>
    <mergeCell ref="BL37:BL38"/>
    <mergeCell ref="BM37:BM38"/>
    <mergeCell ref="BB37:BB38"/>
    <mergeCell ref="BC37:BC38"/>
    <mergeCell ref="BD37:BD38"/>
    <mergeCell ref="BE37:BE38"/>
    <mergeCell ref="BF37:BF38"/>
    <mergeCell ref="BG37:BG38"/>
    <mergeCell ref="AV37:AV38"/>
    <mergeCell ref="AW37:AW38"/>
    <mergeCell ref="AX37:AX38"/>
    <mergeCell ref="AY37:AY38"/>
    <mergeCell ref="AZ37:AZ38"/>
    <mergeCell ref="BA37:BA38"/>
    <mergeCell ref="AP37:AP38"/>
    <mergeCell ref="AQ37:AQ38"/>
    <mergeCell ref="AR37:AR38"/>
    <mergeCell ref="AS37:AS38"/>
    <mergeCell ref="AT37:AT38"/>
    <mergeCell ref="AU37:AU38"/>
    <mergeCell ref="AJ37:AJ38"/>
    <mergeCell ref="AK37:AK38"/>
    <mergeCell ref="AL37:AL38"/>
    <mergeCell ref="AM37:AM38"/>
    <mergeCell ref="AN37:AN38"/>
    <mergeCell ref="AO37:AO38"/>
    <mergeCell ref="AD37:AD38"/>
    <mergeCell ref="AE37:AE38"/>
    <mergeCell ref="AF37:AF38"/>
    <mergeCell ref="AG37:AG38"/>
    <mergeCell ref="AH37:AH38"/>
    <mergeCell ref="AI37:AI38"/>
    <mergeCell ref="X37:X38"/>
    <mergeCell ref="Y37:Y38"/>
    <mergeCell ref="Z37:Z38"/>
    <mergeCell ref="AA37:AA38"/>
    <mergeCell ref="AB37:AB38"/>
    <mergeCell ref="AC37:AC38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F37:F38"/>
    <mergeCell ref="G37:G38"/>
    <mergeCell ref="H37:H38"/>
    <mergeCell ref="I37:I38"/>
    <mergeCell ref="J37:J38"/>
    <mergeCell ref="K37:K38"/>
    <mergeCell ref="BJ35:BJ36"/>
    <mergeCell ref="BK35:BK36"/>
    <mergeCell ref="BL35:BL36"/>
    <mergeCell ref="BM35:BM36"/>
    <mergeCell ref="BN35:BN36"/>
    <mergeCell ref="A37:A38"/>
    <mergeCell ref="B37:B38"/>
    <mergeCell ref="C37:C38"/>
    <mergeCell ref="D37:D38"/>
    <mergeCell ref="E37:E38"/>
    <mergeCell ref="BD35:BD36"/>
    <mergeCell ref="BE35:BE36"/>
    <mergeCell ref="BF35:BF36"/>
    <mergeCell ref="BG35:BG36"/>
    <mergeCell ref="BH35:BH36"/>
    <mergeCell ref="BI35:BI36"/>
    <mergeCell ref="AX35:AX36"/>
    <mergeCell ref="AY35:AY36"/>
    <mergeCell ref="AZ35:AZ36"/>
    <mergeCell ref="BA35:BA36"/>
    <mergeCell ref="BB35:BB36"/>
    <mergeCell ref="BC35:BC36"/>
    <mergeCell ref="AR35:AR36"/>
    <mergeCell ref="AS35:AS36"/>
    <mergeCell ref="AD35:AD36"/>
    <mergeCell ref="AE35:AE36"/>
    <mergeCell ref="AT35:AT36"/>
    <mergeCell ref="AU35:AU36"/>
    <mergeCell ref="AV35:AV36"/>
    <mergeCell ref="AW35:AW36"/>
    <mergeCell ref="AL35:AL36"/>
    <mergeCell ref="AM35:AM36"/>
    <mergeCell ref="AN35:AN36"/>
    <mergeCell ref="AO35:AO36"/>
    <mergeCell ref="AP35:AP36"/>
    <mergeCell ref="AQ35:AQ36"/>
    <mergeCell ref="AI33:BM33"/>
    <mergeCell ref="BN33:BN34"/>
    <mergeCell ref="T35:T36"/>
    <mergeCell ref="U35:U36"/>
    <mergeCell ref="V35:V36"/>
    <mergeCell ref="W35:W36"/>
    <mergeCell ref="X35:X36"/>
    <mergeCell ref="Y35:Y36"/>
    <mergeCell ref="N35:N36"/>
    <mergeCell ref="O35:O36"/>
    <mergeCell ref="P35:P36"/>
    <mergeCell ref="Q35:Q36"/>
    <mergeCell ref="R35:R36"/>
    <mergeCell ref="S35:S36"/>
    <mergeCell ref="AF35:AF36"/>
    <mergeCell ref="AG35:AG36"/>
    <mergeCell ref="AH35:AH36"/>
    <mergeCell ref="AI35:AI36"/>
    <mergeCell ref="AJ35:AJ36"/>
    <mergeCell ref="AK35:AK36"/>
    <mergeCell ref="Z35:Z36"/>
    <mergeCell ref="AA35:AA36"/>
    <mergeCell ref="AB35:AB36"/>
    <mergeCell ref="AC35:AC36"/>
    <mergeCell ref="A35:A36"/>
    <mergeCell ref="B35:B36"/>
    <mergeCell ref="C35:C36"/>
    <mergeCell ref="D35:D36"/>
    <mergeCell ref="E35:E36"/>
    <mergeCell ref="F35:F36"/>
    <mergeCell ref="G35:G36"/>
    <mergeCell ref="AE29:AE30"/>
    <mergeCell ref="AF29:AF30"/>
    <mergeCell ref="O29:O30"/>
    <mergeCell ref="P29:P30"/>
    <mergeCell ref="D29:D30"/>
    <mergeCell ref="E29:E30"/>
    <mergeCell ref="F29:F30"/>
    <mergeCell ref="G29:G30"/>
    <mergeCell ref="H29:H30"/>
    <mergeCell ref="I29:I30"/>
    <mergeCell ref="H35:H36"/>
    <mergeCell ref="I35:I36"/>
    <mergeCell ref="J35:J36"/>
    <mergeCell ref="K35:K36"/>
    <mergeCell ref="L35:L36"/>
    <mergeCell ref="M35:M36"/>
    <mergeCell ref="G33:AH33"/>
    <mergeCell ref="A33:A34"/>
    <mergeCell ref="B33:B34"/>
    <mergeCell ref="C33:C34"/>
    <mergeCell ref="D33:D34"/>
    <mergeCell ref="E33:E34"/>
    <mergeCell ref="F33:F34"/>
    <mergeCell ref="X29:X30"/>
    <mergeCell ref="Y29:Y30"/>
    <mergeCell ref="AA29:AA30"/>
    <mergeCell ref="Q29:Q30"/>
    <mergeCell ref="R29:R30"/>
    <mergeCell ref="T29:T30"/>
    <mergeCell ref="U29:U30"/>
    <mergeCell ref="V29:V30"/>
    <mergeCell ref="W29:W30"/>
    <mergeCell ref="J29:J30"/>
    <mergeCell ref="K29:K30"/>
    <mergeCell ref="M29:M30"/>
    <mergeCell ref="N29:N30"/>
    <mergeCell ref="A23:A28"/>
    <mergeCell ref="B23:B28"/>
    <mergeCell ref="A29:A30"/>
    <mergeCell ref="B29:C30"/>
    <mergeCell ref="G3:AH3"/>
    <mergeCell ref="AI3:BM3"/>
    <mergeCell ref="BN3:BN4"/>
    <mergeCell ref="A5:A10"/>
    <mergeCell ref="B5:B10"/>
    <mergeCell ref="A11:A16"/>
    <mergeCell ref="B11:B16"/>
    <mergeCell ref="AG29:AG30"/>
    <mergeCell ref="BN29:BN30"/>
    <mergeCell ref="AB29:AB30"/>
    <mergeCell ref="AC29:AC30"/>
    <mergeCell ref="AD29:AD30"/>
    <mergeCell ref="AJ29:AJ30"/>
    <mergeCell ref="AK29:AK30"/>
    <mergeCell ref="AL29:AL30"/>
    <mergeCell ref="AM29:AM30"/>
    <mergeCell ref="AN29:AN30"/>
    <mergeCell ref="D1:F1"/>
    <mergeCell ref="A3:A4"/>
    <mergeCell ref="B3:B4"/>
    <mergeCell ref="C3:C4"/>
    <mergeCell ref="D3:D4"/>
    <mergeCell ref="E3:E4"/>
    <mergeCell ref="F3:F4"/>
    <mergeCell ref="A17:A22"/>
    <mergeCell ref="B17:B22"/>
  </mergeCells>
  <conditionalFormatting sqref="F5:F28 E29:F29">
    <cfRule type="cellIs" dxfId="127" priority="8" operator="lessThan">
      <formula>0</formula>
    </cfRule>
  </conditionalFormatting>
  <conditionalFormatting sqref="F5:F29">
    <cfRule type="cellIs" dxfId="126" priority="7" operator="equal">
      <formula>0</formula>
    </cfRule>
  </conditionalFormatting>
  <conditionalFormatting sqref="F35:F44">
    <cfRule type="cellIs" dxfId="125" priority="5" operator="equal">
      <formula>0</formula>
    </cfRule>
    <cfRule type="cellIs" dxfId="124" priority="6" operator="lessThan">
      <formula>0</formula>
    </cfRule>
  </conditionalFormatting>
  <conditionalFormatting sqref="G5:BM28 G29:AN29 AO29:BM30 G30:AI30 G35:BM44">
    <cfRule type="cellIs" dxfId="123" priority="4" operator="greaterThan">
      <formula>0</formula>
    </cfRule>
  </conditionalFormatting>
  <conditionalFormatting sqref="BN5:BN29">
    <cfRule type="containsText" dxfId="122" priority="2" operator="containsText" text="Done">
      <formula>NOT(ISERROR(SEARCH("Done",BN5)))</formula>
    </cfRule>
  </conditionalFormatting>
  <conditionalFormatting sqref="BN5:BN30">
    <cfRule type="containsText" dxfId="121" priority="1" operator="containsText" text="Done">
      <formula>NOT(ISERROR(SEARCH("Done",BN5)))</formula>
    </cfRule>
  </conditionalFormatting>
  <conditionalFormatting sqref="BN35 BN37 BN39 BN41 BN43">
    <cfRule type="containsText" dxfId="120" priority="9" operator="containsText" text="Done">
      <formula>NOT(ISERROR(SEARCH("Done",BN35)))</formula>
    </cfRule>
  </conditionalFormatting>
  <conditionalFormatting sqref="BN35:BN44">
    <cfRule type="containsText" dxfId="119" priority="3" operator="containsText" text="Done">
      <formula>NOT(ISERROR(SEARCH("Done",BN35)))</formula>
    </cfRule>
  </conditionalFormatting>
  <dataValidations count="1">
    <dataValidation allowBlank="1" showInputMessage="1" showErrorMessage="1" sqref="BP5" xr:uid="{FB907E73-09FF-4E4B-94B8-91954A75BD95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C48B-F8B8-49A1-A9BA-292DD4C34520}">
  <sheetPr>
    <tabColor rgb="FFFFC000"/>
    <pageSetUpPr fitToPage="1"/>
  </sheetPr>
  <dimension ref="A1:BP62"/>
  <sheetViews>
    <sheetView showGridLines="0" zoomScale="60" zoomScaleNormal="60" workbookViewId="0">
      <pane xSplit="6" topLeftCell="AV1" activePane="topRight" state="frozen"/>
      <selection activeCell="G51" sqref="G51:AH52"/>
      <selection pane="topRight" activeCell="A31" sqref="A31"/>
    </sheetView>
  </sheetViews>
  <sheetFormatPr defaultColWidth="9.1796875" defaultRowHeight="15" customHeight="1" x14ac:dyDescent="0.35"/>
  <cols>
    <col min="1" max="1" width="18.26953125" bestFit="1" customWidth="1"/>
    <col min="2" max="2" width="30.72656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65" width="4.54296875" style="1" customWidth="1"/>
    <col min="66" max="66" width="30.542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 s="139">
        <f>D2/6</f>
        <v>120</v>
      </c>
      <c r="D2" s="2">
        <f>SUBTOTAL(9,D5:D28)</f>
        <v>720</v>
      </c>
      <c r="E2" s="2">
        <f>SUBTOTAL(9,E5:E28)</f>
        <v>720</v>
      </c>
      <c r="F2" s="63">
        <f>SUBTOTAL(9,F5:F28)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336" t="s">
        <v>219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58"/>
      <c r="BB3" s="358"/>
      <c r="BC3" s="358"/>
      <c r="BD3" s="358"/>
      <c r="BE3" s="358"/>
      <c r="BF3" s="358"/>
      <c r="BG3" s="358"/>
      <c r="BH3" s="358"/>
      <c r="BI3" s="358"/>
      <c r="BJ3" s="358"/>
      <c r="BK3" s="358"/>
      <c r="BL3" s="358"/>
      <c r="BM3" s="359"/>
      <c r="BN3" s="237" t="s">
        <v>52</v>
      </c>
    </row>
    <row r="4" spans="1:66" ht="18" customHeight="1" x14ac:dyDescent="0.35">
      <c r="A4" s="242"/>
      <c r="B4" s="206"/>
      <c r="C4" s="206"/>
      <c r="D4" s="207"/>
      <c r="E4" s="368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50">
        <v>28</v>
      </c>
      <c r="AI4" s="148">
        <v>1</v>
      </c>
      <c r="AJ4" s="149">
        <v>2</v>
      </c>
      <c r="AK4" s="149">
        <v>3</v>
      </c>
      <c r="AL4" s="149">
        <v>4</v>
      </c>
      <c r="AM4" s="149">
        <v>5</v>
      </c>
      <c r="AN4" s="149">
        <v>6</v>
      </c>
      <c r="AO4" s="149">
        <v>7</v>
      </c>
      <c r="AP4" s="149">
        <v>8</v>
      </c>
      <c r="AQ4" s="149">
        <v>9</v>
      </c>
      <c r="AR4" s="149">
        <v>10</v>
      </c>
      <c r="AS4" s="149">
        <v>11</v>
      </c>
      <c r="AT4" s="149">
        <v>12</v>
      </c>
      <c r="AU4" s="149">
        <v>13</v>
      </c>
      <c r="AV4" s="149">
        <v>14</v>
      </c>
      <c r="AW4" s="149">
        <v>15</v>
      </c>
      <c r="AX4" s="149">
        <v>16</v>
      </c>
      <c r="AY4" s="149">
        <v>17</v>
      </c>
      <c r="AZ4" s="149">
        <v>18</v>
      </c>
      <c r="BA4" s="149">
        <v>19</v>
      </c>
      <c r="BB4" s="149">
        <v>20</v>
      </c>
      <c r="BC4" s="149">
        <v>21</v>
      </c>
      <c r="BD4" s="149">
        <v>22</v>
      </c>
      <c r="BE4" s="149">
        <v>23</v>
      </c>
      <c r="BF4" s="149">
        <v>24</v>
      </c>
      <c r="BG4" s="149">
        <v>25</v>
      </c>
      <c r="BH4" s="149">
        <v>26</v>
      </c>
      <c r="BI4" s="151">
        <v>27</v>
      </c>
      <c r="BJ4" s="149">
        <v>28</v>
      </c>
      <c r="BK4" s="149">
        <v>29</v>
      </c>
      <c r="BL4" s="149">
        <v>30</v>
      </c>
      <c r="BM4" s="149">
        <v>31</v>
      </c>
      <c r="BN4" s="252"/>
    </row>
    <row r="5" spans="1:66" ht="18" customHeight="1" x14ac:dyDescent="0.35">
      <c r="A5" s="369" t="s">
        <v>255</v>
      </c>
      <c r="B5" s="364" t="s">
        <v>256</v>
      </c>
      <c r="C5" s="31" t="s">
        <v>1</v>
      </c>
      <c r="D5" s="161">
        <v>120</v>
      </c>
      <c r="E5" s="166">
        <f>SUM(AI5:BB5)</f>
        <v>120</v>
      </c>
      <c r="F5" s="163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8"/>
      <c r="AI5" s="116"/>
      <c r="AJ5" s="9"/>
      <c r="AK5" s="9"/>
      <c r="AL5" s="9"/>
      <c r="AM5" s="9"/>
      <c r="AN5" s="9"/>
      <c r="AO5" s="116">
        <v>120</v>
      </c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</row>
    <row r="6" spans="1:66" ht="18" customHeight="1" x14ac:dyDescent="0.35">
      <c r="A6" s="370"/>
      <c r="B6" s="365"/>
      <c r="C6" s="32" t="s">
        <v>2</v>
      </c>
      <c r="D6" s="162">
        <v>120</v>
      </c>
      <c r="E6" s="167">
        <f>SUM(AI6:BD6)</f>
        <v>120</v>
      </c>
      <c r="F6" s="163">
        <f t="shared" ref="F6:F29" si="0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>
        <f>80+40</f>
        <v>120</v>
      </c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145"/>
    </row>
    <row r="7" spans="1:66" ht="18" customHeight="1" x14ac:dyDescent="0.35">
      <c r="A7" s="370"/>
      <c r="B7" s="365"/>
      <c r="C7" s="32" t="s">
        <v>3</v>
      </c>
      <c r="D7" s="162">
        <v>120</v>
      </c>
      <c r="E7" s="167">
        <f t="shared" ref="E7:E9" si="1">SUM(AI7:BD7)</f>
        <v>120</v>
      </c>
      <c r="F7" s="8">
        <f t="shared" si="0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>
        <v>20</v>
      </c>
      <c r="AP7" s="116"/>
      <c r="AQ7" s="9">
        <f>36+14</f>
        <v>50</v>
      </c>
      <c r="AR7" s="9">
        <v>14</v>
      </c>
      <c r="AS7" s="9">
        <v>36</v>
      </c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145"/>
    </row>
    <row r="8" spans="1:66" ht="18" customHeight="1" x14ac:dyDescent="0.35">
      <c r="A8" s="370"/>
      <c r="B8" s="365"/>
      <c r="C8" s="33" t="s">
        <v>4</v>
      </c>
      <c r="D8" s="162">
        <v>120</v>
      </c>
      <c r="E8" s="167">
        <f t="shared" si="1"/>
        <v>120</v>
      </c>
      <c r="F8" s="163">
        <f t="shared" si="0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>
        <v>29</v>
      </c>
      <c r="AU8" s="9"/>
      <c r="AV8" s="116"/>
      <c r="AW8" s="116"/>
      <c r="AX8" s="9"/>
      <c r="AY8" s="9"/>
      <c r="AZ8" s="9"/>
      <c r="BA8" s="9"/>
      <c r="BB8" s="9">
        <v>60</v>
      </c>
      <c r="BC8" s="116">
        <v>31</v>
      </c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5"/>
    </row>
    <row r="9" spans="1:66" ht="18" customHeight="1" x14ac:dyDescent="0.35">
      <c r="A9" s="370"/>
      <c r="B9" s="365"/>
      <c r="C9" s="33" t="s">
        <v>5</v>
      </c>
      <c r="D9" s="162">
        <v>120</v>
      </c>
      <c r="E9" s="167">
        <f t="shared" si="1"/>
        <v>120</v>
      </c>
      <c r="F9" s="163">
        <f t="shared" si="0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>
        <v>30</v>
      </c>
      <c r="AU9" s="9"/>
      <c r="AV9" s="116"/>
      <c r="AW9" s="116"/>
      <c r="AX9" s="9"/>
      <c r="AY9" s="9"/>
      <c r="AZ9" s="9"/>
      <c r="BA9" s="9"/>
      <c r="BB9" s="9">
        <v>58</v>
      </c>
      <c r="BC9" s="116">
        <v>32</v>
      </c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5"/>
    </row>
    <row r="10" spans="1:66" ht="18" customHeight="1" x14ac:dyDescent="0.35">
      <c r="A10" s="370"/>
      <c r="B10" s="366"/>
      <c r="C10" s="34" t="s">
        <v>6</v>
      </c>
      <c r="D10" s="162">
        <v>120</v>
      </c>
      <c r="E10" s="167">
        <f>SUM(AI10:BD10)</f>
        <v>120</v>
      </c>
      <c r="F10" s="165">
        <f t="shared" si="0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>
        <v>6</v>
      </c>
      <c r="AU10" s="13"/>
      <c r="AV10" s="117"/>
      <c r="AW10" s="117"/>
      <c r="AX10" s="13"/>
      <c r="AY10" s="13"/>
      <c r="AZ10" s="13"/>
      <c r="BA10" s="13">
        <f>24+48</f>
        <v>72</v>
      </c>
      <c r="BB10" s="13">
        <v>42</v>
      </c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147"/>
    </row>
    <row r="11" spans="1:66" ht="18" hidden="1" customHeight="1" x14ac:dyDescent="0.35">
      <c r="A11" s="360"/>
      <c r="B11" s="364"/>
      <c r="C11" s="31" t="s">
        <v>1</v>
      </c>
      <c r="D11" s="14"/>
      <c r="E11" s="7"/>
      <c r="F11" s="4">
        <f t="shared" si="0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</row>
    <row r="12" spans="1:66" ht="18" hidden="1" customHeight="1" x14ac:dyDescent="0.35">
      <c r="A12" s="361"/>
      <c r="B12" s="365"/>
      <c r="C12" s="32" t="s">
        <v>2</v>
      </c>
      <c r="D12" s="124"/>
      <c r="E12" s="124"/>
      <c r="F12" s="8">
        <f t="shared" si="0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</row>
    <row r="13" spans="1:66" ht="18" hidden="1" customHeight="1" x14ac:dyDescent="0.35">
      <c r="A13" s="361"/>
      <c r="B13" s="365"/>
      <c r="C13" s="32" t="s">
        <v>3</v>
      </c>
      <c r="D13" s="124"/>
      <c r="E13" s="124"/>
      <c r="F13" s="8">
        <f t="shared" si="0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</row>
    <row r="14" spans="1:66" ht="18" hidden="1" customHeight="1" x14ac:dyDescent="0.35">
      <c r="A14" s="361"/>
      <c r="B14" s="365"/>
      <c r="C14" s="33" t="s">
        <v>4</v>
      </c>
      <c r="D14" s="124"/>
      <c r="E14" s="124"/>
      <c r="F14" s="8">
        <f t="shared" si="0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42"/>
    </row>
    <row r="15" spans="1:66" ht="18" hidden="1" customHeight="1" x14ac:dyDescent="0.35">
      <c r="A15" s="361"/>
      <c r="B15" s="365"/>
      <c r="C15" s="33" t="s">
        <v>5</v>
      </c>
      <c r="D15" s="124"/>
      <c r="E15" s="124"/>
      <c r="F15" s="8">
        <f t="shared" si="0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42"/>
    </row>
    <row r="16" spans="1:66" ht="18" hidden="1" customHeight="1" x14ac:dyDescent="0.35">
      <c r="A16" s="361"/>
      <c r="B16" s="366"/>
      <c r="C16" s="34" t="s">
        <v>6</v>
      </c>
      <c r="D16" s="16"/>
      <c r="E16" s="16"/>
      <c r="F16" s="10">
        <f t="shared" si="0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</row>
    <row r="17" spans="1:66" ht="18" hidden="1" customHeight="1" x14ac:dyDescent="0.35">
      <c r="A17" s="360"/>
      <c r="B17" s="364"/>
      <c r="C17" s="31" t="s">
        <v>1</v>
      </c>
      <c r="D17" s="14"/>
      <c r="E17" s="14"/>
      <c r="F17" s="4">
        <f t="shared" si="0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</row>
    <row r="18" spans="1:66" ht="18" hidden="1" customHeight="1" x14ac:dyDescent="0.35">
      <c r="A18" s="361"/>
      <c r="B18" s="365"/>
      <c r="C18" s="32" t="s">
        <v>2</v>
      </c>
      <c r="D18" s="124"/>
      <c r="E18" s="124"/>
      <c r="F18" s="8">
        <f t="shared" si="0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2"/>
    </row>
    <row r="19" spans="1:66" ht="18" hidden="1" customHeight="1" x14ac:dyDescent="0.35">
      <c r="A19" s="361"/>
      <c r="B19" s="365"/>
      <c r="C19" s="32" t="s">
        <v>3</v>
      </c>
      <c r="D19" s="124"/>
      <c r="E19" s="124"/>
      <c r="F19" s="8">
        <f t="shared" si="0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</row>
    <row r="20" spans="1:66" ht="18" hidden="1" customHeight="1" x14ac:dyDescent="0.35">
      <c r="A20" s="361"/>
      <c r="B20" s="365"/>
      <c r="C20" s="33" t="s">
        <v>4</v>
      </c>
      <c r="D20" s="124"/>
      <c r="E20" s="124"/>
      <c r="F20" s="8">
        <f t="shared" si="0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42"/>
    </row>
    <row r="21" spans="1:66" ht="18" hidden="1" customHeight="1" x14ac:dyDescent="0.35">
      <c r="A21" s="361"/>
      <c r="B21" s="365"/>
      <c r="C21" s="33" t="s">
        <v>5</v>
      </c>
      <c r="D21" s="124"/>
      <c r="E21" s="124"/>
      <c r="F21" s="8">
        <f t="shared" si="0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42"/>
    </row>
    <row r="22" spans="1:66" ht="18" hidden="1" customHeight="1" x14ac:dyDescent="0.35">
      <c r="A22" s="361"/>
      <c r="B22" s="366"/>
      <c r="C22" s="35" t="s">
        <v>6</v>
      </c>
      <c r="D22" s="16"/>
      <c r="E22" s="16"/>
      <c r="F22" s="10">
        <f t="shared" si="0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</row>
    <row r="23" spans="1:66" ht="18" hidden="1" customHeight="1" x14ac:dyDescent="0.35">
      <c r="A23" s="360"/>
      <c r="B23" s="364"/>
      <c r="C23" s="31" t="s">
        <v>1</v>
      </c>
      <c r="D23" s="14"/>
      <c r="E23" s="14"/>
      <c r="F23" s="4">
        <f t="shared" si="0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41"/>
    </row>
    <row r="24" spans="1:66" ht="18" hidden="1" customHeight="1" x14ac:dyDescent="0.35">
      <c r="A24" s="361"/>
      <c r="B24" s="365"/>
      <c r="C24" s="32" t="s">
        <v>2</v>
      </c>
      <c r="D24" s="124"/>
      <c r="E24" s="124"/>
      <c r="F24" s="8">
        <f t="shared" si="0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42"/>
    </row>
    <row r="25" spans="1:66" ht="18" hidden="1" customHeight="1" x14ac:dyDescent="0.35">
      <c r="A25" s="361"/>
      <c r="B25" s="365"/>
      <c r="C25" s="32" t="s">
        <v>3</v>
      </c>
      <c r="D25" s="124"/>
      <c r="E25" s="124"/>
      <c r="F25" s="8">
        <f t="shared" si="0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42"/>
    </row>
    <row r="26" spans="1:66" ht="18" hidden="1" customHeight="1" x14ac:dyDescent="0.35">
      <c r="A26" s="361"/>
      <c r="B26" s="365"/>
      <c r="C26" s="33" t="s">
        <v>4</v>
      </c>
      <c r="D26" s="124"/>
      <c r="E26" s="124"/>
      <c r="F26" s="8">
        <f t="shared" si="0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42"/>
    </row>
    <row r="27" spans="1:66" ht="18" hidden="1" customHeight="1" x14ac:dyDescent="0.35">
      <c r="A27" s="361"/>
      <c r="B27" s="365"/>
      <c r="C27" s="33" t="s">
        <v>5</v>
      </c>
      <c r="D27" s="124"/>
      <c r="E27" s="124"/>
      <c r="F27" s="8">
        <f t="shared" si="0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42"/>
    </row>
    <row r="28" spans="1:66" ht="18" hidden="1" customHeight="1" x14ac:dyDescent="0.35">
      <c r="A28" s="361"/>
      <c r="B28" s="366"/>
      <c r="C28" s="35" t="s">
        <v>6</v>
      </c>
      <c r="D28" s="124"/>
      <c r="E28" s="124"/>
      <c r="F28" s="10">
        <f t="shared" si="0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43"/>
    </row>
    <row r="29" spans="1:66" ht="18" customHeight="1" x14ac:dyDescent="0.35">
      <c r="A29" s="360" t="s">
        <v>255</v>
      </c>
      <c r="B29" s="362" t="s">
        <v>89</v>
      </c>
      <c r="C29" s="227"/>
      <c r="D29" s="218">
        <v>120</v>
      </c>
      <c r="E29" s="218">
        <f>SUM(G29:AX30)</f>
        <v>120</v>
      </c>
      <c r="F29" s="218">
        <f t="shared" si="0"/>
        <v>0</v>
      </c>
      <c r="G29" s="330"/>
      <c r="H29" s="259"/>
      <c r="I29" s="259"/>
      <c r="J29" s="259"/>
      <c r="K29" s="259"/>
      <c r="L29" s="39"/>
      <c r="M29" s="330"/>
      <c r="N29" s="330"/>
      <c r="O29" s="259"/>
      <c r="P29" s="259"/>
      <c r="Q29" s="259"/>
      <c r="R29" s="259"/>
      <c r="S29" s="39"/>
      <c r="T29" s="330"/>
      <c r="U29" s="330"/>
      <c r="V29" s="259"/>
      <c r="W29" s="259"/>
      <c r="X29" s="259"/>
      <c r="Y29" s="259"/>
      <c r="Z29" s="39"/>
      <c r="AA29" s="330"/>
      <c r="AB29" s="330"/>
      <c r="AC29" s="259"/>
      <c r="AD29" s="259"/>
      <c r="AE29" s="259"/>
      <c r="AF29" s="259"/>
      <c r="AG29" s="259"/>
      <c r="AH29" s="120"/>
      <c r="AI29" s="120"/>
      <c r="AJ29" s="194"/>
      <c r="AK29" s="194"/>
      <c r="AL29" s="194">
        <v>20</v>
      </c>
      <c r="AM29" s="194">
        <v>10</v>
      </c>
      <c r="AN29" s="194">
        <v>10</v>
      </c>
      <c r="AO29" s="120"/>
      <c r="AP29" s="120"/>
      <c r="AQ29" s="194">
        <v>65</v>
      </c>
      <c r="AR29" s="194">
        <v>15</v>
      </c>
      <c r="AS29" s="39"/>
      <c r="AT29" s="39"/>
      <c r="AU29" s="39"/>
      <c r="AV29" s="120"/>
      <c r="AW29" s="120"/>
      <c r="AX29" s="39"/>
      <c r="AY29" s="39"/>
      <c r="AZ29" s="39"/>
      <c r="BA29" s="39"/>
      <c r="BB29" s="39"/>
      <c r="BC29" s="120"/>
      <c r="BD29" s="120"/>
      <c r="BE29" s="39"/>
      <c r="BF29" s="39"/>
      <c r="BG29" s="39"/>
      <c r="BH29" s="39"/>
      <c r="BI29" s="39"/>
      <c r="BJ29" s="120"/>
      <c r="BK29" s="120"/>
      <c r="BL29" s="39"/>
      <c r="BM29" s="39"/>
      <c r="BN29" s="204"/>
    </row>
    <row r="30" spans="1:66" ht="18" customHeight="1" x14ac:dyDescent="0.35">
      <c r="A30" s="361"/>
      <c r="B30" s="363"/>
      <c r="C30" s="229"/>
      <c r="D30" s="219"/>
      <c r="E30" s="219"/>
      <c r="F30" s="219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213"/>
      <c r="AH30" s="121"/>
      <c r="AI30" s="121"/>
      <c r="AJ30" s="213"/>
      <c r="AK30" s="213"/>
      <c r="AL30" s="213"/>
      <c r="AM30" s="213"/>
      <c r="AN30" s="213"/>
      <c r="AO30" s="121"/>
      <c r="AP30" s="121"/>
      <c r="AQ30" s="213"/>
      <c r="AR30" s="213"/>
      <c r="AS30" s="40"/>
      <c r="AT30" s="40"/>
      <c r="AU30" s="40"/>
      <c r="AV30" s="121"/>
      <c r="AW30" s="121"/>
      <c r="AX30" s="40"/>
      <c r="AY30" s="40"/>
      <c r="AZ30" s="40"/>
      <c r="BA30" s="40"/>
      <c r="BB30" s="40"/>
      <c r="BC30" s="121"/>
      <c r="BD30" s="121"/>
      <c r="BE30" s="40"/>
      <c r="BF30" s="40"/>
      <c r="BG30" s="40"/>
      <c r="BH30" s="40"/>
      <c r="BI30" s="40"/>
      <c r="BJ30" s="121"/>
      <c r="BK30" s="121"/>
      <c r="BL30" s="40"/>
      <c r="BM30" s="40"/>
      <c r="BN30" s="205"/>
    </row>
    <row r="31" spans="1:66" ht="6.75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6" ht="18" customHeight="1" x14ac:dyDescent="0.35">
      <c r="A32" s="23" t="s">
        <v>54</v>
      </c>
      <c r="D32" s="2">
        <f>SUBTOTAL(9,D35:D44)</f>
        <v>120</v>
      </c>
      <c r="E32" s="2">
        <f>SUBTOTAL(9,E35:E44)</f>
        <v>120</v>
      </c>
      <c r="F32" s="63">
        <f>SUBTOTAL(9,F35:F44)</f>
        <v>0</v>
      </c>
    </row>
    <row r="33" spans="1:68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10"/>
      <c r="AI33" s="336" t="s">
        <v>219</v>
      </c>
      <c r="AJ33" s="358"/>
      <c r="AK33" s="358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8"/>
      <c r="AX33" s="358"/>
      <c r="AY33" s="358"/>
      <c r="AZ33" s="358"/>
      <c r="BA33" s="358"/>
      <c r="BB33" s="358"/>
      <c r="BC33" s="358"/>
      <c r="BD33" s="358"/>
      <c r="BE33" s="358"/>
      <c r="BF33" s="358"/>
      <c r="BG33" s="358"/>
      <c r="BH33" s="358"/>
      <c r="BI33" s="358"/>
      <c r="BJ33" s="358"/>
      <c r="BK33" s="358"/>
      <c r="BL33" s="358"/>
      <c r="BM33" s="359"/>
      <c r="BN33" s="263" t="s">
        <v>52</v>
      </c>
    </row>
    <row r="34" spans="1:68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48">
        <v>1</v>
      </c>
      <c r="AJ34" s="149">
        <v>2</v>
      </c>
      <c r="AK34" s="149">
        <v>3</v>
      </c>
      <c r="AL34" s="149">
        <v>4</v>
      </c>
      <c r="AM34" s="149">
        <v>5</v>
      </c>
      <c r="AN34" s="149">
        <v>6</v>
      </c>
      <c r="AO34" s="149">
        <v>7</v>
      </c>
      <c r="AP34" s="149">
        <v>8</v>
      </c>
      <c r="AQ34" s="149">
        <v>9</v>
      </c>
      <c r="AR34" s="149">
        <v>10</v>
      </c>
      <c r="AS34" s="149">
        <v>11</v>
      </c>
      <c r="AT34" s="149">
        <v>12</v>
      </c>
      <c r="AU34" s="149">
        <v>13</v>
      </c>
      <c r="AV34" s="149">
        <v>14</v>
      </c>
      <c r="AW34" s="149">
        <v>15</v>
      </c>
      <c r="AX34" s="149">
        <v>16</v>
      </c>
      <c r="AY34" s="149">
        <v>17</v>
      </c>
      <c r="AZ34" s="149">
        <v>18</v>
      </c>
      <c r="BA34" s="149">
        <v>19</v>
      </c>
      <c r="BB34" s="149">
        <v>20</v>
      </c>
      <c r="BC34" s="149">
        <v>21</v>
      </c>
      <c r="BD34" s="149">
        <v>22</v>
      </c>
      <c r="BE34" s="149">
        <v>23</v>
      </c>
      <c r="BF34" s="149">
        <v>24</v>
      </c>
      <c r="BG34" s="149">
        <v>25</v>
      </c>
      <c r="BH34" s="149">
        <v>26</v>
      </c>
      <c r="BI34" s="151">
        <v>27</v>
      </c>
      <c r="BJ34" s="149">
        <v>28</v>
      </c>
      <c r="BK34" s="149">
        <v>29</v>
      </c>
      <c r="BL34" s="149">
        <v>30</v>
      </c>
      <c r="BM34" s="149">
        <v>31</v>
      </c>
      <c r="BN34" s="263"/>
    </row>
    <row r="35" spans="1:68" ht="18" customHeight="1" x14ac:dyDescent="0.35">
      <c r="A35" s="360" t="s">
        <v>255</v>
      </c>
      <c r="B35" s="200" t="s">
        <v>91</v>
      </c>
      <c r="C35" s="201" t="s">
        <v>54</v>
      </c>
      <c r="D35" s="201">
        <v>30</v>
      </c>
      <c r="E35" s="201">
        <f>SUM(G35:BG36)</f>
        <v>30</v>
      </c>
      <c r="F35" s="201">
        <f>E35-D35</f>
        <v>0</v>
      </c>
      <c r="G35" s="331"/>
      <c r="H35" s="265"/>
      <c r="I35" s="265"/>
      <c r="J35" s="265"/>
      <c r="K35" s="265"/>
      <c r="L35" s="265"/>
      <c r="M35" s="331"/>
      <c r="N35" s="331"/>
      <c r="O35" s="265"/>
      <c r="P35" s="265"/>
      <c r="Q35" s="265"/>
      <c r="R35" s="265"/>
      <c r="S35" s="265"/>
      <c r="T35" s="331"/>
      <c r="U35" s="331"/>
      <c r="V35" s="265"/>
      <c r="W35" s="265"/>
      <c r="X35" s="265"/>
      <c r="Y35" s="265"/>
      <c r="Z35" s="265"/>
      <c r="AA35" s="331"/>
      <c r="AB35" s="331"/>
      <c r="AC35" s="265"/>
      <c r="AD35" s="265"/>
      <c r="AE35" s="265"/>
      <c r="AF35" s="265"/>
      <c r="AG35" s="265"/>
      <c r="AH35" s="331"/>
      <c r="AI35" s="331"/>
      <c r="AJ35" s="265"/>
      <c r="AK35" s="265"/>
      <c r="AL35" s="265"/>
      <c r="AM35" s="265"/>
      <c r="AN35" s="265"/>
      <c r="AO35" s="331"/>
      <c r="AP35" s="331"/>
      <c r="AQ35" s="265"/>
      <c r="AR35" s="265"/>
      <c r="AS35" s="265"/>
      <c r="AT35" s="265"/>
      <c r="AU35" s="265"/>
      <c r="AV35" s="331"/>
      <c r="AW35" s="331">
        <v>10</v>
      </c>
      <c r="AX35" s="265">
        <v>14</v>
      </c>
      <c r="AY35" s="265">
        <v>5</v>
      </c>
      <c r="AZ35" s="265"/>
      <c r="BA35" s="265"/>
      <c r="BB35" s="265"/>
      <c r="BC35" s="331"/>
      <c r="BD35" s="331"/>
      <c r="BE35" s="265"/>
      <c r="BF35" s="265">
        <v>1</v>
      </c>
      <c r="BG35" s="265"/>
      <c r="BH35" s="265"/>
      <c r="BI35" s="265"/>
      <c r="BJ35" s="331"/>
      <c r="BK35" s="331"/>
      <c r="BL35" s="265"/>
      <c r="BM35" s="265"/>
      <c r="BN35" s="276" t="s">
        <v>257</v>
      </c>
    </row>
    <row r="36" spans="1:68" ht="18" customHeight="1" x14ac:dyDescent="0.35">
      <c r="A36" s="361"/>
      <c r="B36" s="200"/>
      <c r="C36" s="201"/>
      <c r="D36" s="201"/>
      <c r="E36" s="201"/>
      <c r="F36" s="201"/>
      <c r="G36" s="331"/>
      <c r="H36" s="265"/>
      <c r="I36" s="265"/>
      <c r="J36" s="265"/>
      <c r="K36" s="265"/>
      <c r="L36" s="265"/>
      <c r="M36" s="331"/>
      <c r="N36" s="331"/>
      <c r="O36" s="265"/>
      <c r="P36" s="265"/>
      <c r="Q36" s="265"/>
      <c r="R36" s="265"/>
      <c r="S36" s="265"/>
      <c r="T36" s="331"/>
      <c r="U36" s="331"/>
      <c r="V36" s="265"/>
      <c r="W36" s="265"/>
      <c r="X36" s="265"/>
      <c r="Y36" s="265"/>
      <c r="Z36" s="265"/>
      <c r="AA36" s="331"/>
      <c r="AB36" s="331"/>
      <c r="AC36" s="265"/>
      <c r="AD36" s="265"/>
      <c r="AE36" s="265"/>
      <c r="AF36" s="265"/>
      <c r="AG36" s="265"/>
      <c r="AH36" s="331"/>
      <c r="AI36" s="331"/>
      <c r="AJ36" s="265"/>
      <c r="AK36" s="265"/>
      <c r="AL36" s="265"/>
      <c r="AM36" s="265"/>
      <c r="AN36" s="265"/>
      <c r="AO36" s="331"/>
      <c r="AP36" s="331"/>
      <c r="AQ36" s="265"/>
      <c r="AR36" s="265"/>
      <c r="AS36" s="265"/>
      <c r="AT36" s="265"/>
      <c r="AU36" s="265"/>
      <c r="AV36" s="331"/>
      <c r="AW36" s="331"/>
      <c r="AX36" s="265"/>
      <c r="AY36" s="265"/>
      <c r="AZ36" s="265"/>
      <c r="BA36" s="265"/>
      <c r="BB36" s="265"/>
      <c r="BC36" s="331"/>
      <c r="BD36" s="331"/>
      <c r="BE36" s="265"/>
      <c r="BF36" s="265"/>
      <c r="BG36" s="265"/>
      <c r="BH36" s="265"/>
      <c r="BI36" s="265"/>
      <c r="BJ36" s="331"/>
      <c r="BK36" s="331"/>
      <c r="BL36" s="265"/>
      <c r="BM36" s="265"/>
      <c r="BN36" s="276"/>
    </row>
    <row r="37" spans="1:68" ht="18" customHeight="1" x14ac:dyDescent="0.35">
      <c r="A37" s="360" t="s">
        <v>255</v>
      </c>
      <c r="B37" s="202" t="s">
        <v>92</v>
      </c>
      <c r="C37" s="201" t="s">
        <v>54</v>
      </c>
      <c r="D37" s="201">
        <v>30</v>
      </c>
      <c r="E37" s="201">
        <f t="shared" ref="E37" si="2">SUM(G37:BG38)</f>
        <v>30</v>
      </c>
      <c r="F37" s="201">
        <f>E37-D37</f>
        <v>0</v>
      </c>
      <c r="G37" s="331"/>
      <c r="H37" s="265"/>
      <c r="I37" s="265"/>
      <c r="J37" s="265"/>
      <c r="K37" s="265"/>
      <c r="L37" s="265"/>
      <c r="M37" s="331"/>
      <c r="N37" s="331"/>
      <c r="O37" s="265"/>
      <c r="P37" s="265"/>
      <c r="Q37" s="265"/>
      <c r="R37" s="265"/>
      <c r="S37" s="265"/>
      <c r="T37" s="331"/>
      <c r="U37" s="331"/>
      <c r="V37" s="265"/>
      <c r="W37" s="265"/>
      <c r="X37" s="265"/>
      <c r="Y37" s="265"/>
      <c r="Z37" s="265"/>
      <c r="AA37" s="331"/>
      <c r="AB37" s="331"/>
      <c r="AC37" s="265"/>
      <c r="AD37" s="265"/>
      <c r="AE37" s="265"/>
      <c r="AF37" s="265"/>
      <c r="AG37" s="265"/>
      <c r="AH37" s="331"/>
      <c r="AI37" s="331"/>
      <c r="AJ37" s="265"/>
      <c r="AK37" s="265"/>
      <c r="AL37" s="265"/>
      <c r="AM37" s="265"/>
      <c r="AN37" s="265"/>
      <c r="AO37" s="331"/>
      <c r="AP37" s="331"/>
      <c r="AQ37" s="265"/>
      <c r="AR37" s="265"/>
      <c r="AS37" s="265"/>
      <c r="AT37" s="265"/>
      <c r="AU37" s="265"/>
      <c r="AV37" s="331"/>
      <c r="AW37" s="331"/>
      <c r="AX37" s="265"/>
      <c r="AY37" s="265"/>
      <c r="AZ37" s="265"/>
      <c r="BA37" s="265"/>
      <c r="BB37" s="265"/>
      <c r="BC37" s="331"/>
      <c r="BD37" s="331">
        <v>10</v>
      </c>
      <c r="BE37" s="265">
        <v>20</v>
      </c>
      <c r="BF37" s="265"/>
      <c r="BG37" s="265"/>
      <c r="BH37" s="265"/>
      <c r="BI37" s="265"/>
      <c r="BJ37" s="331"/>
      <c r="BK37" s="331"/>
      <c r="BL37" s="265"/>
      <c r="BM37" s="265"/>
      <c r="BN37" s="276"/>
    </row>
    <row r="38" spans="1:68" ht="18" customHeight="1" x14ac:dyDescent="0.35">
      <c r="A38" s="361"/>
      <c r="B38" s="203"/>
      <c r="C38" s="201"/>
      <c r="D38" s="201"/>
      <c r="E38" s="201"/>
      <c r="F38" s="201"/>
      <c r="G38" s="331"/>
      <c r="H38" s="265"/>
      <c r="I38" s="265"/>
      <c r="J38" s="265"/>
      <c r="K38" s="265"/>
      <c r="L38" s="265"/>
      <c r="M38" s="331"/>
      <c r="N38" s="331"/>
      <c r="O38" s="265"/>
      <c r="P38" s="265"/>
      <c r="Q38" s="265"/>
      <c r="R38" s="265"/>
      <c r="S38" s="265"/>
      <c r="T38" s="331"/>
      <c r="U38" s="331"/>
      <c r="V38" s="265"/>
      <c r="W38" s="265"/>
      <c r="X38" s="265"/>
      <c r="Y38" s="265"/>
      <c r="Z38" s="265"/>
      <c r="AA38" s="331"/>
      <c r="AB38" s="331"/>
      <c r="AC38" s="265"/>
      <c r="AD38" s="265"/>
      <c r="AE38" s="265"/>
      <c r="AF38" s="265"/>
      <c r="AG38" s="265"/>
      <c r="AH38" s="331"/>
      <c r="AI38" s="331"/>
      <c r="AJ38" s="265"/>
      <c r="AK38" s="265"/>
      <c r="AL38" s="265"/>
      <c r="AM38" s="265"/>
      <c r="AN38" s="265"/>
      <c r="AO38" s="331"/>
      <c r="AP38" s="331"/>
      <c r="AQ38" s="265"/>
      <c r="AR38" s="265"/>
      <c r="AS38" s="265"/>
      <c r="AT38" s="265"/>
      <c r="AU38" s="265"/>
      <c r="AV38" s="331"/>
      <c r="AW38" s="331"/>
      <c r="AX38" s="265"/>
      <c r="AY38" s="265"/>
      <c r="AZ38" s="265"/>
      <c r="BA38" s="265"/>
      <c r="BB38" s="265"/>
      <c r="BC38" s="331"/>
      <c r="BD38" s="331"/>
      <c r="BE38" s="265"/>
      <c r="BF38" s="265"/>
      <c r="BG38" s="265"/>
      <c r="BH38" s="265"/>
      <c r="BI38" s="265"/>
      <c r="BJ38" s="331"/>
      <c r="BK38" s="331"/>
      <c r="BL38" s="265"/>
      <c r="BM38" s="265"/>
      <c r="BN38" s="276"/>
    </row>
    <row r="39" spans="1:68" ht="18" customHeight="1" x14ac:dyDescent="0.35">
      <c r="A39" s="360" t="s">
        <v>255</v>
      </c>
      <c r="B39" s="202" t="s">
        <v>93</v>
      </c>
      <c r="C39" s="201" t="s">
        <v>54</v>
      </c>
      <c r="D39" s="201">
        <v>30</v>
      </c>
      <c r="E39" s="201">
        <f t="shared" ref="E39" si="3">SUM(G39:BG40)</f>
        <v>30</v>
      </c>
      <c r="F39" s="201">
        <f>E39-D39</f>
        <v>0</v>
      </c>
      <c r="G39" s="331"/>
      <c r="H39" s="265"/>
      <c r="I39" s="265"/>
      <c r="J39" s="265"/>
      <c r="K39" s="265"/>
      <c r="L39" s="265"/>
      <c r="M39" s="331"/>
      <c r="N39" s="331"/>
      <c r="O39" s="265"/>
      <c r="P39" s="265"/>
      <c r="Q39" s="265"/>
      <c r="R39" s="265"/>
      <c r="S39" s="265"/>
      <c r="T39" s="331"/>
      <c r="U39" s="331"/>
      <c r="V39" s="265"/>
      <c r="W39" s="265"/>
      <c r="X39" s="265"/>
      <c r="Y39" s="265"/>
      <c r="Z39" s="265"/>
      <c r="AA39" s="331"/>
      <c r="AB39" s="331"/>
      <c r="AC39" s="265"/>
      <c r="AD39" s="265"/>
      <c r="AE39" s="265"/>
      <c r="AF39" s="265"/>
      <c r="AG39" s="265"/>
      <c r="AH39" s="331"/>
      <c r="AI39" s="331"/>
      <c r="AJ39" s="265"/>
      <c r="AK39" s="265"/>
      <c r="AL39" s="265"/>
      <c r="AM39" s="265"/>
      <c r="AN39" s="265"/>
      <c r="AO39" s="331"/>
      <c r="AP39" s="331"/>
      <c r="AQ39" s="265"/>
      <c r="AR39" s="265"/>
      <c r="AS39" s="265"/>
      <c r="AT39" s="265"/>
      <c r="AU39" s="265"/>
      <c r="AV39" s="331"/>
      <c r="AW39" s="331"/>
      <c r="AX39" s="265"/>
      <c r="AY39" s="265"/>
      <c r="AZ39" s="265"/>
      <c r="BA39" s="265"/>
      <c r="BB39" s="265"/>
      <c r="BC39" s="331"/>
      <c r="BD39" s="331"/>
      <c r="BE39" s="265"/>
      <c r="BF39" s="265">
        <v>30</v>
      </c>
      <c r="BG39" s="265"/>
      <c r="BH39" s="265"/>
      <c r="BI39" s="265"/>
      <c r="BJ39" s="331"/>
      <c r="BK39" s="331"/>
      <c r="BL39" s="265"/>
      <c r="BM39" s="265"/>
      <c r="BN39" s="276"/>
    </row>
    <row r="40" spans="1:68" s="2" customFormat="1" ht="18" customHeight="1" x14ac:dyDescent="0.35">
      <c r="A40" s="361"/>
      <c r="B40" s="203"/>
      <c r="C40" s="201"/>
      <c r="D40" s="201"/>
      <c r="E40" s="201"/>
      <c r="F40" s="201"/>
      <c r="G40" s="331"/>
      <c r="H40" s="265"/>
      <c r="I40" s="265"/>
      <c r="J40" s="265"/>
      <c r="K40" s="265"/>
      <c r="L40" s="265"/>
      <c r="M40" s="331"/>
      <c r="N40" s="331"/>
      <c r="O40" s="265"/>
      <c r="P40" s="265"/>
      <c r="Q40" s="265"/>
      <c r="R40" s="265"/>
      <c r="S40" s="265"/>
      <c r="T40" s="331"/>
      <c r="U40" s="331"/>
      <c r="V40" s="265"/>
      <c r="W40" s="265"/>
      <c r="X40" s="265"/>
      <c r="Y40" s="265"/>
      <c r="Z40" s="265"/>
      <c r="AA40" s="331"/>
      <c r="AB40" s="331"/>
      <c r="AC40" s="265"/>
      <c r="AD40" s="265"/>
      <c r="AE40" s="265"/>
      <c r="AF40" s="265"/>
      <c r="AG40" s="265"/>
      <c r="AH40" s="331"/>
      <c r="AI40" s="331"/>
      <c r="AJ40" s="265"/>
      <c r="AK40" s="265"/>
      <c r="AL40" s="265"/>
      <c r="AM40" s="265"/>
      <c r="AN40" s="265"/>
      <c r="AO40" s="331"/>
      <c r="AP40" s="331"/>
      <c r="AQ40" s="265"/>
      <c r="AR40" s="265"/>
      <c r="AS40" s="265"/>
      <c r="AT40" s="265"/>
      <c r="AU40" s="265"/>
      <c r="AV40" s="331"/>
      <c r="AW40" s="331"/>
      <c r="AX40" s="265"/>
      <c r="AY40" s="265"/>
      <c r="AZ40" s="265"/>
      <c r="BA40" s="265"/>
      <c r="BB40" s="265"/>
      <c r="BC40" s="331"/>
      <c r="BD40" s="331"/>
      <c r="BE40" s="265"/>
      <c r="BF40" s="265"/>
      <c r="BG40" s="265"/>
      <c r="BH40" s="265"/>
      <c r="BI40" s="265"/>
      <c r="BJ40" s="331"/>
      <c r="BK40" s="331"/>
      <c r="BL40" s="265"/>
      <c r="BM40" s="265"/>
      <c r="BN40" s="276"/>
      <c r="BO40"/>
      <c r="BP40"/>
    </row>
    <row r="41" spans="1:68" s="2" customFormat="1" ht="18" customHeight="1" x14ac:dyDescent="0.35">
      <c r="A41" s="360" t="s">
        <v>255</v>
      </c>
      <c r="B41" s="202" t="s">
        <v>258</v>
      </c>
      <c r="C41" s="201" t="s">
        <v>54</v>
      </c>
      <c r="D41" s="201">
        <v>30</v>
      </c>
      <c r="E41" s="201">
        <f t="shared" ref="E41" si="4">SUM(G41:BG42)</f>
        <v>30</v>
      </c>
      <c r="F41" s="201">
        <f>E41-D41</f>
        <v>0</v>
      </c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/>
      <c r="AR41" s="265"/>
      <c r="AS41" s="265"/>
      <c r="AT41" s="265"/>
      <c r="AU41" s="265"/>
      <c r="AV41" s="331"/>
      <c r="AW41" s="331"/>
      <c r="AX41" s="265">
        <v>5</v>
      </c>
      <c r="AY41" s="265"/>
      <c r="AZ41" s="265"/>
      <c r="BA41" s="265"/>
      <c r="BB41" s="265"/>
      <c r="BC41" s="331"/>
      <c r="BD41" s="331">
        <v>25</v>
      </c>
      <c r="BE41" s="265"/>
      <c r="BF41" s="265"/>
      <c r="BG41" s="265"/>
      <c r="BH41" s="265"/>
      <c r="BI41" s="265"/>
      <c r="BJ41" s="331"/>
      <c r="BK41" s="331"/>
      <c r="BL41" s="265"/>
      <c r="BM41" s="265"/>
      <c r="BN41" s="276"/>
      <c r="BO41"/>
      <c r="BP41"/>
    </row>
    <row r="42" spans="1:68" s="2" customFormat="1" ht="18" customHeight="1" x14ac:dyDescent="0.35">
      <c r="A42" s="361"/>
      <c r="B42" s="203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76"/>
      <c r="BO42"/>
      <c r="BP42"/>
    </row>
    <row r="43" spans="1:68" s="2" customFormat="1" ht="18" customHeight="1" x14ac:dyDescent="0.35">
      <c r="A43" s="264"/>
      <c r="B43" s="202"/>
      <c r="C43" s="201"/>
      <c r="D43" s="201"/>
      <c r="E43" s="201"/>
      <c r="F43" s="201"/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/>
      <c r="BI43" s="265"/>
      <c r="BJ43" s="331"/>
      <c r="BK43" s="331"/>
      <c r="BL43" s="265"/>
      <c r="BM43" s="265"/>
      <c r="BN43" s="276"/>
      <c r="BO43"/>
      <c r="BP43"/>
    </row>
    <row r="44" spans="1:68" s="2" customFormat="1" ht="18" customHeight="1" x14ac:dyDescent="0.35">
      <c r="A44" s="303"/>
      <c r="B44" s="203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76"/>
      <c r="BO44"/>
      <c r="BP44"/>
    </row>
    <row r="45" spans="1:68" s="2" customFormat="1" ht="15" customHeight="1" x14ac:dyDescent="0.35">
      <c r="A45"/>
      <c r="B45"/>
      <c r="C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2"/>
      <c r="BO45"/>
      <c r="BP45"/>
    </row>
    <row r="46" spans="1:68" s="2" customFormat="1" ht="15" customHeight="1" x14ac:dyDescent="0.35">
      <c r="A46"/>
      <c r="B46"/>
      <c r="C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22"/>
      <c r="BO46"/>
      <c r="BP46"/>
    </row>
    <row r="47" spans="1:68" s="2" customFormat="1" ht="15" customHeight="1" x14ac:dyDescent="0.35">
      <c r="A47"/>
      <c r="B47"/>
      <c r="C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22"/>
      <c r="BO47"/>
      <c r="BP47"/>
    </row>
    <row r="48" spans="1:68" s="2" customFormat="1" ht="15" customHeight="1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22"/>
      <c r="BO48"/>
      <c r="BP48"/>
    </row>
    <row r="49" spans="1:68" s="2" customFormat="1" ht="15" customHeight="1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22"/>
      <c r="BO49"/>
      <c r="BP49"/>
    </row>
    <row r="50" spans="1:68" s="2" customFormat="1" ht="15" customHeight="1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O50"/>
      <c r="BP50"/>
    </row>
    <row r="51" spans="1:68" s="2" customFormat="1" ht="15" customHeight="1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O51"/>
      <c r="BP51"/>
    </row>
    <row r="52" spans="1:68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O52"/>
      <c r="BP52"/>
    </row>
    <row r="53" spans="1:68" s="1" customFormat="1" ht="15" customHeight="1" x14ac:dyDescent="0.35">
      <c r="A53"/>
      <c r="B53" s="21"/>
      <c r="C53"/>
      <c r="D53"/>
      <c r="E53"/>
      <c r="F53"/>
      <c r="BN53" s="2"/>
      <c r="BO53"/>
      <c r="BP53"/>
    </row>
    <row r="54" spans="1:68" s="1" customFormat="1" ht="15" customHeight="1" x14ac:dyDescent="0.35">
      <c r="A54"/>
      <c r="B54" s="21"/>
      <c r="C54"/>
      <c r="D54"/>
      <c r="E54"/>
      <c r="F54"/>
      <c r="BN54" s="2"/>
      <c r="BO54"/>
      <c r="BP54"/>
    </row>
    <row r="55" spans="1:68" s="1" customFormat="1" ht="15" customHeight="1" x14ac:dyDescent="0.35">
      <c r="A55"/>
      <c r="B55" s="21"/>
      <c r="C55"/>
      <c r="D55"/>
      <c r="E55"/>
      <c r="F55"/>
      <c r="BN55" s="2"/>
      <c r="BO55"/>
      <c r="BP55"/>
    </row>
    <row r="56" spans="1:68" s="1" customFormat="1" ht="15" customHeight="1" x14ac:dyDescent="0.35">
      <c r="A56"/>
      <c r="B56" s="21"/>
      <c r="C56"/>
      <c r="D56"/>
      <c r="E56"/>
      <c r="F56"/>
      <c r="BN56" s="2"/>
      <c r="BO56"/>
      <c r="BP56"/>
    </row>
    <row r="57" spans="1:68" s="1" customFormat="1" ht="15" customHeight="1" x14ac:dyDescent="0.35">
      <c r="A57"/>
      <c r="B57" s="21"/>
      <c r="C57"/>
      <c r="D57"/>
      <c r="E57"/>
      <c r="F57"/>
      <c r="BN57" s="2"/>
      <c r="BO57"/>
      <c r="BP57"/>
    </row>
    <row r="58" spans="1:68" s="1" customFormat="1" ht="15" customHeight="1" x14ac:dyDescent="0.35">
      <c r="A58"/>
      <c r="B58" s="21"/>
      <c r="C58"/>
      <c r="D58"/>
      <c r="E58"/>
      <c r="F58"/>
      <c r="BN58" s="2"/>
      <c r="BO58"/>
      <c r="BP58"/>
    </row>
    <row r="59" spans="1:68" s="1" customFormat="1" ht="15" customHeight="1" x14ac:dyDescent="0.35">
      <c r="A59"/>
      <c r="B59" s="21"/>
      <c r="C59"/>
      <c r="D59"/>
      <c r="E59"/>
      <c r="F59"/>
      <c r="BN59" s="2"/>
      <c r="BO59"/>
      <c r="BP59"/>
    </row>
    <row r="60" spans="1:68" s="1" customFormat="1" ht="15" customHeight="1" x14ac:dyDescent="0.35">
      <c r="A60"/>
      <c r="B60" s="21"/>
      <c r="C60"/>
      <c r="D60"/>
      <c r="E60"/>
      <c r="F60"/>
      <c r="BN60" s="2"/>
      <c r="BO60"/>
      <c r="BP60"/>
    </row>
    <row r="61" spans="1:68" s="1" customFormat="1" ht="15" customHeight="1" x14ac:dyDescent="0.35">
      <c r="A61"/>
      <c r="B61" s="21"/>
      <c r="C61"/>
      <c r="D61"/>
      <c r="E61"/>
      <c r="F61"/>
      <c r="BN61" s="2"/>
      <c r="BO61"/>
      <c r="BP61"/>
    </row>
    <row r="62" spans="1:68" s="1" customFormat="1" ht="15" customHeight="1" x14ac:dyDescent="0.35">
      <c r="A62"/>
      <c r="B62" s="21"/>
      <c r="C62"/>
      <c r="D62"/>
      <c r="E62"/>
      <c r="F62"/>
      <c r="BN62" s="2"/>
      <c r="BO62"/>
      <c r="BP62"/>
    </row>
  </sheetData>
  <mergeCells count="394">
    <mergeCell ref="G3:AH3"/>
    <mergeCell ref="AI3:BM3"/>
    <mergeCell ref="BN3:BN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D29:D30"/>
    <mergeCell ref="E29:E30"/>
    <mergeCell ref="F29:F30"/>
    <mergeCell ref="G29:G30"/>
    <mergeCell ref="H29:H30"/>
    <mergeCell ref="I29:I30"/>
    <mergeCell ref="A17:A22"/>
    <mergeCell ref="B17:B22"/>
    <mergeCell ref="A23:A28"/>
    <mergeCell ref="B23:B28"/>
    <mergeCell ref="A29:A30"/>
    <mergeCell ref="B29:C30"/>
    <mergeCell ref="T29:T30"/>
    <mergeCell ref="U29:U30"/>
    <mergeCell ref="V29:V30"/>
    <mergeCell ref="W29:W30"/>
    <mergeCell ref="J29:J30"/>
    <mergeCell ref="K29:K30"/>
    <mergeCell ref="M29:M30"/>
    <mergeCell ref="N29:N30"/>
    <mergeCell ref="O29:O30"/>
    <mergeCell ref="P29:P30"/>
    <mergeCell ref="AM29:AM30"/>
    <mergeCell ref="AN29:AN30"/>
    <mergeCell ref="BN29:BN30"/>
    <mergeCell ref="A33:A34"/>
    <mergeCell ref="B33:B34"/>
    <mergeCell ref="C33:C34"/>
    <mergeCell ref="D33:D34"/>
    <mergeCell ref="E33:E34"/>
    <mergeCell ref="F33:F34"/>
    <mergeCell ref="G33:AH33"/>
    <mergeCell ref="AE29:AE30"/>
    <mergeCell ref="AF29:AF30"/>
    <mergeCell ref="AG29:AG30"/>
    <mergeCell ref="AJ29:AJ30"/>
    <mergeCell ref="AK29:AK30"/>
    <mergeCell ref="AL29:AL30"/>
    <mergeCell ref="X29:X30"/>
    <mergeCell ref="Y29:Y30"/>
    <mergeCell ref="AA29:AA30"/>
    <mergeCell ref="AB29:AB30"/>
    <mergeCell ref="AC29:AC30"/>
    <mergeCell ref="AD29:AD30"/>
    <mergeCell ref="Q29:Q30"/>
    <mergeCell ref="R29:R30"/>
    <mergeCell ref="I35:I36"/>
    <mergeCell ref="J35:J36"/>
    <mergeCell ref="K35:K36"/>
    <mergeCell ref="L35:L36"/>
    <mergeCell ref="M35:M36"/>
    <mergeCell ref="N35:N36"/>
    <mergeCell ref="AI33:BM33"/>
    <mergeCell ref="BN33:BN34"/>
    <mergeCell ref="A35:A36"/>
    <mergeCell ref="B35:B36"/>
    <mergeCell ref="C35:C36"/>
    <mergeCell ref="D35:D36"/>
    <mergeCell ref="E35:E36"/>
    <mergeCell ref="F35:F36"/>
    <mergeCell ref="G35:G36"/>
    <mergeCell ref="H35:H36"/>
    <mergeCell ref="U35:U36"/>
    <mergeCell ref="V35:V36"/>
    <mergeCell ref="W35:W36"/>
    <mergeCell ref="X35:X36"/>
    <mergeCell ref="Y35:Y36"/>
    <mergeCell ref="Z35:Z36"/>
    <mergeCell ref="O35:O36"/>
    <mergeCell ref="P35:P36"/>
    <mergeCell ref="Q35:Q36"/>
    <mergeCell ref="R35:R36"/>
    <mergeCell ref="S35:S36"/>
    <mergeCell ref="T35:T36"/>
    <mergeCell ref="AG35:AG36"/>
    <mergeCell ref="AH35:AH36"/>
    <mergeCell ref="AI35:AI36"/>
    <mergeCell ref="AJ35:AJ36"/>
    <mergeCell ref="AK35:AK36"/>
    <mergeCell ref="AL35:AL36"/>
    <mergeCell ref="AA35:AA36"/>
    <mergeCell ref="AB35:AB36"/>
    <mergeCell ref="AC35:AC36"/>
    <mergeCell ref="AD35:AD36"/>
    <mergeCell ref="AE35:AE36"/>
    <mergeCell ref="AF35:AF36"/>
    <mergeCell ref="AU35:AU36"/>
    <mergeCell ref="AV35:AV36"/>
    <mergeCell ref="AW35:AW36"/>
    <mergeCell ref="AX35:AX36"/>
    <mergeCell ref="AM35:AM36"/>
    <mergeCell ref="AN35:AN36"/>
    <mergeCell ref="AO35:AO36"/>
    <mergeCell ref="AP35:AP36"/>
    <mergeCell ref="AQ35:AQ36"/>
    <mergeCell ref="AR35:AR36"/>
    <mergeCell ref="BK35:BK36"/>
    <mergeCell ref="BL35:BL36"/>
    <mergeCell ref="BM35:BM36"/>
    <mergeCell ref="BN35:BN36"/>
    <mergeCell ref="A37:A38"/>
    <mergeCell ref="B37:B38"/>
    <mergeCell ref="C37:C38"/>
    <mergeCell ref="D37:D38"/>
    <mergeCell ref="E37:E38"/>
    <mergeCell ref="F37:F38"/>
    <mergeCell ref="BE35:BE36"/>
    <mergeCell ref="BF35:BF36"/>
    <mergeCell ref="BG35:BG36"/>
    <mergeCell ref="BH35:BH36"/>
    <mergeCell ref="BI35:BI36"/>
    <mergeCell ref="BJ35:BJ36"/>
    <mergeCell ref="AY35:AY36"/>
    <mergeCell ref="AZ35:AZ36"/>
    <mergeCell ref="BA35:BA36"/>
    <mergeCell ref="BB35:BB36"/>
    <mergeCell ref="BC35:BC36"/>
    <mergeCell ref="BD35:BD36"/>
    <mergeCell ref="AS35:AS36"/>
    <mergeCell ref="AT35:AT36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39:A40"/>
    <mergeCell ref="B39:B40"/>
    <mergeCell ref="C39:C40"/>
    <mergeCell ref="D39:D40"/>
    <mergeCell ref="E39:E40"/>
    <mergeCell ref="F39:F40"/>
    <mergeCell ref="BI37:BI38"/>
    <mergeCell ref="BJ37:BJ38"/>
    <mergeCell ref="BK37:BK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39:U40"/>
    <mergeCell ref="V39:V40"/>
    <mergeCell ref="W39:W40"/>
    <mergeCell ref="X39:X40"/>
    <mergeCell ref="AN39:AN40"/>
    <mergeCell ref="AO39:AO40"/>
    <mergeCell ref="AP39:AP40"/>
    <mergeCell ref="AE39:AE40"/>
    <mergeCell ref="AF39:AF40"/>
    <mergeCell ref="AG39:AG40"/>
    <mergeCell ref="AH39:AH40"/>
    <mergeCell ref="AI39:AI40"/>
    <mergeCell ref="AJ39:AJ40"/>
    <mergeCell ref="BL39:BL40"/>
    <mergeCell ref="BM39:BM40"/>
    <mergeCell ref="BN39:BN40"/>
    <mergeCell ref="BC39:BC40"/>
    <mergeCell ref="BD39:BD40"/>
    <mergeCell ref="BE39:BE40"/>
    <mergeCell ref="BF39:BF40"/>
    <mergeCell ref="BG39:BG40"/>
    <mergeCell ref="BH39:BH40"/>
    <mergeCell ref="A41:A42"/>
    <mergeCell ref="B41:B42"/>
    <mergeCell ref="C41:C42"/>
    <mergeCell ref="D41:D42"/>
    <mergeCell ref="E41:E42"/>
    <mergeCell ref="F41:F42"/>
    <mergeCell ref="BI39:BI40"/>
    <mergeCell ref="BJ39:BJ40"/>
    <mergeCell ref="BK39:BK40"/>
    <mergeCell ref="AW39:AW40"/>
    <mergeCell ref="AX39:AX40"/>
    <mergeCell ref="AY39:AY40"/>
    <mergeCell ref="AZ39:AZ40"/>
    <mergeCell ref="BA39:BA40"/>
    <mergeCell ref="BB39:BB40"/>
    <mergeCell ref="AQ39:AQ40"/>
    <mergeCell ref="AR39:AR40"/>
    <mergeCell ref="AS39:AS40"/>
    <mergeCell ref="AT39:AT40"/>
    <mergeCell ref="AU39:AU40"/>
    <mergeCell ref="AV39:AV40"/>
    <mergeCell ref="AK39:AK40"/>
    <mergeCell ref="AL39:AL40"/>
    <mergeCell ref="AM39:AM40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Y41:Y42"/>
    <mergeCell ref="Z41:Z42"/>
    <mergeCell ref="AA41:AA42"/>
    <mergeCell ref="AB41:AB42"/>
    <mergeCell ref="AC41:AC42"/>
    <mergeCell ref="AD41:AD42"/>
    <mergeCell ref="S41:S42"/>
    <mergeCell ref="T41:T42"/>
    <mergeCell ref="U41:U42"/>
    <mergeCell ref="V41:V42"/>
    <mergeCell ref="W41:W42"/>
    <mergeCell ref="X41:X42"/>
    <mergeCell ref="AN41:AN42"/>
    <mergeCell ref="AO41:AO42"/>
    <mergeCell ref="AP41:AP42"/>
    <mergeCell ref="AE41:AE42"/>
    <mergeCell ref="AF41:AF42"/>
    <mergeCell ref="AG41:AG42"/>
    <mergeCell ref="AH41:AH42"/>
    <mergeCell ref="AI41:AI42"/>
    <mergeCell ref="AJ41:AJ42"/>
    <mergeCell ref="BL41:BL42"/>
    <mergeCell ref="BM41:BM42"/>
    <mergeCell ref="BN41:BN42"/>
    <mergeCell ref="BC41:BC42"/>
    <mergeCell ref="BD41:BD42"/>
    <mergeCell ref="BE41:BE42"/>
    <mergeCell ref="BF41:BF42"/>
    <mergeCell ref="BG41:BG42"/>
    <mergeCell ref="BH41:BH42"/>
    <mergeCell ref="A43:A44"/>
    <mergeCell ref="B43:B44"/>
    <mergeCell ref="C43:C44"/>
    <mergeCell ref="D43:D44"/>
    <mergeCell ref="E43:E44"/>
    <mergeCell ref="F43:F44"/>
    <mergeCell ref="BI41:BI42"/>
    <mergeCell ref="BJ41:BJ42"/>
    <mergeCell ref="BK41:BK42"/>
    <mergeCell ref="AW41:AW42"/>
    <mergeCell ref="AX41:AX42"/>
    <mergeCell ref="AY41:AY42"/>
    <mergeCell ref="AZ41:AZ42"/>
    <mergeCell ref="BA41:BA42"/>
    <mergeCell ref="BB41:BB42"/>
    <mergeCell ref="AQ41:AQ42"/>
    <mergeCell ref="AR41:AR42"/>
    <mergeCell ref="AS41:AS42"/>
    <mergeCell ref="AT41:AT42"/>
    <mergeCell ref="AU41:AU42"/>
    <mergeCell ref="AV41:AV42"/>
    <mergeCell ref="AK41:AK42"/>
    <mergeCell ref="AL41:AL42"/>
    <mergeCell ref="AM41:AM42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AU43:AU44"/>
    <mergeCell ref="AV43:AV44"/>
    <mergeCell ref="AK43:AK44"/>
    <mergeCell ref="AL43:AL44"/>
    <mergeCell ref="AM43:AM44"/>
    <mergeCell ref="AN43:AN44"/>
    <mergeCell ref="AO43:AO44"/>
    <mergeCell ref="AP43:AP44"/>
    <mergeCell ref="AE43:AE44"/>
    <mergeCell ref="AF43:AF44"/>
    <mergeCell ref="AG43:AG44"/>
    <mergeCell ref="AH43:AH44"/>
    <mergeCell ref="AI43:AI44"/>
    <mergeCell ref="AJ43:AJ44"/>
    <mergeCell ref="AR29:AR30"/>
    <mergeCell ref="AQ29:AQ30"/>
    <mergeCell ref="BI43:BI44"/>
    <mergeCell ref="BJ43:BJ44"/>
    <mergeCell ref="BK43:BK44"/>
    <mergeCell ref="BL43:BL44"/>
    <mergeCell ref="BM43:BM44"/>
    <mergeCell ref="BN43:BN44"/>
    <mergeCell ref="BC43:BC44"/>
    <mergeCell ref="BD43:BD44"/>
    <mergeCell ref="BE43:BE44"/>
    <mergeCell ref="BF43:BF44"/>
    <mergeCell ref="BG43:BG44"/>
    <mergeCell ref="BH43:BH44"/>
    <mergeCell ref="AW43:AW44"/>
    <mergeCell ref="AX43:AX44"/>
    <mergeCell ref="AY43:AY44"/>
    <mergeCell ref="AZ43:AZ44"/>
    <mergeCell ref="BA43:BA44"/>
    <mergeCell ref="BB43:BB44"/>
    <mergeCell ref="AQ43:AQ44"/>
    <mergeCell ref="AR43:AR44"/>
    <mergeCell ref="AS43:AS44"/>
    <mergeCell ref="AT43:AT44"/>
  </mergeCells>
  <conditionalFormatting sqref="F5:F28 E29:F29">
    <cfRule type="cellIs" dxfId="118" priority="8" operator="lessThan">
      <formula>0</formula>
    </cfRule>
  </conditionalFormatting>
  <conditionalFormatting sqref="F5:F29">
    <cfRule type="cellIs" dxfId="117" priority="7" operator="equal">
      <formula>0</formula>
    </cfRule>
  </conditionalFormatting>
  <conditionalFormatting sqref="F35:F44">
    <cfRule type="cellIs" dxfId="116" priority="5" operator="equal">
      <formula>0</formula>
    </cfRule>
    <cfRule type="cellIs" dxfId="115" priority="6" operator="lessThan">
      <formula>0</formula>
    </cfRule>
  </conditionalFormatting>
  <conditionalFormatting sqref="G5:BM28 G29:AR29 AS29:BM30 G30:AI30 AO30:AP30 G35:BM44">
    <cfRule type="cellIs" dxfId="114" priority="4" operator="greaterThan">
      <formula>0</formula>
    </cfRule>
  </conditionalFormatting>
  <conditionalFormatting sqref="BN5:BN29">
    <cfRule type="containsText" dxfId="113" priority="2" operator="containsText" text="Done">
      <formula>NOT(ISERROR(SEARCH("Done",BN5)))</formula>
    </cfRule>
  </conditionalFormatting>
  <conditionalFormatting sqref="BN5:BN30">
    <cfRule type="containsText" dxfId="112" priority="1" operator="containsText" text="Done">
      <formula>NOT(ISERROR(SEARCH("Done",BN5)))</formula>
    </cfRule>
  </conditionalFormatting>
  <conditionalFormatting sqref="BN35 BN37 BN39 BN41 BN43">
    <cfRule type="containsText" dxfId="111" priority="9" operator="containsText" text="Done">
      <formula>NOT(ISERROR(SEARCH("Done",BN35)))</formula>
    </cfRule>
  </conditionalFormatting>
  <conditionalFormatting sqref="BN35:BN44">
    <cfRule type="containsText" dxfId="110" priority="3" operator="containsText" text="Done">
      <formula>NOT(ISERROR(SEARCH("Done",BN35)))</formula>
    </cfRule>
  </conditionalFormatting>
  <dataValidations count="1">
    <dataValidation allowBlank="1" showInputMessage="1" showErrorMessage="1" sqref="BP5" xr:uid="{F6E97FEB-F2FD-490D-8BB9-2A78ABA1AFD9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EE62-842B-4D43-B8AF-819002C35791}">
  <sheetPr>
    <tabColor rgb="FFFFFF00"/>
    <pageSetUpPr fitToPage="1"/>
  </sheetPr>
  <dimension ref="A1:BP68"/>
  <sheetViews>
    <sheetView showGridLines="0" zoomScale="60" zoomScaleNormal="60" workbookViewId="0">
      <pane xSplit="6" topLeftCell="BB1" activePane="topRight" state="frozen"/>
      <selection activeCell="G51" sqref="G51:AH52"/>
      <selection pane="topRight" activeCell="BP47" sqref="BP47"/>
    </sheetView>
  </sheetViews>
  <sheetFormatPr defaultColWidth="9.1796875" defaultRowHeight="15" customHeight="1" x14ac:dyDescent="0.35"/>
  <cols>
    <col min="1" max="1" width="18.26953125" bestFit="1" customWidth="1"/>
    <col min="2" max="2" width="32.269531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65" width="4.54296875" style="1" customWidth="1"/>
    <col min="66" max="66" width="30.54296875" style="2" customWidth="1"/>
    <col min="70" max="70" width="11.1796875" customWidth="1"/>
    <col min="71" max="71" width="29.453125" bestFit="1" customWidth="1"/>
    <col min="72" max="72" width="22.1796875" bestFit="1" customWidth="1"/>
    <col min="73" max="73" width="5.26953125" bestFit="1" customWidth="1"/>
    <col min="74" max="75" width="11.453125" bestFit="1" customWidth="1"/>
    <col min="76" max="78" width="2.26953125" bestFit="1" customWidth="1"/>
    <col min="79" max="81" width="3.26953125" bestFit="1" customWidth="1"/>
    <col min="82" max="82" width="11" bestFit="1" customWidth="1"/>
    <col min="83" max="83" width="9" bestFit="1" customWidth="1"/>
    <col min="84" max="89" width="2.26953125" bestFit="1" customWidth="1"/>
    <col min="90" max="90" width="3.26953125" bestFit="1" customWidth="1"/>
    <col min="91" max="91" width="12" bestFit="1" customWidth="1"/>
    <col min="92" max="92" width="7.1796875" bestFit="1" customWidth="1"/>
    <col min="93" max="99" width="2.26953125" bestFit="1" customWidth="1"/>
    <col min="100" max="102" width="3.26953125" bestFit="1" customWidth="1"/>
    <col min="103" max="103" width="10" bestFit="1" customWidth="1"/>
    <col min="104" max="104" width="11.453125" bestFit="1" customWidth="1"/>
  </cols>
  <sheetData>
    <row r="1" spans="1:66" ht="34.5" customHeight="1" x14ac:dyDescent="0.35">
      <c r="A1" s="27" t="s">
        <v>45</v>
      </c>
      <c r="D1" s="230" t="s">
        <v>138</v>
      </c>
      <c r="E1" s="231"/>
      <c r="F1" s="232"/>
    </row>
    <row r="2" spans="1:66" ht="25" customHeight="1" x14ac:dyDescent="0.35">
      <c r="A2" s="23" t="s">
        <v>46</v>
      </c>
      <c r="C2" s="139">
        <f>D2/6</f>
        <v>90</v>
      </c>
      <c r="D2" s="2">
        <f>SUBTOTAL(9,D5:D34)</f>
        <v>540</v>
      </c>
      <c r="E2" s="2">
        <f>SUBTOTAL(9,E4:E34)</f>
        <v>540</v>
      </c>
      <c r="F2" s="63">
        <f>SUBTOTAL(9,F5:F34)</f>
        <v>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336" t="s">
        <v>219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58"/>
      <c r="BB3" s="358"/>
      <c r="BC3" s="358"/>
      <c r="BD3" s="358"/>
      <c r="BE3" s="358"/>
      <c r="BF3" s="358"/>
      <c r="BG3" s="358"/>
      <c r="BH3" s="358"/>
      <c r="BI3" s="358"/>
      <c r="BJ3" s="358"/>
      <c r="BK3" s="358"/>
      <c r="BL3" s="358"/>
      <c r="BM3" s="359"/>
      <c r="BN3" s="237" t="s">
        <v>52</v>
      </c>
    </row>
    <row r="4" spans="1:66" ht="18" customHeight="1" x14ac:dyDescent="0.35">
      <c r="A4" s="242"/>
      <c r="B4" s="206"/>
      <c r="C4" s="206"/>
      <c r="D4" s="207"/>
      <c r="E4" s="368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50">
        <v>28</v>
      </c>
      <c r="AI4" s="148">
        <v>1</v>
      </c>
      <c r="AJ4" s="149">
        <v>2</v>
      </c>
      <c r="AK4" s="149">
        <v>3</v>
      </c>
      <c r="AL4" s="149">
        <v>4</v>
      </c>
      <c r="AM4" s="149">
        <v>5</v>
      </c>
      <c r="AN4" s="149">
        <v>6</v>
      </c>
      <c r="AO4" s="149">
        <v>7</v>
      </c>
      <c r="AP4" s="149">
        <v>8</v>
      </c>
      <c r="AQ4" s="149">
        <v>9</v>
      </c>
      <c r="AR4" s="149">
        <v>10</v>
      </c>
      <c r="AS4" s="149">
        <v>11</v>
      </c>
      <c r="AT4" s="149">
        <v>12</v>
      </c>
      <c r="AU4" s="149">
        <v>13</v>
      </c>
      <c r="AV4" s="149">
        <v>14</v>
      </c>
      <c r="AW4" s="149">
        <v>15</v>
      </c>
      <c r="AX4" s="149">
        <v>16</v>
      </c>
      <c r="AY4" s="149">
        <v>17</v>
      </c>
      <c r="AZ4" s="149">
        <v>18</v>
      </c>
      <c r="BA4" s="149">
        <v>19</v>
      </c>
      <c r="BB4" s="149">
        <v>20</v>
      </c>
      <c r="BC4" s="149">
        <v>21</v>
      </c>
      <c r="BD4" s="149">
        <v>22</v>
      </c>
      <c r="BE4" s="149">
        <v>23</v>
      </c>
      <c r="BF4" s="149">
        <v>24</v>
      </c>
      <c r="BG4" s="149">
        <v>25</v>
      </c>
      <c r="BH4" s="149">
        <v>26</v>
      </c>
      <c r="BI4" s="151">
        <v>27</v>
      </c>
      <c r="BJ4" s="149">
        <v>28</v>
      </c>
      <c r="BK4" s="149">
        <v>29</v>
      </c>
      <c r="BL4" s="149">
        <v>30</v>
      </c>
      <c r="BM4" s="149">
        <v>31</v>
      </c>
      <c r="BN4" s="252"/>
    </row>
    <row r="5" spans="1:66" ht="18" customHeight="1" x14ac:dyDescent="0.35">
      <c r="A5" s="369" t="s">
        <v>259</v>
      </c>
      <c r="B5" s="364" t="s">
        <v>170</v>
      </c>
      <c r="C5" s="31" t="s">
        <v>1</v>
      </c>
      <c r="D5" s="161">
        <v>15</v>
      </c>
      <c r="E5" s="166">
        <f>SUM(H5:BB5)</f>
        <v>15</v>
      </c>
      <c r="F5" s="163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8"/>
      <c r="AI5" s="116"/>
      <c r="AJ5" s="9"/>
      <c r="AK5" s="9"/>
      <c r="AL5" s="9"/>
      <c r="AM5" s="9"/>
      <c r="AN5" s="9"/>
      <c r="AO5" s="116"/>
      <c r="AP5" s="116"/>
      <c r="AQ5" s="9">
        <v>15</v>
      </c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</row>
    <row r="6" spans="1:66" ht="18" customHeight="1" x14ac:dyDescent="0.35">
      <c r="A6" s="370"/>
      <c r="B6" s="365"/>
      <c r="C6" s="32" t="s">
        <v>2</v>
      </c>
      <c r="D6" s="162">
        <v>15</v>
      </c>
      <c r="E6" s="167">
        <f>SUM(AI6:BB6)</f>
        <v>15</v>
      </c>
      <c r="F6" s="163">
        <f t="shared" ref="F6:F35" si="0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/>
      <c r="AP6" s="116"/>
      <c r="AQ6" s="9">
        <v>15</v>
      </c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145"/>
    </row>
    <row r="7" spans="1:66" ht="18" customHeight="1" x14ac:dyDescent="0.35">
      <c r="A7" s="370"/>
      <c r="B7" s="365"/>
      <c r="C7" s="32" t="s">
        <v>3</v>
      </c>
      <c r="D7" s="162">
        <v>15</v>
      </c>
      <c r="E7" s="167">
        <f t="shared" ref="E7:E34" si="1">SUM(AI7:BB7)</f>
        <v>15</v>
      </c>
      <c r="F7" s="8">
        <f t="shared" si="0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>
        <v>15</v>
      </c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145"/>
    </row>
    <row r="8" spans="1:66" ht="18" customHeight="1" x14ac:dyDescent="0.35">
      <c r="A8" s="370"/>
      <c r="B8" s="365"/>
      <c r="C8" s="33" t="s">
        <v>4</v>
      </c>
      <c r="D8" s="162">
        <v>15</v>
      </c>
      <c r="E8" s="167">
        <f t="shared" si="1"/>
        <v>15</v>
      </c>
      <c r="F8" s="163">
        <f t="shared" si="0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>
        <v>15</v>
      </c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5"/>
    </row>
    <row r="9" spans="1:66" ht="18" customHeight="1" x14ac:dyDescent="0.35">
      <c r="A9" s="370"/>
      <c r="B9" s="365"/>
      <c r="C9" s="33" t="s">
        <v>5</v>
      </c>
      <c r="D9" s="162">
        <v>15</v>
      </c>
      <c r="E9" s="167">
        <f t="shared" si="1"/>
        <v>15</v>
      </c>
      <c r="F9" s="163">
        <f t="shared" si="0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>
        <v>15</v>
      </c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5"/>
    </row>
    <row r="10" spans="1:66" ht="18" customHeight="1" x14ac:dyDescent="0.35">
      <c r="A10" s="370"/>
      <c r="B10" s="366"/>
      <c r="C10" s="34" t="s">
        <v>6</v>
      </c>
      <c r="D10" s="164">
        <v>15</v>
      </c>
      <c r="E10" s="168">
        <f t="shared" si="1"/>
        <v>15</v>
      </c>
      <c r="F10" s="165">
        <f t="shared" si="0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>
        <f>5+10</f>
        <v>15</v>
      </c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147"/>
    </row>
    <row r="11" spans="1:66" ht="18" customHeight="1" x14ac:dyDescent="0.35">
      <c r="A11" s="369" t="s">
        <v>259</v>
      </c>
      <c r="B11" s="364" t="s">
        <v>155</v>
      </c>
      <c r="C11" s="31" t="s">
        <v>1</v>
      </c>
      <c r="D11" s="14">
        <v>20</v>
      </c>
      <c r="E11" s="167">
        <f t="shared" si="1"/>
        <v>20</v>
      </c>
      <c r="F11" s="4">
        <f t="shared" si="0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>
        <v>20</v>
      </c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</row>
    <row r="12" spans="1:66" ht="18" customHeight="1" x14ac:dyDescent="0.35">
      <c r="A12" s="370"/>
      <c r="B12" s="365"/>
      <c r="C12" s="32" t="s">
        <v>2</v>
      </c>
      <c r="D12" s="124">
        <v>20</v>
      </c>
      <c r="E12" s="167">
        <f t="shared" si="1"/>
        <v>20</v>
      </c>
      <c r="F12" s="8">
        <f t="shared" si="0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>
        <v>3</v>
      </c>
      <c r="AR12" s="9">
        <v>17</v>
      </c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</row>
    <row r="13" spans="1:66" ht="18" customHeight="1" x14ac:dyDescent="0.35">
      <c r="A13" s="370"/>
      <c r="B13" s="365"/>
      <c r="C13" s="32" t="s">
        <v>3</v>
      </c>
      <c r="D13" s="124">
        <v>20</v>
      </c>
      <c r="E13" s="167">
        <f t="shared" si="1"/>
        <v>20</v>
      </c>
      <c r="F13" s="8">
        <f t="shared" si="0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>
        <v>20</v>
      </c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</row>
    <row r="14" spans="1:66" ht="18" customHeight="1" x14ac:dyDescent="0.35">
      <c r="A14" s="370"/>
      <c r="B14" s="365"/>
      <c r="C14" s="33" t="s">
        <v>4</v>
      </c>
      <c r="D14" s="124">
        <v>20</v>
      </c>
      <c r="E14" s="167">
        <f t="shared" si="1"/>
        <v>20</v>
      </c>
      <c r="F14" s="8">
        <f t="shared" si="0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>
        <f>4+16</f>
        <v>20</v>
      </c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42"/>
    </row>
    <row r="15" spans="1:66" ht="18" customHeight="1" x14ac:dyDescent="0.35">
      <c r="A15" s="370"/>
      <c r="B15" s="365"/>
      <c r="C15" s="33" t="s">
        <v>5</v>
      </c>
      <c r="D15" s="124">
        <v>20</v>
      </c>
      <c r="E15" s="167">
        <f t="shared" si="1"/>
        <v>20</v>
      </c>
      <c r="F15" s="8">
        <f t="shared" si="0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>
        <f>16</f>
        <v>16</v>
      </c>
      <c r="AS15" s="9">
        <v>4</v>
      </c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42"/>
    </row>
    <row r="16" spans="1:66" ht="18" customHeight="1" x14ac:dyDescent="0.35">
      <c r="A16" s="370"/>
      <c r="B16" s="366"/>
      <c r="C16" s="34" t="s">
        <v>6</v>
      </c>
      <c r="D16" s="16">
        <v>20</v>
      </c>
      <c r="E16" s="168">
        <f t="shared" si="1"/>
        <v>20</v>
      </c>
      <c r="F16" s="10">
        <f t="shared" si="0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>
        <f>13+7</f>
        <v>20</v>
      </c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</row>
    <row r="17" spans="1:66" ht="18" customHeight="1" x14ac:dyDescent="0.35">
      <c r="A17" s="369" t="s">
        <v>259</v>
      </c>
      <c r="B17" s="364" t="s">
        <v>260</v>
      </c>
      <c r="C17" s="31" t="s">
        <v>1</v>
      </c>
      <c r="D17" s="161">
        <v>15</v>
      </c>
      <c r="E17" s="167">
        <f t="shared" si="1"/>
        <v>15</v>
      </c>
      <c r="F17" s="4">
        <f t="shared" si="0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>
        <v>15</v>
      </c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</row>
    <row r="18" spans="1:66" ht="18" customHeight="1" x14ac:dyDescent="0.35">
      <c r="A18" s="370"/>
      <c r="B18" s="365"/>
      <c r="C18" s="32" t="s">
        <v>2</v>
      </c>
      <c r="D18" s="162">
        <v>15</v>
      </c>
      <c r="E18" s="167">
        <f t="shared" si="1"/>
        <v>15</v>
      </c>
      <c r="F18" s="8">
        <f t="shared" si="0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>
        <v>7</v>
      </c>
      <c r="AR18" s="9">
        <v>8</v>
      </c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2"/>
    </row>
    <row r="19" spans="1:66" ht="18" customHeight="1" x14ac:dyDescent="0.35">
      <c r="A19" s="370"/>
      <c r="B19" s="365"/>
      <c r="C19" s="32" t="s">
        <v>3</v>
      </c>
      <c r="D19" s="162">
        <v>15</v>
      </c>
      <c r="E19" s="167">
        <f t="shared" si="1"/>
        <v>15</v>
      </c>
      <c r="F19" s="8">
        <f t="shared" si="0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>
        <v>3</v>
      </c>
      <c r="AU19" s="9">
        <v>12</v>
      </c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</row>
    <row r="20" spans="1:66" ht="18" customHeight="1" x14ac:dyDescent="0.35">
      <c r="A20" s="370"/>
      <c r="B20" s="365"/>
      <c r="C20" s="33" t="s">
        <v>4</v>
      </c>
      <c r="D20" s="162">
        <v>15</v>
      </c>
      <c r="E20" s="167">
        <f t="shared" si="1"/>
        <v>15</v>
      </c>
      <c r="F20" s="8">
        <f t="shared" si="0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>
        <v>10</v>
      </c>
      <c r="AS20" s="9">
        <v>5</v>
      </c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42"/>
    </row>
    <row r="21" spans="1:66" ht="18" customHeight="1" x14ac:dyDescent="0.35">
      <c r="A21" s="370"/>
      <c r="B21" s="365"/>
      <c r="C21" s="33" t="s">
        <v>5</v>
      </c>
      <c r="D21" s="162">
        <v>15</v>
      </c>
      <c r="E21" s="167">
        <f t="shared" si="1"/>
        <v>15</v>
      </c>
      <c r="F21" s="8">
        <f t="shared" si="0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>
        <v>15</v>
      </c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42"/>
    </row>
    <row r="22" spans="1:66" ht="18" customHeight="1" x14ac:dyDescent="0.35">
      <c r="A22" s="370"/>
      <c r="B22" s="366"/>
      <c r="C22" s="35" t="s">
        <v>6</v>
      </c>
      <c r="D22" s="164">
        <v>15</v>
      </c>
      <c r="E22" s="167">
        <f t="shared" si="1"/>
        <v>15</v>
      </c>
      <c r="F22" s="10">
        <f t="shared" si="0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>
        <v>15</v>
      </c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</row>
    <row r="23" spans="1:66" ht="18" customHeight="1" x14ac:dyDescent="0.35">
      <c r="A23" s="369" t="s">
        <v>259</v>
      </c>
      <c r="B23" s="364" t="s">
        <v>173</v>
      </c>
      <c r="C23" s="31" t="s">
        <v>1</v>
      </c>
      <c r="D23" s="14">
        <v>10</v>
      </c>
      <c r="E23" s="167">
        <f t="shared" si="1"/>
        <v>10</v>
      </c>
      <c r="F23" s="4">
        <f t="shared" si="0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>
        <v>9</v>
      </c>
      <c r="AR23" s="5">
        <v>1</v>
      </c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41"/>
    </row>
    <row r="24" spans="1:66" ht="18" customHeight="1" x14ac:dyDescent="0.35">
      <c r="A24" s="370"/>
      <c r="B24" s="365"/>
      <c r="C24" s="32" t="s">
        <v>2</v>
      </c>
      <c r="D24" s="124">
        <v>10</v>
      </c>
      <c r="E24" s="167">
        <f t="shared" si="1"/>
        <v>10</v>
      </c>
      <c r="F24" s="8">
        <f t="shared" si="0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>
        <v>10</v>
      </c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42"/>
    </row>
    <row r="25" spans="1:66" ht="18" customHeight="1" x14ac:dyDescent="0.35">
      <c r="A25" s="370"/>
      <c r="B25" s="365"/>
      <c r="C25" s="32" t="s">
        <v>3</v>
      </c>
      <c r="D25" s="124">
        <v>10</v>
      </c>
      <c r="E25" s="167">
        <f t="shared" si="1"/>
        <v>10</v>
      </c>
      <c r="F25" s="8">
        <f t="shared" si="0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>
        <v>10</v>
      </c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42"/>
    </row>
    <row r="26" spans="1:66" ht="18" customHeight="1" x14ac:dyDescent="0.35">
      <c r="A26" s="370"/>
      <c r="B26" s="365"/>
      <c r="C26" s="33" t="s">
        <v>4</v>
      </c>
      <c r="D26" s="124">
        <v>10</v>
      </c>
      <c r="E26" s="167">
        <f t="shared" si="1"/>
        <v>10</v>
      </c>
      <c r="F26" s="8">
        <f t="shared" si="0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>
        <v>10</v>
      </c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42"/>
    </row>
    <row r="27" spans="1:66" ht="18" customHeight="1" x14ac:dyDescent="0.35">
      <c r="A27" s="370"/>
      <c r="B27" s="365"/>
      <c r="C27" s="33" t="s">
        <v>5</v>
      </c>
      <c r="D27" s="124">
        <v>10</v>
      </c>
      <c r="E27" s="167">
        <f t="shared" si="1"/>
        <v>10</v>
      </c>
      <c r="F27" s="8">
        <f t="shared" si="0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>
        <v>10</v>
      </c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42"/>
    </row>
    <row r="28" spans="1:66" ht="18" customHeight="1" x14ac:dyDescent="0.35">
      <c r="A28" s="370"/>
      <c r="B28" s="366"/>
      <c r="C28" s="35" t="s">
        <v>6</v>
      </c>
      <c r="D28" s="124">
        <v>10</v>
      </c>
      <c r="E28" s="168">
        <f t="shared" si="1"/>
        <v>10</v>
      </c>
      <c r="F28" s="10">
        <f t="shared" si="0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>
        <v>10</v>
      </c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43"/>
    </row>
    <row r="29" spans="1:66" ht="18" customHeight="1" x14ac:dyDescent="0.35">
      <c r="A29" s="369" t="s">
        <v>259</v>
      </c>
      <c r="B29" s="364" t="s">
        <v>261</v>
      </c>
      <c r="C29" s="31" t="s">
        <v>1</v>
      </c>
      <c r="D29" s="14">
        <v>30</v>
      </c>
      <c r="E29" s="167">
        <f t="shared" si="1"/>
        <v>30</v>
      </c>
      <c r="F29" s="4">
        <f t="shared" ref="F29:F34" si="2">E29-D29</f>
        <v>0</v>
      </c>
      <c r="G29" s="128"/>
      <c r="H29" s="103"/>
      <c r="I29" s="103"/>
      <c r="J29" s="103"/>
      <c r="K29" s="103"/>
      <c r="L29" s="103"/>
      <c r="M29" s="128"/>
      <c r="N29" s="128"/>
      <c r="O29" s="103"/>
      <c r="P29" s="103"/>
      <c r="Q29" s="103"/>
      <c r="R29" s="103"/>
      <c r="S29" s="103"/>
      <c r="T29" s="128"/>
      <c r="U29" s="128"/>
      <c r="V29" s="103"/>
      <c r="W29" s="103"/>
      <c r="X29" s="103"/>
      <c r="Y29" s="103"/>
      <c r="Z29" s="103"/>
      <c r="AA29" s="128"/>
      <c r="AB29" s="128"/>
      <c r="AC29" s="103"/>
      <c r="AD29" s="103"/>
      <c r="AE29" s="103"/>
      <c r="AF29" s="103"/>
      <c r="AG29" s="103"/>
      <c r="AH29" s="128"/>
      <c r="AI29" s="118"/>
      <c r="AJ29" s="5"/>
      <c r="AK29" s="5"/>
      <c r="AL29" s="5"/>
      <c r="AM29" s="5"/>
      <c r="AN29" s="5"/>
      <c r="AO29" s="118"/>
      <c r="AP29" s="118"/>
      <c r="AQ29" s="5">
        <v>30</v>
      </c>
      <c r="AR29" s="5"/>
      <c r="AS29" s="5"/>
      <c r="AT29" s="5"/>
      <c r="AU29" s="5"/>
      <c r="AV29" s="118"/>
      <c r="AW29" s="118"/>
      <c r="AX29" s="5"/>
      <c r="AY29" s="5"/>
      <c r="AZ29" s="5"/>
      <c r="BA29" s="5"/>
      <c r="BB29" s="5"/>
      <c r="BC29" s="118"/>
      <c r="BD29" s="118"/>
      <c r="BE29" s="5"/>
      <c r="BF29" s="5"/>
      <c r="BG29" s="5"/>
      <c r="BH29" s="5"/>
      <c r="BI29" s="5"/>
      <c r="BJ29" s="118"/>
      <c r="BK29" s="118"/>
      <c r="BL29" s="5"/>
      <c r="BM29" s="5"/>
      <c r="BN29" s="41"/>
    </row>
    <row r="30" spans="1:66" ht="18" customHeight="1" x14ac:dyDescent="0.35">
      <c r="A30" s="370"/>
      <c r="B30" s="365"/>
      <c r="C30" s="32" t="s">
        <v>2</v>
      </c>
      <c r="D30" s="124">
        <v>30</v>
      </c>
      <c r="E30" s="167">
        <f t="shared" si="1"/>
        <v>30</v>
      </c>
      <c r="F30" s="8">
        <f t="shared" si="2"/>
        <v>0</v>
      </c>
      <c r="G30" s="128"/>
      <c r="H30" s="103"/>
      <c r="I30" s="103"/>
      <c r="J30" s="103"/>
      <c r="K30" s="103"/>
      <c r="L30" s="103"/>
      <c r="M30" s="128"/>
      <c r="N30" s="128"/>
      <c r="O30" s="103"/>
      <c r="P30" s="103"/>
      <c r="Q30" s="103"/>
      <c r="R30" s="103"/>
      <c r="S30" s="103"/>
      <c r="T30" s="128"/>
      <c r="U30" s="128"/>
      <c r="V30" s="103"/>
      <c r="W30" s="103"/>
      <c r="X30" s="103"/>
      <c r="Y30" s="103"/>
      <c r="Z30" s="103"/>
      <c r="AA30" s="128"/>
      <c r="AB30" s="128"/>
      <c r="AC30" s="103"/>
      <c r="AD30" s="103"/>
      <c r="AE30" s="103"/>
      <c r="AF30" s="103"/>
      <c r="AG30" s="103"/>
      <c r="AH30" s="128"/>
      <c r="AI30" s="116"/>
      <c r="AJ30" s="9"/>
      <c r="AK30" s="9"/>
      <c r="AL30" s="9"/>
      <c r="AM30" s="9"/>
      <c r="AN30" s="9"/>
      <c r="AO30" s="116"/>
      <c r="AP30" s="116"/>
      <c r="AQ30" s="9">
        <v>30</v>
      </c>
      <c r="AR30" s="9"/>
      <c r="AS30" s="9"/>
      <c r="AT30" s="9"/>
      <c r="AU30" s="9"/>
      <c r="AV30" s="116"/>
      <c r="AW30" s="116"/>
      <c r="AX30" s="9"/>
      <c r="AY30" s="9"/>
      <c r="AZ30" s="9"/>
      <c r="BA30" s="9"/>
      <c r="BB30" s="9"/>
      <c r="BC30" s="116"/>
      <c r="BD30" s="116"/>
      <c r="BE30" s="9"/>
      <c r="BF30" s="9"/>
      <c r="BG30" s="9"/>
      <c r="BH30" s="9"/>
      <c r="BI30" s="9"/>
      <c r="BJ30" s="116"/>
      <c r="BK30" s="116"/>
      <c r="BL30" s="9"/>
      <c r="BM30" s="9"/>
      <c r="BN30" s="42"/>
    </row>
    <row r="31" spans="1:66" ht="18" customHeight="1" x14ac:dyDescent="0.35">
      <c r="A31" s="370"/>
      <c r="B31" s="365"/>
      <c r="C31" s="32" t="s">
        <v>3</v>
      </c>
      <c r="D31" s="124">
        <v>30</v>
      </c>
      <c r="E31" s="167">
        <f t="shared" si="1"/>
        <v>30</v>
      </c>
      <c r="F31" s="8">
        <f t="shared" si="2"/>
        <v>0</v>
      </c>
      <c r="G31" s="128"/>
      <c r="H31" s="103"/>
      <c r="I31" s="103"/>
      <c r="J31" s="103"/>
      <c r="K31" s="103"/>
      <c r="L31" s="103"/>
      <c r="M31" s="128"/>
      <c r="N31" s="128"/>
      <c r="O31" s="103"/>
      <c r="P31" s="103"/>
      <c r="Q31" s="103"/>
      <c r="R31" s="103"/>
      <c r="S31" s="103"/>
      <c r="T31" s="128"/>
      <c r="U31" s="128"/>
      <c r="V31" s="103"/>
      <c r="W31" s="103"/>
      <c r="X31" s="103"/>
      <c r="Y31" s="103"/>
      <c r="Z31" s="103"/>
      <c r="AA31" s="128"/>
      <c r="AB31" s="128"/>
      <c r="AC31" s="103"/>
      <c r="AD31" s="103"/>
      <c r="AE31" s="103"/>
      <c r="AF31" s="103"/>
      <c r="AG31" s="103"/>
      <c r="AH31" s="128"/>
      <c r="AI31" s="116"/>
      <c r="AJ31" s="9"/>
      <c r="AK31" s="9"/>
      <c r="AL31" s="9"/>
      <c r="AM31" s="9"/>
      <c r="AN31" s="9"/>
      <c r="AO31" s="116"/>
      <c r="AP31" s="116"/>
      <c r="AQ31" s="9"/>
      <c r="AR31" s="9"/>
      <c r="AS31" s="9">
        <v>12</v>
      </c>
      <c r="AT31" s="9">
        <v>18</v>
      </c>
      <c r="AU31" s="9"/>
      <c r="AV31" s="116"/>
      <c r="AW31" s="116"/>
      <c r="AX31" s="9"/>
      <c r="AY31" s="9"/>
      <c r="AZ31" s="9"/>
      <c r="BA31" s="9"/>
      <c r="BB31" s="9"/>
      <c r="BC31" s="116"/>
      <c r="BD31" s="116"/>
      <c r="BE31" s="9"/>
      <c r="BF31" s="9"/>
      <c r="BG31" s="9"/>
      <c r="BH31" s="9"/>
      <c r="BI31" s="9"/>
      <c r="BJ31" s="116"/>
      <c r="BK31" s="116"/>
      <c r="BL31" s="9"/>
      <c r="BM31" s="9"/>
      <c r="BN31" s="42"/>
    </row>
    <row r="32" spans="1:66" ht="18" customHeight="1" x14ac:dyDescent="0.35">
      <c r="A32" s="370"/>
      <c r="B32" s="365"/>
      <c r="C32" s="33" t="s">
        <v>4</v>
      </c>
      <c r="D32" s="124">
        <v>30</v>
      </c>
      <c r="E32" s="167">
        <f t="shared" si="1"/>
        <v>30</v>
      </c>
      <c r="F32" s="8">
        <f t="shared" si="2"/>
        <v>0</v>
      </c>
      <c r="G32" s="128"/>
      <c r="H32" s="103"/>
      <c r="I32" s="103"/>
      <c r="J32" s="103"/>
      <c r="K32" s="103"/>
      <c r="L32" s="103"/>
      <c r="M32" s="128"/>
      <c r="N32" s="128"/>
      <c r="O32" s="103"/>
      <c r="P32" s="103"/>
      <c r="Q32" s="103"/>
      <c r="R32" s="103"/>
      <c r="S32" s="103"/>
      <c r="T32" s="128"/>
      <c r="U32" s="128"/>
      <c r="V32" s="103"/>
      <c r="W32" s="103"/>
      <c r="X32" s="103"/>
      <c r="Y32" s="103"/>
      <c r="Z32" s="103"/>
      <c r="AA32" s="128"/>
      <c r="AB32" s="128"/>
      <c r="AC32" s="103"/>
      <c r="AD32" s="103"/>
      <c r="AE32" s="103"/>
      <c r="AF32" s="103"/>
      <c r="AG32" s="103"/>
      <c r="AH32" s="128"/>
      <c r="AI32" s="116"/>
      <c r="AJ32" s="9"/>
      <c r="AK32" s="9"/>
      <c r="AL32" s="9"/>
      <c r="AM32" s="9"/>
      <c r="AN32" s="9"/>
      <c r="AO32" s="116"/>
      <c r="AP32" s="116"/>
      <c r="AQ32" s="9"/>
      <c r="AR32" s="9">
        <f>17+13</f>
        <v>30</v>
      </c>
      <c r="AS32" s="9"/>
      <c r="AT32" s="9"/>
      <c r="AU32" s="9"/>
      <c r="AV32" s="116"/>
      <c r="AW32" s="116"/>
      <c r="AX32" s="9"/>
      <c r="AY32" s="9"/>
      <c r="AZ32" s="9"/>
      <c r="BA32" s="9"/>
      <c r="BB32" s="9"/>
      <c r="BC32" s="116"/>
      <c r="BD32" s="116"/>
      <c r="BE32" s="9"/>
      <c r="BF32" s="9"/>
      <c r="BG32" s="9"/>
      <c r="BH32" s="9"/>
      <c r="BI32" s="9"/>
      <c r="BJ32" s="116"/>
      <c r="BK32" s="116"/>
      <c r="BL32" s="9"/>
      <c r="BM32" s="9"/>
      <c r="BN32" s="42"/>
    </row>
    <row r="33" spans="1:68" ht="18" customHeight="1" x14ac:dyDescent="0.35">
      <c r="A33" s="370"/>
      <c r="B33" s="365"/>
      <c r="C33" s="33" t="s">
        <v>5</v>
      </c>
      <c r="D33" s="124">
        <v>30</v>
      </c>
      <c r="E33" s="167">
        <f t="shared" si="1"/>
        <v>30</v>
      </c>
      <c r="F33" s="8">
        <f t="shared" si="2"/>
        <v>0</v>
      </c>
      <c r="G33" s="128"/>
      <c r="H33" s="103"/>
      <c r="I33" s="103"/>
      <c r="J33" s="103"/>
      <c r="K33" s="103"/>
      <c r="L33" s="103"/>
      <c r="M33" s="128"/>
      <c r="N33" s="128"/>
      <c r="O33" s="103"/>
      <c r="P33" s="103"/>
      <c r="Q33" s="103"/>
      <c r="R33" s="103"/>
      <c r="S33" s="103"/>
      <c r="T33" s="128"/>
      <c r="U33" s="128"/>
      <c r="V33" s="103"/>
      <c r="W33" s="103"/>
      <c r="X33" s="103"/>
      <c r="Y33" s="103"/>
      <c r="Z33" s="103"/>
      <c r="AA33" s="128"/>
      <c r="AB33" s="128"/>
      <c r="AC33" s="103"/>
      <c r="AD33" s="103"/>
      <c r="AE33" s="103"/>
      <c r="AF33" s="103"/>
      <c r="AG33" s="103"/>
      <c r="AH33" s="128"/>
      <c r="AI33" s="116"/>
      <c r="AJ33" s="9"/>
      <c r="AK33" s="9"/>
      <c r="AL33" s="9"/>
      <c r="AM33" s="9"/>
      <c r="AN33" s="9"/>
      <c r="AO33" s="116"/>
      <c r="AP33" s="116"/>
      <c r="AQ33" s="9"/>
      <c r="AR33" s="9">
        <v>18</v>
      </c>
      <c r="AS33" s="9">
        <v>12</v>
      </c>
      <c r="AT33" s="9"/>
      <c r="AU33" s="9"/>
      <c r="AV33" s="116"/>
      <c r="AW33" s="116"/>
      <c r="AX33" s="9"/>
      <c r="AY33" s="9"/>
      <c r="AZ33" s="9"/>
      <c r="BA33" s="9"/>
      <c r="BB33" s="9"/>
      <c r="BC33" s="116"/>
      <c r="BD33" s="116"/>
      <c r="BE33" s="9"/>
      <c r="BF33" s="9"/>
      <c r="BG33" s="9"/>
      <c r="BH33" s="9"/>
      <c r="BI33" s="9"/>
      <c r="BJ33" s="116"/>
      <c r="BK33" s="116"/>
      <c r="BL33" s="9"/>
      <c r="BM33" s="9"/>
      <c r="BN33" s="42"/>
    </row>
    <row r="34" spans="1:68" ht="18" customHeight="1" x14ac:dyDescent="0.35">
      <c r="A34" s="370"/>
      <c r="B34" s="366"/>
      <c r="C34" s="35" t="s">
        <v>6</v>
      </c>
      <c r="D34" s="124">
        <v>30</v>
      </c>
      <c r="E34" s="167">
        <f t="shared" si="1"/>
        <v>30</v>
      </c>
      <c r="F34" s="10">
        <f t="shared" si="2"/>
        <v>0</v>
      </c>
      <c r="G34" s="128"/>
      <c r="H34" s="103"/>
      <c r="I34" s="103"/>
      <c r="J34" s="103"/>
      <c r="K34" s="103"/>
      <c r="L34" s="103"/>
      <c r="M34" s="128"/>
      <c r="N34" s="128"/>
      <c r="O34" s="103"/>
      <c r="P34" s="103"/>
      <c r="Q34" s="103"/>
      <c r="R34" s="103"/>
      <c r="S34" s="103"/>
      <c r="T34" s="128"/>
      <c r="U34" s="128"/>
      <c r="V34" s="103"/>
      <c r="W34" s="103"/>
      <c r="X34" s="103"/>
      <c r="Y34" s="103"/>
      <c r="Z34" s="103"/>
      <c r="AA34" s="128"/>
      <c r="AB34" s="128"/>
      <c r="AC34" s="103"/>
      <c r="AD34" s="103"/>
      <c r="AE34" s="103"/>
      <c r="AF34" s="103"/>
      <c r="AG34" s="103"/>
      <c r="AH34" s="128"/>
      <c r="AI34" s="117"/>
      <c r="AJ34" s="13"/>
      <c r="AK34" s="13"/>
      <c r="AL34" s="13"/>
      <c r="AM34" s="13"/>
      <c r="AN34" s="13"/>
      <c r="AO34" s="117"/>
      <c r="AP34" s="117"/>
      <c r="AQ34" s="13"/>
      <c r="AR34" s="13">
        <f>6+24</f>
        <v>30</v>
      </c>
      <c r="AS34" s="13"/>
      <c r="AT34" s="13"/>
      <c r="AU34" s="13"/>
      <c r="AV34" s="117"/>
      <c r="AW34" s="117"/>
      <c r="AX34" s="13"/>
      <c r="AY34" s="13"/>
      <c r="AZ34" s="13"/>
      <c r="BA34" s="13"/>
      <c r="BB34" s="13"/>
      <c r="BC34" s="117"/>
      <c r="BD34" s="117"/>
      <c r="BE34" s="13"/>
      <c r="BF34" s="13"/>
      <c r="BG34" s="13"/>
      <c r="BH34" s="13"/>
      <c r="BI34" s="13"/>
      <c r="BJ34" s="117"/>
      <c r="BK34" s="117"/>
      <c r="BL34" s="13"/>
      <c r="BM34" s="13"/>
      <c r="BN34" s="43"/>
    </row>
    <row r="35" spans="1:68" ht="18" customHeight="1" x14ac:dyDescent="0.35">
      <c r="A35" s="360" t="s">
        <v>262</v>
      </c>
      <c r="B35" s="362" t="s">
        <v>89</v>
      </c>
      <c r="C35" s="227"/>
      <c r="D35" s="218">
        <v>90</v>
      </c>
      <c r="E35" s="218">
        <f>SUM(AQ35:AW36)</f>
        <v>90</v>
      </c>
      <c r="F35" s="218">
        <f t="shared" si="0"/>
        <v>0</v>
      </c>
      <c r="G35" s="330"/>
      <c r="H35" s="259"/>
      <c r="I35" s="259"/>
      <c r="J35" s="259"/>
      <c r="K35" s="259"/>
      <c r="L35" s="39"/>
      <c r="M35" s="330"/>
      <c r="N35" s="330"/>
      <c r="O35" s="259"/>
      <c r="P35" s="259"/>
      <c r="Q35" s="259"/>
      <c r="R35" s="259"/>
      <c r="S35" s="39"/>
      <c r="T35" s="330"/>
      <c r="U35" s="330"/>
      <c r="V35" s="259"/>
      <c r="W35" s="259"/>
      <c r="X35" s="259"/>
      <c r="Y35" s="259"/>
      <c r="Z35" s="39"/>
      <c r="AA35" s="330"/>
      <c r="AB35" s="330"/>
      <c r="AC35" s="259"/>
      <c r="AD35" s="259"/>
      <c r="AE35" s="259"/>
      <c r="AF35" s="259"/>
      <c r="AG35" s="259"/>
      <c r="AH35" s="120"/>
      <c r="AI35" s="120"/>
      <c r="AJ35" s="194"/>
      <c r="AK35" s="194"/>
      <c r="AL35" s="194">
        <v>20</v>
      </c>
      <c r="AM35" s="194">
        <v>10</v>
      </c>
      <c r="AN35" s="194"/>
      <c r="AO35" s="120"/>
      <c r="AP35" s="120"/>
      <c r="AQ35" s="39"/>
      <c r="AR35" s="194">
        <v>52</v>
      </c>
      <c r="AS35" s="194">
        <v>29</v>
      </c>
      <c r="AT35" s="194"/>
      <c r="AU35" s="194"/>
      <c r="AV35" s="196">
        <v>9</v>
      </c>
      <c r="AW35" s="196"/>
      <c r="AX35" s="39"/>
      <c r="AY35" s="39"/>
      <c r="AZ35" s="39"/>
      <c r="BA35" s="39"/>
      <c r="BB35" s="39"/>
      <c r="BC35" s="120"/>
      <c r="BD35" s="120"/>
      <c r="BE35" s="39"/>
      <c r="BF35" s="39"/>
      <c r="BG35" s="39"/>
      <c r="BH35" s="39"/>
      <c r="BI35" s="39"/>
      <c r="BJ35" s="120"/>
      <c r="BK35" s="120"/>
      <c r="BL35" s="39"/>
      <c r="BM35" s="39"/>
      <c r="BN35" s="204"/>
    </row>
    <row r="36" spans="1:68" ht="18" customHeight="1" x14ac:dyDescent="0.35">
      <c r="A36" s="361"/>
      <c r="B36" s="363"/>
      <c r="C36" s="229"/>
      <c r="D36" s="219"/>
      <c r="E36" s="219"/>
      <c r="F36" s="219"/>
      <c r="G36" s="214"/>
      <c r="H36" s="213"/>
      <c r="I36" s="213"/>
      <c r="J36" s="213"/>
      <c r="K36" s="213"/>
      <c r="L36" s="40"/>
      <c r="M36" s="214"/>
      <c r="N36" s="214"/>
      <c r="O36" s="213"/>
      <c r="P36" s="213"/>
      <c r="Q36" s="213"/>
      <c r="R36" s="213"/>
      <c r="S36" s="40"/>
      <c r="T36" s="214"/>
      <c r="U36" s="214"/>
      <c r="V36" s="213"/>
      <c r="W36" s="213"/>
      <c r="X36" s="213"/>
      <c r="Y36" s="213"/>
      <c r="Z36" s="40"/>
      <c r="AA36" s="214"/>
      <c r="AB36" s="214"/>
      <c r="AC36" s="213"/>
      <c r="AD36" s="213"/>
      <c r="AE36" s="213"/>
      <c r="AF36" s="213"/>
      <c r="AG36" s="213"/>
      <c r="AH36" s="121"/>
      <c r="AI36" s="121"/>
      <c r="AJ36" s="213"/>
      <c r="AK36" s="213"/>
      <c r="AL36" s="213"/>
      <c r="AM36" s="213"/>
      <c r="AN36" s="213"/>
      <c r="AO36" s="121"/>
      <c r="AP36" s="121"/>
      <c r="AQ36" s="40"/>
      <c r="AR36" s="213"/>
      <c r="AS36" s="213"/>
      <c r="AT36" s="213"/>
      <c r="AU36" s="213"/>
      <c r="AV36" s="214"/>
      <c r="AW36" s="214"/>
      <c r="AX36" s="40"/>
      <c r="AY36" s="40"/>
      <c r="AZ36" s="40"/>
      <c r="BA36" s="40"/>
      <c r="BB36" s="40"/>
      <c r="BC36" s="121"/>
      <c r="BD36" s="121"/>
      <c r="BE36" s="40"/>
      <c r="BF36" s="40"/>
      <c r="BG36" s="40"/>
      <c r="BH36" s="40"/>
      <c r="BI36" s="40"/>
      <c r="BJ36" s="121"/>
      <c r="BK36" s="121"/>
      <c r="BL36" s="40"/>
      <c r="BM36" s="40"/>
      <c r="BN36" s="205"/>
    </row>
    <row r="37" spans="1:68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8" ht="18" customHeight="1" x14ac:dyDescent="0.35">
      <c r="A38" s="23" t="s">
        <v>54</v>
      </c>
      <c r="D38" s="2">
        <f>SUBTOTAL(9,D41:D50)</f>
        <v>90</v>
      </c>
      <c r="E38" s="2">
        <f>SUBTOTAL(9,E41:E50)</f>
        <v>90</v>
      </c>
      <c r="F38" s="63">
        <f>SUBTOTAL(9,F41:F50)</f>
        <v>0</v>
      </c>
    </row>
    <row r="39" spans="1:68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208" t="s">
        <v>187</v>
      </c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10"/>
      <c r="AI39" s="336" t="s">
        <v>219</v>
      </c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9"/>
      <c r="BN39" s="263" t="s">
        <v>52</v>
      </c>
    </row>
    <row r="40" spans="1:68" ht="18" customHeight="1" x14ac:dyDescent="0.35">
      <c r="A40" s="206"/>
      <c r="B40" s="206"/>
      <c r="C40" s="206"/>
      <c r="D40" s="207"/>
      <c r="E40" s="207"/>
      <c r="F40" s="207"/>
      <c r="G40" s="115">
        <v>1</v>
      </c>
      <c r="H40" s="37">
        <v>2</v>
      </c>
      <c r="I40" s="37">
        <v>3</v>
      </c>
      <c r="J40" s="37">
        <v>4</v>
      </c>
      <c r="K40" s="37">
        <v>5</v>
      </c>
      <c r="L40" s="37">
        <v>6</v>
      </c>
      <c r="M40" s="115">
        <v>7</v>
      </c>
      <c r="N40" s="115">
        <v>8</v>
      </c>
      <c r="O40" s="37">
        <v>9</v>
      </c>
      <c r="P40" s="37">
        <v>10</v>
      </c>
      <c r="Q40" s="37">
        <v>11</v>
      </c>
      <c r="R40" s="37">
        <v>12</v>
      </c>
      <c r="S40" s="37">
        <v>13</v>
      </c>
      <c r="T40" s="115">
        <v>14</v>
      </c>
      <c r="U40" s="115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115">
        <v>21</v>
      </c>
      <c r="AB40" s="115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115">
        <v>28</v>
      </c>
      <c r="AI40" s="148">
        <v>1</v>
      </c>
      <c r="AJ40" s="149">
        <v>2</v>
      </c>
      <c r="AK40" s="149">
        <v>3</v>
      </c>
      <c r="AL40" s="149">
        <v>4</v>
      </c>
      <c r="AM40" s="149">
        <v>5</v>
      </c>
      <c r="AN40" s="149">
        <v>6</v>
      </c>
      <c r="AO40" s="149">
        <v>7</v>
      </c>
      <c r="AP40" s="149">
        <v>8</v>
      </c>
      <c r="AQ40" s="149">
        <v>9</v>
      </c>
      <c r="AR40" s="149">
        <v>10</v>
      </c>
      <c r="AS40" s="149">
        <v>11</v>
      </c>
      <c r="AT40" s="149">
        <v>12</v>
      </c>
      <c r="AU40" s="149">
        <v>13</v>
      </c>
      <c r="AV40" s="149">
        <v>14</v>
      </c>
      <c r="AW40" s="149">
        <v>15</v>
      </c>
      <c r="AX40" s="149">
        <v>16</v>
      </c>
      <c r="AY40" s="149">
        <v>17</v>
      </c>
      <c r="AZ40" s="149">
        <v>18</v>
      </c>
      <c r="BA40" s="149">
        <v>19</v>
      </c>
      <c r="BB40" s="149">
        <v>20</v>
      </c>
      <c r="BC40" s="149">
        <v>21</v>
      </c>
      <c r="BD40" s="149">
        <v>22</v>
      </c>
      <c r="BE40" s="149">
        <v>23</v>
      </c>
      <c r="BF40" s="149">
        <v>24</v>
      </c>
      <c r="BG40" s="149">
        <v>25</v>
      </c>
      <c r="BH40" s="149">
        <v>26</v>
      </c>
      <c r="BI40" s="151">
        <v>27</v>
      </c>
      <c r="BJ40" s="149">
        <v>28</v>
      </c>
      <c r="BK40" s="149">
        <v>29</v>
      </c>
      <c r="BL40" s="149">
        <v>30</v>
      </c>
      <c r="BM40" s="149">
        <v>31</v>
      </c>
      <c r="BN40" s="263"/>
    </row>
    <row r="41" spans="1:68" ht="18" customHeight="1" x14ac:dyDescent="0.35">
      <c r="A41" s="360" t="s">
        <v>259</v>
      </c>
      <c r="B41" s="202" t="s">
        <v>91</v>
      </c>
      <c r="C41" s="201" t="s">
        <v>54</v>
      </c>
      <c r="D41" s="201">
        <v>15</v>
      </c>
      <c r="E41" s="201">
        <f>SUM(G41:BM42)</f>
        <v>15</v>
      </c>
      <c r="F41" s="201">
        <f>E41-D41</f>
        <v>0</v>
      </c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/>
      <c r="AR41" s="265"/>
      <c r="AS41" s="265"/>
      <c r="AT41" s="265"/>
      <c r="AU41" s="265"/>
      <c r="AV41" s="331"/>
      <c r="AW41" s="331"/>
      <c r="AX41" s="265"/>
      <c r="AY41" s="265"/>
      <c r="AZ41" s="265"/>
      <c r="BA41" s="265"/>
      <c r="BB41" s="265"/>
      <c r="BC41" s="331"/>
      <c r="BD41" s="331"/>
      <c r="BE41" s="265"/>
      <c r="BF41" s="265">
        <v>5</v>
      </c>
      <c r="BG41" s="265">
        <v>5</v>
      </c>
      <c r="BH41" s="265">
        <v>5</v>
      </c>
      <c r="BI41" s="265"/>
      <c r="BJ41" s="331"/>
      <c r="BK41" s="331"/>
      <c r="BL41" s="265"/>
      <c r="BM41" s="265"/>
      <c r="BN41" s="276"/>
    </row>
    <row r="42" spans="1:68" ht="18" customHeight="1" x14ac:dyDescent="0.35">
      <c r="A42" s="361"/>
      <c r="B42" s="203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76"/>
    </row>
    <row r="43" spans="1:68" ht="18" customHeight="1" x14ac:dyDescent="0.35">
      <c r="A43" s="360" t="s">
        <v>259</v>
      </c>
      <c r="B43" s="202" t="s">
        <v>92</v>
      </c>
      <c r="C43" s="201" t="s">
        <v>54</v>
      </c>
      <c r="D43" s="201">
        <v>20</v>
      </c>
      <c r="E43" s="201">
        <f t="shared" ref="E43" si="3">SUM(G43:BM44)</f>
        <v>20</v>
      </c>
      <c r="F43" s="201">
        <f>E43-D43</f>
        <v>0</v>
      </c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>
        <v>5</v>
      </c>
      <c r="BI43" s="265">
        <v>8</v>
      </c>
      <c r="BJ43" s="331"/>
      <c r="BK43" s="331">
        <v>7</v>
      </c>
      <c r="BL43" s="265"/>
      <c r="BM43" s="265"/>
      <c r="BN43" s="276"/>
    </row>
    <row r="44" spans="1:68" ht="18" customHeight="1" x14ac:dyDescent="0.35">
      <c r="A44" s="361"/>
      <c r="B44" s="203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76"/>
    </row>
    <row r="45" spans="1:68" ht="18" customHeight="1" x14ac:dyDescent="0.35">
      <c r="A45" s="360" t="s">
        <v>259</v>
      </c>
      <c r="B45" s="200" t="s">
        <v>93</v>
      </c>
      <c r="C45" s="201" t="s">
        <v>54</v>
      </c>
      <c r="D45" s="201">
        <v>15</v>
      </c>
      <c r="E45" s="201">
        <f t="shared" ref="E45" si="4">SUM(G45:BM46)</f>
        <v>15</v>
      </c>
      <c r="F45" s="201">
        <f>E45-D45</f>
        <v>0</v>
      </c>
      <c r="G45" s="331"/>
      <c r="H45" s="265"/>
      <c r="I45" s="265"/>
      <c r="J45" s="265"/>
      <c r="K45" s="265"/>
      <c r="L45" s="265"/>
      <c r="M45" s="331"/>
      <c r="N45" s="331"/>
      <c r="O45" s="265"/>
      <c r="P45" s="265"/>
      <c r="Q45" s="265"/>
      <c r="R45" s="265"/>
      <c r="S45" s="265"/>
      <c r="T45" s="331"/>
      <c r="U45" s="331"/>
      <c r="V45" s="265"/>
      <c r="W45" s="265"/>
      <c r="X45" s="265"/>
      <c r="Y45" s="265"/>
      <c r="Z45" s="265"/>
      <c r="AA45" s="331"/>
      <c r="AB45" s="331"/>
      <c r="AC45" s="265"/>
      <c r="AD45" s="265"/>
      <c r="AE45" s="265"/>
      <c r="AF45" s="265"/>
      <c r="AG45" s="265"/>
      <c r="AH45" s="331"/>
      <c r="AI45" s="331"/>
      <c r="AJ45" s="265"/>
      <c r="AK45" s="265"/>
      <c r="AL45" s="265"/>
      <c r="AM45" s="265"/>
      <c r="AN45" s="265"/>
      <c r="AO45" s="331"/>
      <c r="AP45" s="331"/>
      <c r="AQ45" s="265"/>
      <c r="AR45" s="265"/>
      <c r="AS45" s="265"/>
      <c r="AT45" s="265"/>
      <c r="AU45" s="265"/>
      <c r="AV45" s="331"/>
      <c r="AW45" s="331"/>
      <c r="AX45" s="265"/>
      <c r="AY45" s="265"/>
      <c r="AZ45" s="265"/>
      <c r="BA45" s="265"/>
      <c r="BB45" s="265"/>
      <c r="BC45" s="331"/>
      <c r="BD45" s="331"/>
      <c r="BE45" s="265"/>
      <c r="BF45" s="265"/>
      <c r="BG45" s="265"/>
      <c r="BH45" s="265">
        <v>5</v>
      </c>
      <c r="BI45" s="265">
        <v>7</v>
      </c>
      <c r="BJ45" s="331">
        <v>3</v>
      </c>
      <c r="BK45" s="331"/>
      <c r="BL45" s="265"/>
      <c r="BM45" s="265"/>
      <c r="BN45" s="276"/>
    </row>
    <row r="46" spans="1:68" s="2" customFormat="1" ht="18" customHeight="1" x14ac:dyDescent="0.35">
      <c r="A46" s="361"/>
      <c r="B46" s="200"/>
      <c r="C46" s="201"/>
      <c r="D46" s="201"/>
      <c r="E46" s="201"/>
      <c r="F46" s="201"/>
      <c r="G46" s="331"/>
      <c r="H46" s="265"/>
      <c r="I46" s="265"/>
      <c r="J46" s="265"/>
      <c r="K46" s="265"/>
      <c r="L46" s="265"/>
      <c r="M46" s="331"/>
      <c r="N46" s="331"/>
      <c r="O46" s="265"/>
      <c r="P46" s="265"/>
      <c r="Q46" s="265"/>
      <c r="R46" s="265"/>
      <c r="S46" s="265"/>
      <c r="T46" s="331"/>
      <c r="U46" s="331"/>
      <c r="V46" s="265"/>
      <c r="W46" s="265"/>
      <c r="X46" s="265"/>
      <c r="Y46" s="265"/>
      <c r="Z46" s="265"/>
      <c r="AA46" s="331"/>
      <c r="AB46" s="331"/>
      <c r="AC46" s="265"/>
      <c r="AD46" s="265"/>
      <c r="AE46" s="265"/>
      <c r="AF46" s="265"/>
      <c r="AG46" s="265"/>
      <c r="AH46" s="331"/>
      <c r="AI46" s="331"/>
      <c r="AJ46" s="265"/>
      <c r="AK46" s="265"/>
      <c r="AL46" s="265"/>
      <c r="AM46" s="265"/>
      <c r="AN46" s="265"/>
      <c r="AO46" s="331"/>
      <c r="AP46" s="331"/>
      <c r="AQ46" s="265"/>
      <c r="AR46" s="265"/>
      <c r="AS46" s="265"/>
      <c r="AT46" s="265"/>
      <c r="AU46" s="265"/>
      <c r="AV46" s="331"/>
      <c r="AW46" s="331"/>
      <c r="AX46" s="265"/>
      <c r="AY46" s="265"/>
      <c r="AZ46" s="265"/>
      <c r="BA46" s="265"/>
      <c r="BB46" s="265"/>
      <c r="BC46" s="331"/>
      <c r="BD46" s="331"/>
      <c r="BE46" s="265"/>
      <c r="BF46" s="265"/>
      <c r="BG46" s="265"/>
      <c r="BH46" s="265"/>
      <c r="BI46" s="265"/>
      <c r="BJ46" s="331"/>
      <c r="BK46" s="331"/>
      <c r="BL46" s="265"/>
      <c r="BM46" s="265"/>
      <c r="BN46" s="276"/>
      <c r="BO46"/>
      <c r="BP46"/>
    </row>
    <row r="47" spans="1:68" s="2" customFormat="1" ht="18" customHeight="1" x14ac:dyDescent="0.35">
      <c r="A47" s="360" t="s">
        <v>259</v>
      </c>
      <c r="B47" s="202" t="s">
        <v>96</v>
      </c>
      <c r="C47" s="201" t="s">
        <v>54</v>
      </c>
      <c r="D47" s="201">
        <v>10</v>
      </c>
      <c r="E47" s="201">
        <f t="shared" ref="E47" si="5">SUM(G47:BM48)</f>
        <v>10</v>
      </c>
      <c r="F47" s="201">
        <f>E47-D47</f>
        <v>0</v>
      </c>
      <c r="G47" s="331"/>
      <c r="H47" s="265"/>
      <c r="I47" s="265"/>
      <c r="J47" s="265"/>
      <c r="K47" s="265"/>
      <c r="L47" s="265"/>
      <c r="M47" s="331"/>
      <c r="N47" s="331"/>
      <c r="O47" s="265"/>
      <c r="P47" s="265"/>
      <c r="Q47" s="265"/>
      <c r="R47" s="265"/>
      <c r="S47" s="265"/>
      <c r="T47" s="331"/>
      <c r="U47" s="331"/>
      <c r="V47" s="265"/>
      <c r="W47" s="265"/>
      <c r="X47" s="265"/>
      <c r="Y47" s="265"/>
      <c r="Z47" s="265"/>
      <c r="AA47" s="331"/>
      <c r="AB47" s="331"/>
      <c r="AC47" s="265"/>
      <c r="AD47" s="265"/>
      <c r="AE47" s="265"/>
      <c r="AF47" s="265"/>
      <c r="AG47" s="265"/>
      <c r="AH47" s="331"/>
      <c r="AI47" s="331"/>
      <c r="AJ47" s="265"/>
      <c r="AK47" s="265"/>
      <c r="AL47" s="265"/>
      <c r="AM47" s="265"/>
      <c r="AN47" s="265"/>
      <c r="AO47" s="331"/>
      <c r="AP47" s="331"/>
      <c r="AQ47" s="265"/>
      <c r="AR47" s="265"/>
      <c r="AS47" s="265"/>
      <c r="AT47" s="265"/>
      <c r="AU47" s="265"/>
      <c r="AV47" s="331"/>
      <c r="AW47" s="331"/>
      <c r="AX47" s="265"/>
      <c r="AY47" s="265"/>
      <c r="AZ47" s="265"/>
      <c r="BA47" s="265"/>
      <c r="BB47" s="265"/>
      <c r="BC47" s="331"/>
      <c r="BD47" s="331"/>
      <c r="BE47" s="265"/>
      <c r="BF47" s="265"/>
      <c r="BG47" s="265"/>
      <c r="BH47" s="265"/>
      <c r="BI47" s="265">
        <v>5</v>
      </c>
      <c r="BJ47" s="331">
        <v>3</v>
      </c>
      <c r="BK47" s="331"/>
      <c r="BL47" s="265">
        <v>2</v>
      </c>
      <c r="BM47" s="265"/>
      <c r="BN47" s="276"/>
      <c r="BO47"/>
      <c r="BP47"/>
    </row>
    <row r="48" spans="1:68" s="2" customFormat="1" ht="18" customHeight="1" x14ac:dyDescent="0.35">
      <c r="A48" s="361"/>
      <c r="B48" s="203"/>
      <c r="C48" s="201"/>
      <c r="D48" s="201"/>
      <c r="E48" s="201"/>
      <c r="F48" s="201"/>
      <c r="G48" s="331"/>
      <c r="H48" s="265"/>
      <c r="I48" s="265"/>
      <c r="J48" s="265"/>
      <c r="K48" s="265"/>
      <c r="L48" s="265"/>
      <c r="M48" s="331"/>
      <c r="N48" s="331"/>
      <c r="O48" s="265"/>
      <c r="P48" s="265"/>
      <c r="Q48" s="265"/>
      <c r="R48" s="265"/>
      <c r="S48" s="265"/>
      <c r="T48" s="331"/>
      <c r="U48" s="331"/>
      <c r="V48" s="265"/>
      <c r="W48" s="265"/>
      <c r="X48" s="265"/>
      <c r="Y48" s="265"/>
      <c r="Z48" s="265"/>
      <c r="AA48" s="331"/>
      <c r="AB48" s="331"/>
      <c r="AC48" s="265"/>
      <c r="AD48" s="265"/>
      <c r="AE48" s="265"/>
      <c r="AF48" s="265"/>
      <c r="AG48" s="265"/>
      <c r="AH48" s="331"/>
      <c r="AI48" s="331"/>
      <c r="AJ48" s="265"/>
      <c r="AK48" s="265"/>
      <c r="AL48" s="265"/>
      <c r="AM48" s="265"/>
      <c r="AN48" s="265"/>
      <c r="AO48" s="331"/>
      <c r="AP48" s="331"/>
      <c r="AQ48" s="265"/>
      <c r="AR48" s="265"/>
      <c r="AS48" s="265"/>
      <c r="AT48" s="265"/>
      <c r="AU48" s="265"/>
      <c r="AV48" s="331"/>
      <c r="AW48" s="331"/>
      <c r="AX48" s="265"/>
      <c r="AY48" s="265"/>
      <c r="AZ48" s="265"/>
      <c r="BA48" s="265"/>
      <c r="BB48" s="265"/>
      <c r="BC48" s="331"/>
      <c r="BD48" s="331"/>
      <c r="BE48" s="265"/>
      <c r="BF48" s="265"/>
      <c r="BG48" s="265"/>
      <c r="BH48" s="265"/>
      <c r="BI48" s="265"/>
      <c r="BJ48" s="331"/>
      <c r="BK48" s="331"/>
      <c r="BL48" s="265"/>
      <c r="BM48" s="265"/>
      <c r="BN48" s="276"/>
      <c r="BO48"/>
      <c r="BP48"/>
    </row>
    <row r="49" spans="1:68" s="2" customFormat="1" ht="18" customHeight="1" x14ac:dyDescent="0.35">
      <c r="A49" s="360" t="s">
        <v>259</v>
      </c>
      <c r="B49" s="202" t="s">
        <v>258</v>
      </c>
      <c r="C49" s="201" t="s">
        <v>54</v>
      </c>
      <c r="D49" s="201">
        <v>30</v>
      </c>
      <c r="E49" s="201">
        <f t="shared" ref="E49" si="6">SUM(G49:BM50)</f>
        <v>30</v>
      </c>
      <c r="F49" s="201">
        <f>E49-D49</f>
        <v>0</v>
      </c>
      <c r="G49" s="331"/>
      <c r="H49" s="265"/>
      <c r="I49" s="265"/>
      <c r="J49" s="265"/>
      <c r="K49" s="265"/>
      <c r="L49" s="265"/>
      <c r="M49" s="331"/>
      <c r="N49" s="331"/>
      <c r="O49" s="265"/>
      <c r="P49" s="265"/>
      <c r="Q49" s="265"/>
      <c r="R49" s="265"/>
      <c r="S49" s="265"/>
      <c r="T49" s="331"/>
      <c r="U49" s="331"/>
      <c r="V49" s="265"/>
      <c r="W49" s="265"/>
      <c r="X49" s="265"/>
      <c r="Y49" s="265"/>
      <c r="Z49" s="265"/>
      <c r="AA49" s="331"/>
      <c r="AB49" s="331"/>
      <c r="AC49" s="265"/>
      <c r="AD49" s="265"/>
      <c r="AE49" s="265"/>
      <c r="AF49" s="265"/>
      <c r="AG49" s="265"/>
      <c r="AH49" s="331"/>
      <c r="AI49" s="331"/>
      <c r="AJ49" s="265"/>
      <c r="AK49" s="265"/>
      <c r="AL49" s="265"/>
      <c r="AM49" s="265"/>
      <c r="AN49" s="265"/>
      <c r="AO49" s="331"/>
      <c r="AP49" s="331"/>
      <c r="AQ49" s="265"/>
      <c r="AR49" s="265"/>
      <c r="AS49" s="265"/>
      <c r="AT49" s="265"/>
      <c r="AU49" s="265"/>
      <c r="AV49" s="331"/>
      <c r="AW49" s="331"/>
      <c r="AX49" s="265"/>
      <c r="AY49" s="265"/>
      <c r="AZ49" s="265"/>
      <c r="BA49" s="265"/>
      <c r="BB49" s="265"/>
      <c r="BC49" s="331"/>
      <c r="BD49" s="331"/>
      <c r="BE49" s="265"/>
      <c r="BF49" s="265"/>
      <c r="BG49" s="265">
        <v>20</v>
      </c>
      <c r="BH49" s="265">
        <v>5</v>
      </c>
      <c r="BI49" s="265"/>
      <c r="BJ49" s="331">
        <v>3</v>
      </c>
      <c r="BK49" s="331"/>
      <c r="BL49" s="265">
        <v>2</v>
      </c>
      <c r="BM49" s="265"/>
      <c r="BN49" s="276"/>
      <c r="BO49"/>
      <c r="BP49"/>
    </row>
    <row r="50" spans="1:68" s="2" customFormat="1" ht="18" customHeight="1" x14ac:dyDescent="0.35">
      <c r="A50" s="361"/>
      <c r="B50" s="203"/>
      <c r="C50" s="201"/>
      <c r="D50" s="201"/>
      <c r="E50" s="201"/>
      <c r="F50" s="201"/>
      <c r="G50" s="331"/>
      <c r="H50" s="265"/>
      <c r="I50" s="265"/>
      <c r="J50" s="265"/>
      <c r="K50" s="265"/>
      <c r="L50" s="265"/>
      <c r="M50" s="331"/>
      <c r="N50" s="331"/>
      <c r="O50" s="265"/>
      <c r="P50" s="265"/>
      <c r="Q50" s="265"/>
      <c r="R50" s="265"/>
      <c r="S50" s="265"/>
      <c r="T50" s="331"/>
      <c r="U50" s="331"/>
      <c r="V50" s="265"/>
      <c r="W50" s="265"/>
      <c r="X50" s="265"/>
      <c r="Y50" s="265"/>
      <c r="Z50" s="265"/>
      <c r="AA50" s="331"/>
      <c r="AB50" s="331"/>
      <c r="AC50" s="265"/>
      <c r="AD50" s="265"/>
      <c r="AE50" s="265"/>
      <c r="AF50" s="265"/>
      <c r="AG50" s="265"/>
      <c r="AH50" s="331"/>
      <c r="AI50" s="331"/>
      <c r="AJ50" s="265"/>
      <c r="AK50" s="265"/>
      <c r="AL50" s="265"/>
      <c r="AM50" s="265"/>
      <c r="AN50" s="265"/>
      <c r="AO50" s="331"/>
      <c r="AP50" s="331"/>
      <c r="AQ50" s="265"/>
      <c r="AR50" s="265"/>
      <c r="AS50" s="265"/>
      <c r="AT50" s="265"/>
      <c r="AU50" s="265"/>
      <c r="AV50" s="331"/>
      <c r="AW50" s="331"/>
      <c r="AX50" s="265"/>
      <c r="AY50" s="265"/>
      <c r="AZ50" s="265"/>
      <c r="BA50" s="265"/>
      <c r="BB50" s="265"/>
      <c r="BC50" s="331"/>
      <c r="BD50" s="331"/>
      <c r="BE50" s="265"/>
      <c r="BF50" s="265"/>
      <c r="BG50" s="265"/>
      <c r="BH50" s="265"/>
      <c r="BI50" s="265"/>
      <c r="BJ50" s="331"/>
      <c r="BK50" s="331"/>
      <c r="BL50" s="265"/>
      <c r="BM50" s="265"/>
      <c r="BN50" s="276"/>
      <c r="BO50"/>
      <c r="BP50"/>
    </row>
    <row r="51" spans="1:68" s="2" customFormat="1" ht="15" customHeight="1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22"/>
      <c r="BO51"/>
      <c r="BP51"/>
    </row>
    <row r="52" spans="1:68" s="2" customFormat="1" ht="15" customHeight="1" x14ac:dyDescent="0.35">
      <c r="A52"/>
      <c r="B52"/>
      <c r="C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22"/>
      <c r="BO52"/>
      <c r="BP52"/>
    </row>
    <row r="53" spans="1:68" s="2" customFormat="1" ht="15" customHeight="1" x14ac:dyDescent="0.35">
      <c r="A53"/>
      <c r="B53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22"/>
      <c r="BO53"/>
      <c r="BP53"/>
    </row>
    <row r="54" spans="1:68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22"/>
      <c r="BO54"/>
      <c r="BP54"/>
    </row>
    <row r="55" spans="1:68" s="2" customFormat="1" ht="15" customHeight="1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22"/>
      <c r="BO55"/>
      <c r="BP55"/>
    </row>
    <row r="56" spans="1:68" s="2" customFormat="1" ht="15" customHeight="1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O56"/>
      <c r="BP56"/>
    </row>
    <row r="57" spans="1:68" s="2" customFormat="1" ht="15" customHeight="1" x14ac:dyDescent="0.35">
      <c r="A57"/>
      <c r="B57" s="21"/>
      <c r="C57"/>
      <c r="D57"/>
      <c r="E57"/>
      <c r="F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O57"/>
      <c r="BP57"/>
    </row>
    <row r="58" spans="1:68" s="2" customFormat="1" ht="15" customHeight="1" x14ac:dyDescent="0.35">
      <c r="A58"/>
      <c r="B58" s="21"/>
      <c r="C58"/>
      <c r="D5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O58"/>
      <c r="BP58"/>
    </row>
    <row r="59" spans="1:68" s="1" customFormat="1" ht="15" customHeight="1" x14ac:dyDescent="0.35">
      <c r="A59"/>
      <c r="B59" s="21"/>
      <c r="C59"/>
      <c r="D59"/>
      <c r="E59"/>
      <c r="F59"/>
      <c r="BN59" s="2"/>
      <c r="BO59"/>
      <c r="BP59"/>
    </row>
    <row r="60" spans="1:68" s="1" customFormat="1" ht="15" customHeight="1" x14ac:dyDescent="0.35">
      <c r="A60"/>
      <c r="B60" s="21"/>
      <c r="C60"/>
      <c r="D60"/>
      <c r="E60"/>
      <c r="F60"/>
      <c r="BN60" s="2"/>
      <c r="BO60"/>
      <c r="BP60"/>
    </row>
    <row r="61" spans="1:68" s="1" customFormat="1" ht="15" customHeight="1" x14ac:dyDescent="0.35">
      <c r="A61"/>
      <c r="B61" s="21"/>
      <c r="C61"/>
      <c r="D61"/>
      <c r="E61"/>
      <c r="F61"/>
      <c r="BN61" s="2"/>
      <c r="BO61"/>
      <c r="BP61"/>
    </row>
    <row r="62" spans="1:68" s="1" customFormat="1" ht="15" customHeight="1" x14ac:dyDescent="0.35">
      <c r="A62"/>
      <c r="B62" s="21"/>
      <c r="C62"/>
      <c r="D62"/>
      <c r="E62"/>
      <c r="F62"/>
      <c r="BN62" s="2"/>
      <c r="BO62"/>
      <c r="BP62"/>
    </row>
    <row r="63" spans="1:68" s="1" customFormat="1" ht="15" customHeight="1" x14ac:dyDescent="0.35">
      <c r="A63"/>
      <c r="B63" s="21"/>
      <c r="C63"/>
      <c r="D63"/>
      <c r="E63"/>
      <c r="F63"/>
      <c r="BN63" s="2"/>
      <c r="BO63"/>
      <c r="BP63"/>
    </row>
    <row r="64" spans="1:68" s="1" customFormat="1" ht="15" customHeight="1" x14ac:dyDescent="0.35">
      <c r="A64"/>
      <c r="B64" s="21"/>
      <c r="C64"/>
      <c r="D64"/>
      <c r="E64"/>
      <c r="F64"/>
      <c r="BN64" s="2"/>
      <c r="BO64"/>
      <c r="BP64"/>
    </row>
    <row r="65" spans="1:68" s="1" customFormat="1" ht="15" customHeight="1" x14ac:dyDescent="0.35">
      <c r="A65"/>
      <c r="B65" s="21"/>
      <c r="C65"/>
      <c r="D65"/>
      <c r="E65"/>
      <c r="F65"/>
      <c r="BN65" s="2"/>
      <c r="BO65"/>
      <c r="BP65"/>
    </row>
    <row r="66" spans="1:68" s="1" customFormat="1" ht="15" customHeight="1" x14ac:dyDescent="0.35">
      <c r="A66"/>
      <c r="B66" s="21"/>
      <c r="C66"/>
      <c r="D66"/>
      <c r="E66"/>
      <c r="F66"/>
      <c r="BN66" s="2"/>
      <c r="BO66"/>
      <c r="BP66"/>
    </row>
    <row r="67" spans="1:68" s="1" customFormat="1" ht="15" customHeight="1" x14ac:dyDescent="0.35">
      <c r="A67"/>
      <c r="B67" s="21"/>
      <c r="C67"/>
      <c r="D67"/>
      <c r="E67"/>
      <c r="F67"/>
      <c r="BN67" s="2"/>
      <c r="BO67"/>
      <c r="BP67"/>
    </row>
    <row r="68" spans="1:68" s="1" customFormat="1" ht="15" customHeight="1" x14ac:dyDescent="0.35">
      <c r="A68"/>
      <c r="B68" s="21"/>
      <c r="C68"/>
      <c r="D68"/>
      <c r="E68"/>
      <c r="F68"/>
      <c r="BN68" s="2"/>
      <c r="BO68"/>
      <c r="BP68"/>
    </row>
  </sheetData>
  <mergeCells count="400">
    <mergeCell ref="AV35:AV36"/>
    <mergeCell ref="AW35:AW36"/>
    <mergeCell ref="BI49:BI50"/>
    <mergeCell ref="BJ49:BJ50"/>
    <mergeCell ref="BK49:BK50"/>
    <mergeCell ref="BL49:BL50"/>
    <mergeCell ref="BM49:BM50"/>
    <mergeCell ref="BN49:BN50"/>
    <mergeCell ref="BC49:BC50"/>
    <mergeCell ref="BD49:BD50"/>
    <mergeCell ref="BE49:BE50"/>
    <mergeCell ref="BF49:BF50"/>
    <mergeCell ref="BG49:BG50"/>
    <mergeCell ref="BH49:BH50"/>
    <mergeCell ref="AW49:AW50"/>
    <mergeCell ref="AX49:AX50"/>
    <mergeCell ref="AY49:AY50"/>
    <mergeCell ref="AZ49:AZ50"/>
    <mergeCell ref="BA49:BA50"/>
    <mergeCell ref="BB49:BB50"/>
    <mergeCell ref="BI47:BI48"/>
    <mergeCell ref="BJ47:BJ48"/>
    <mergeCell ref="BK47:BK48"/>
    <mergeCell ref="AW47:AW48"/>
    <mergeCell ref="AQ49:AQ50"/>
    <mergeCell ref="AR49:AR50"/>
    <mergeCell ref="AS49:AS50"/>
    <mergeCell ref="AT49:AT50"/>
    <mergeCell ref="AU49:AU50"/>
    <mergeCell ref="AV49:AV50"/>
    <mergeCell ref="AK49:AK50"/>
    <mergeCell ref="AL49:AL50"/>
    <mergeCell ref="AM49:AM50"/>
    <mergeCell ref="AN49:AN50"/>
    <mergeCell ref="AO49:AO50"/>
    <mergeCell ref="AP49:AP50"/>
    <mergeCell ref="Q49:Q50"/>
    <mergeCell ref="R49:R50"/>
    <mergeCell ref="AE49:AE50"/>
    <mergeCell ref="AF49:AF50"/>
    <mergeCell ref="AG49:AG50"/>
    <mergeCell ref="AH49:AH50"/>
    <mergeCell ref="AI49:AI50"/>
    <mergeCell ref="AJ49:AJ50"/>
    <mergeCell ref="Y49:Y50"/>
    <mergeCell ref="Z49:Z50"/>
    <mergeCell ref="AA49:AA50"/>
    <mergeCell ref="AB49:AB50"/>
    <mergeCell ref="AC49:AC50"/>
    <mergeCell ref="AD49:AD50"/>
    <mergeCell ref="AU47:AU48"/>
    <mergeCell ref="AV47:AV48"/>
    <mergeCell ref="G49:G50"/>
    <mergeCell ref="H49:H50"/>
    <mergeCell ref="I49:I50"/>
    <mergeCell ref="J49:J50"/>
    <mergeCell ref="K49:K50"/>
    <mergeCell ref="L49:L50"/>
    <mergeCell ref="A49:A50"/>
    <mergeCell ref="B49:B50"/>
    <mergeCell ref="C49:C50"/>
    <mergeCell ref="D49:D50"/>
    <mergeCell ref="E49:E50"/>
    <mergeCell ref="F49:F50"/>
    <mergeCell ref="S49:S50"/>
    <mergeCell ref="T49:T50"/>
    <mergeCell ref="U49:U50"/>
    <mergeCell ref="V49:V50"/>
    <mergeCell ref="W49:W50"/>
    <mergeCell ref="X49:X50"/>
    <mergeCell ref="M49:M50"/>
    <mergeCell ref="N49:N50"/>
    <mergeCell ref="O49:O50"/>
    <mergeCell ref="P49:P50"/>
    <mergeCell ref="AK47:AK48"/>
    <mergeCell ref="AL47:AL48"/>
    <mergeCell ref="AM47:AM48"/>
    <mergeCell ref="BL47:BL48"/>
    <mergeCell ref="BM47:BM48"/>
    <mergeCell ref="BN47:BN48"/>
    <mergeCell ref="BC47:BC48"/>
    <mergeCell ref="BD47:BD48"/>
    <mergeCell ref="BE47:BE48"/>
    <mergeCell ref="BF47:BF48"/>
    <mergeCell ref="BG47:BG48"/>
    <mergeCell ref="BH47:BH48"/>
    <mergeCell ref="AN47:AN48"/>
    <mergeCell ref="AO47:AO48"/>
    <mergeCell ref="AP47:AP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BI45:BI46"/>
    <mergeCell ref="BJ45:BJ46"/>
    <mergeCell ref="BK45:BK46"/>
    <mergeCell ref="AW45:AW46"/>
    <mergeCell ref="AX45:AX46"/>
    <mergeCell ref="AY45:AY46"/>
    <mergeCell ref="AZ45:AZ46"/>
    <mergeCell ref="BA45:BA46"/>
    <mergeCell ref="BB45:BB46"/>
    <mergeCell ref="AB45:AB46"/>
    <mergeCell ref="AC45:AC46"/>
    <mergeCell ref="AD45:AD46"/>
    <mergeCell ref="BL45:BL46"/>
    <mergeCell ref="BM45:BM46"/>
    <mergeCell ref="BN45:BN46"/>
    <mergeCell ref="BC45:BC46"/>
    <mergeCell ref="BD45:BD46"/>
    <mergeCell ref="BE45:BE46"/>
    <mergeCell ref="BF45:BF46"/>
    <mergeCell ref="BG45:BG46"/>
    <mergeCell ref="BH45:BH46"/>
    <mergeCell ref="AQ45:AQ46"/>
    <mergeCell ref="AR45:AR46"/>
    <mergeCell ref="AS45:AS46"/>
    <mergeCell ref="AT45:AT46"/>
    <mergeCell ref="AU45:AU46"/>
    <mergeCell ref="AV45:AV46"/>
    <mergeCell ref="AK45:AK46"/>
    <mergeCell ref="AL45:AL46"/>
    <mergeCell ref="AM45:AM46"/>
    <mergeCell ref="AN45:AN46"/>
    <mergeCell ref="AO45:AO46"/>
    <mergeCell ref="AP45:AP46"/>
    <mergeCell ref="A45:A46"/>
    <mergeCell ref="B45:B46"/>
    <mergeCell ref="C45:C46"/>
    <mergeCell ref="D45:D46"/>
    <mergeCell ref="E45:E46"/>
    <mergeCell ref="F45:F46"/>
    <mergeCell ref="S45:S46"/>
    <mergeCell ref="T45:T46"/>
    <mergeCell ref="U45:U46"/>
    <mergeCell ref="M45:M46"/>
    <mergeCell ref="N45:N46"/>
    <mergeCell ref="O45:O46"/>
    <mergeCell ref="P45:P46"/>
    <mergeCell ref="Q45:Q46"/>
    <mergeCell ref="R45:R46"/>
    <mergeCell ref="AW43:AW44"/>
    <mergeCell ref="AX43:AX44"/>
    <mergeCell ref="AY43:AY44"/>
    <mergeCell ref="AZ43:AZ44"/>
    <mergeCell ref="BA43:BA44"/>
    <mergeCell ref="BB43:BB44"/>
    <mergeCell ref="G45:G46"/>
    <mergeCell ref="H45:H46"/>
    <mergeCell ref="I45:I46"/>
    <mergeCell ref="J45:J46"/>
    <mergeCell ref="K45:K46"/>
    <mergeCell ref="L45:L46"/>
    <mergeCell ref="V45:V46"/>
    <mergeCell ref="W45:W46"/>
    <mergeCell ref="X45:X46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Q43:AQ44"/>
    <mergeCell ref="AR43:AR44"/>
    <mergeCell ref="AS43:AS44"/>
    <mergeCell ref="AT43:AT44"/>
    <mergeCell ref="AU43:AU44"/>
    <mergeCell ref="AV43:AV44"/>
    <mergeCell ref="AK43:AK44"/>
    <mergeCell ref="AL43:AL44"/>
    <mergeCell ref="AM43:AM44"/>
    <mergeCell ref="AN43:AN44"/>
    <mergeCell ref="AO43:AO44"/>
    <mergeCell ref="AP43:AP44"/>
    <mergeCell ref="BL43:BL44"/>
    <mergeCell ref="BM43:BM44"/>
    <mergeCell ref="BN43:BN44"/>
    <mergeCell ref="BC43:BC44"/>
    <mergeCell ref="BD43:BD44"/>
    <mergeCell ref="BE43:BE44"/>
    <mergeCell ref="BF43:BF44"/>
    <mergeCell ref="BG43:BG44"/>
    <mergeCell ref="BH43:BH44"/>
    <mergeCell ref="BI43:BI44"/>
    <mergeCell ref="BJ43:BJ44"/>
    <mergeCell ref="BK43:BK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BL41:BL42"/>
    <mergeCell ref="BM41:BM42"/>
    <mergeCell ref="BN41:BN42"/>
    <mergeCell ref="BH41:BH42"/>
    <mergeCell ref="BI41:BI42"/>
    <mergeCell ref="BJ41:BJ42"/>
    <mergeCell ref="AQ41:AQ42"/>
    <mergeCell ref="AR41:AR42"/>
    <mergeCell ref="BK41:BK42"/>
    <mergeCell ref="AL41:AL42"/>
    <mergeCell ref="AA41:AA42"/>
    <mergeCell ref="AB41:AB42"/>
    <mergeCell ref="AC41:AC42"/>
    <mergeCell ref="AD41:AD42"/>
    <mergeCell ref="AE41:AE42"/>
    <mergeCell ref="AF41:AF42"/>
    <mergeCell ref="AU41:AU42"/>
    <mergeCell ref="AV41:AV42"/>
    <mergeCell ref="A43:A44"/>
    <mergeCell ref="B43:B44"/>
    <mergeCell ref="C43:C44"/>
    <mergeCell ref="D43:D44"/>
    <mergeCell ref="E43:E44"/>
    <mergeCell ref="F43:F44"/>
    <mergeCell ref="BE41:BE42"/>
    <mergeCell ref="BF41:BF42"/>
    <mergeCell ref="BG41:BG42"/>
    <mergeCell ref="AY41:AY42"/>
    <mergeCell ref="AZ41:AZ42"/>
    <mergeCell ref="BA41:BA42"/>
    <mergeCell ref="BB41:BB42"/>
    <mergeCell ref="BC41:BC42"/>
    <mergeCell ref="BD41:BD42"/>
    <mergeCell ref="AS41:AS42"/>
    <mergeCell ref="AT41:AT42"/>
    <mergeCell ref="M43:M44"/>
    <mergeCell ref="AW41:AW42"/>
    <mergeCell ref="AX41:AX42"/>
    <mergeCell ref="AM41:AM42"/>
    <mergeCell ref="AN41:AN42"/>
    <mergeCell ref="AO41:AO42"/>
    <mergeCell ref="AP41:AP42"/>
    <mergeCell ref="Q41:Q42"/>
    <mergeCell ref="R41:R42"/>
    <mergeCell ref="S41:S42"/>
    <mergeCell ref="T41:T42"/>
    <mergeCell ref="AG41:AG42"/>
    <mergeCell ref="AH41:AH42"/>
    <mergeCell ref="AI41:AI42"/>
    <mergeCell ref="AJ41:AJ42"/>
    <mergeCell ref="AK41:AK42"/>
    <mergeCell ref="I41:I42"/>
    <mergeCell ref="J41:J42"/>
    <mergeCell ref="K41:K42"/>
    <mergeCell ref="L41:L42"/>
    <mergeCell ref="M41:M42"/>
    <mergeCell ref="N41:N42"/>
    <mergeCell ref="AI39:BM39"/>
    <mergeCell ref="BN39:BN40"/>
    <mergeCell ref="A41:A42"/>
    <mergeCell ref="B41:B42"/>
    <mergeCell ref="C41:C42"/>
    <mergeCell ref="D41:D42"/>
    <mergeCell ref="E41:E42"/>
    <mergeCell ref="F41:F42"/>
    <mergeCell ref="G41:G42"/>
    <mergeCell ref="H41:H42"/>
    <mergeCell ref="U41:U42"/>
    <mergeCell ref="V41:V42"/>
    <mergeCell ref="W41:W42"/>
    <mergeCell ref="X41:X42"/>
    <mergeCell ref="Y41:Y42"/>
    <mergeCell ref="Z41:Z42"/>
    <mergeCell ref="O41:O42"/>
    <mergeCell ref="P41:P42"/>
    <mergeCell ref="AM35:AM36"/>
    <mergeCell ref="AN35:AN36"/>
    <mergeCell ref="BN35:BN36"/>
    <mergeCell ref="A39:A40"/>
    <mergeCell ref="B39:B40"/>
    <mergeCell ref="C39:C40"/>
    <mergeCell ref="D39:D40"/>
    <mergeCell ref="E39:E40"/>
    <mergeCell ref="F39:F40"/>
    <mergeCell ref="G39:AH39"/>
    <mergeCell ref="AE35:AE36"/>
    <mergeCell ref="AF35:AF36"/>
    <mergeCell ref="AG35:AG36"/>
    <mergeCell ref="AJ35:AJ36"/>
    <mergeCell ref="AK35:AK36"/>
    <mergeCell ref="AL35:AL36"/>
    <mergeCell ref="X35:X36"/>
    <mergeCell ref="Y35:Y36"/>
    <mergeCell ref="AA35:AA36"/>
    <mergeCell ref="AB35:AB36"/>
    <mergeCell ref="AC35:AC36"/>
    <mergeCell ref="AD35:AD36"/>
    <mergeCell ref="Q35:Q36"/>
    <mergeCell ref="R35:R36"/>
    <mergeCell ref="D1:F1"/>
    <mergeCell ref="A3:A4"/>
    <mergeCell ref="B3:B4"/>
    <mergeCell ref="C3:C4"/>
    <mergeCell ref="D3:D4"/>
    <mergeCell ref="E3:E4"/>
    <mergeCell ref="F3:F4"/>
    <mergeCell ref="D35:D36"/>
    <mergeCell ref="E35:E36"/>
    <mergeCell ref="F35:F36"/>
    <mergeCell ref="A17:A22"/>
    <mergeCell ref="B17:B22"/>
    <mergeCell ref="A23:A28"/>
    <mergeCell ref="B23:B28"/>
    <mergeCell ref="A35:A36"/>
    <mergeCell ref="B35:C36"/>
    <mergeCell ref="A29:A34"/>
    <mergeCell ref="B29:B34"/>
    <mergeCell ref="AR35:AR36"/>
    <mergeCell ref="AS35:AS36"/>
    <mergeCell ref="AT35:AT36"/>
    <mergeCell ref="AU35:AU36"/>
    <mergeCell ref="G3:AH3"/>
    <mergeCell ref="AI3:BM3"/>
    <mergeCell ref="BN3:BN4"/>
    <mergeCell ref="A5:A10"/>
    <mergeCell ref="B5:B10"/>
    <mergeCell ref="A11:A16"/>
    <mergeCell ref="B11:B16"/>
    <mergeCell ref="G35:G36"/>
    <mergeCell ref="H35:H36"/>
    <mergeCell ref="I35:I36"/>
    <mergeCell ref="T35:T36"/>
    <mergeCell ref="U35:U36"/>
    <mergeCell ref="V35:V36"/>
    <mergeCell ref="W35:W36"/>
    <mergeCell ref="J35:J36"/>
    <mergeCell ref="K35:K36"/>
    <mergeCell ref="M35:M36"/>
    <mergeCell ref="N35:N36"/>
    <mergeCell ref="O35:O36"/>
    <mergeCell ref="P35:P36"/>
  </mergeCells>
  <conditionalFormatting sqref="F5:F34 E35:F35">
    <cfRule type="cellIs" dxfId="109" priority="8" operator="lessThan">
      <formula>0</formula>
    </cfRule>
  </conditionalFormatting>
  <conditionalFormatting sqref="F5:F35">
    <cfRule type="cellIs" dxfId="108" priority="7" operator="equal">
      <formula>0</formula>
    </cfRule>
  </conditionalFormatting>
  <conditionalFormatting sqref="F41:F50">
    <cfRule type="cellIs" dxfId="107" priority="5" operator="equal">
      <formula>0</formula>
    </cfRule>
    <cfRule type="cellIs" dxfId="106" priority="6" operator="lessThan">
      <formula>0</formula>
    </cfRule>
  </conditionalFormatting>
  <conditionalFormatting sqref="G5:BM34 G35:AW35 AX35:BM36 G36:AI36 AO36:AQ36 G41:BM50">
    <cfRule type="cellIs" dxfId="105" priority="4" operator="greaterThan">
      <formula>0</formula>
    </cfRule>
  </conditionalFormatting>
  <conditionalFormatting sqref="BN5:BN35">
    <cfRule type="containsText" dxfId="104" priority="2" operator="containsText" text="Done">
      <formula>NOT(ISERROR(SEARCH("Done",BN5)))</formula>
    </cfRule>
  </conditionalFormatting>
  <conditionalFormatting sqref="BN5:BN36 BN41:BN50">
    <cfRule type="containsText" dxfId="103" priority="1" operator="containsText" text="Done">
      <formula>NOT(ISERROR(SEARCH("Done",BN5)))</formula>
    </cfRule>
  </conditionalFormatting>
  <conditionalFormatting sqref="BN41 BN43 BN45 BN47 BN49">
    <cfRule type="containsText" dxfId="102" priority="9" operator="containsText" text="Done">
      <formula>NOT(ISERROR(SEARCH("Done",BN41)))</formula>
    </cfRule>
  </conditionalFormatting>
  <dataValidations count="1">
    <dataValidation allowBlank="1" showInputMessage="1" showErrorMessage="1" sqref="BP5" xr:uid="{6B48A3A8-E063-4B55-BF5D-5E49DA345218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034D-9AF8-4E9A-839A-8DE81FF76C22}">
  <sheetPr>
    <tabColor rgb="FFFFC000"/>
    <pageSetUpPr fitToPage="1"/>
  </sheetPr>
  <dimension ref="A1:BR62"/>
  <sheetViews>
    <sheetView showGridLines="0" zoomScale="60" zoomScaleNormal="60" workbookViewId="0">
      <pane xSplit="6" topLeftCell="AO1" activePane="topRight" state="frozen"/>
      <selection activeCell="G51" sqref="G51:AH52"/>
      <selection pane="topRight" activeCell="B29" sqref="B29:B30"/>
    </sheetView>
  </sheetViews>
  <sheetFormatPr defaultColWidth="9.1796875" defaultRowHeight="15" customHeight="1" x14ac:dyDescent="0.35"/>
  <cols>
    <col min="1" max="1" width="21.816406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65" width="4.54296875" style="1" customWidth="1"/>
    <col min="66" max="68" width="53.1796875" style="2" customWidth="1"/>
    <col min="72" max="72" width="11.1796875" customWidth="1"/>
    <col min="73" max="73" width="29.453125" bestFit="1" customWidth="1"/>
    <col min="74" max="74" width="22.1796875" bestFit="1" customWidth="1"/>
    <col min="75" max="75" width="5.26953125" bestFit="1" customWidth="1"/>
    <col min="76" max="77" width="11.453125" bestFit="1" customWidth="1"/>
    <col min="78" max="80" width="2.26953125" bestFit="1" customWidth="1"/>
    <col min="81" max="83" width="3.26953125" bestFit="1" customWidth="1"/>
    <col min="84" max="84" width="11" bestFit="1" customWidth="1"/>
    <col min="85" max="85" width="9" bestFit="1" customWidth="1"/>
    <col min="86" max="91" width="2.26953125" bestFit="1" customWidth="1"/>
    <col min="92" max="92" width="3.26953125" bestFit="1" customWidth="1"/>
    <col min="93" max="93" width="12" bestFit="1" customWidth="1"/>
    <col min="94" max="94" width="7.1796875" bestFit="1" customWidth="1"/>
    <col min="95" max="101" width="2.26953125" bestFit="1" customWidth="1"/>
    <col min="102" max="104" width="3.26953125" bestFit="1" customWidth="1"/>
    <col min="105" max="105" width="10" bestFit="1" customWidth="1"/>
    <col min="106" max="106" width="11.453125" bestFit="1" customWidth="1"/>
  </cols>
  <sheetData>
    <row r="1" spans="1:68" ht="34.5" customHeight="1" x14ac:dyDescent="0.35">
      <c r="A1" s="27" t="s">
        <v>45</v>
      </c>
      <c r="D1" s="230" t="s">
        <v>229</v>
      </c>
      <c r="E1" s="231"/>
      <c r="F1" s="232"/>
    </row>
    <row r="2" spans="1:68" ht="25" customHeight="1" x14ac:dyDescent="0.35">
      <c r="A2" s="23" t="s">
        <v>46</v>
      </c>
      <c r="C2">
        <f>D2/4</f>
        <v>30</v>
      </c>
      <c r="D2" s="2">
        <f>SUBTOTAL(9,D5:D22)</f>
        <v>120</v>
      </c>
      <c r="E2" s="2">
        <f>SUBTOTAL(9,E5:E22)</f>
        <v>120</v>
      </c>
      <c r="F2" s="63">
        <f>SUBTOTAL(9,F5:F22)</f>
        <v>0</v>
      </c>
    </row>
    <row r="3" spans="1:6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1" t="s">
        <v>219</v>
      </c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367" t="s">
        <v>52</v>
      </c>
      <c r="BO3" s="152"/>
      <c r="BP3" s="152"/>
    </row>
    <row r="4" spans="1:68" ht="18" customHeight="1" x14ac:dyDescent="0.35">
      <c r="A4" s="206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15">
        <v>28</v>
      </c>
      <c r="AI4" s="154">
        <v>1</v>
      </c>
      <c r="AJ4" s="155">
        <v>2</v>
      </c>
      <c r="AK4" s="155">
        <v>3</v>
      </c>
      <c r="AL4" s="155">
        <v>4</v>
      </c>
      <c r="AM4" s="155">
        <v>5</v>
      </c>
      <c r="AN4" s="155">
        <v>6</v>
      </c>
      <c r="AO4" s="154">
        <v>7</v>
      </c>
      <c r="AP4" s="154">
        <v>8</v>
      </c>
      <c r="AQ4" s="155">
        <v>9</v>
      </c>
      <c r="AR4" s="155">
        <v>10</v>
      </c>
      <c r="AS4" s="155">
        <v>11</v>
      </c>
      <c r="AT4" s="155">
        <v>12</v>
      </c>
      <c r="AU4" s="155">
        <v>13</v>
      </c>
      <c r="AV4" s="154">
        <v>14</v>
      </c>
      <c r="AW4" s="154">
        <v>15</v>
      </c>
      <c r="AX4" s="155">
        <v>16</v>
      </c>
      <c r="AY4" s="155">
        <v>17</v>
      </c>
      <c r="AZ4" s="155">
        <v>18</v>
      </c>
      <c r="BA4" s="155">
        <v>19</v>
      </c>
      <c r="BB4" s="155">
        <v>20</v>
      </c>
      <c r="BC4" s="154">
        <v>21</v>
      </c>
      <c r="BD4" s="154">
        <v>22</v>
      </c>
      <c r="BE4" s="155">
        <v>23</v>
      </c>
      <c r="BF4" s="155">
        <v>24</v>
      </c>
      <c r="BG4" s="155">
        <v>25</v>
      </c>
      <c r="BH4" s="155">
        <v>26</v>
      </c>
      <c r="BI4" s="155">
        <v>27</v>
      </c>
      <c r="BJ4" s="154">
        <v>28</v>
      </c>
      <c r="BK4" s="154">
        <v>29</v>
      </c>
      <c r="BL4" s="155">
        <v>30</v>
      </c>
      <c r="BM4" s="155">
        <v>31</v>
      </c>
      <c r="BN4" s="198"/>
      <c r="BO4" s="152"/>
      <c r="BP4" s="152"/>
    </row>
    <row r="5" spans="1:68" ht="18" customHeight="1" x14ac:dyDescent="0.35">
      <c r="A5" s="220" t="s">
        <v>263</v>
      </c>
      <c r="B5" s="223" t="s">
        <v>193</v>
      </c>
      <c r="C5" s="31" t="s">
        <v>1</v>
      </c>
      <c r="D5" s="14">
        <v>30</v>
      </c>
      <c r="E5" s="4">
        <f>SUM(AJ5:BB5)</f>
        <v>30</v>
      </c>
      <c r="F5" s="4">
        <f t="shared" ref="F5:F23" si="0">E5-D5</f>
        <v>0</v>
      </c>
      <c r="G5" s="118"/>
      <c r="H5" s="5"/>
      <c r="I5" s="5"/>
      <c r="J5" s="5"/>
      <c r="K5" s="5"/>
      <c r="L5" s="5"/>
      <c r="M5" s="118"/>
      <c r="N5" s="118"/>
      <c r="O5" s="5"/>
      <c r="P5" s="5"/>
      <c r="Q5" s="5"/>
      <c r="R5" s="5"/>
      <c r="S5" s="5"/>
      <c r="T5" s="118"/>
      <c r="U5" s="118"/>
      <c r="V5" s="5"/>
      <c r="W5" s="5"/>
      <c r="X5" s="5"/>
      <c r="Y5" s="5"/>
      <c r="Z5" s="5"/>
      <c r="AA5" s="118"/>
      <c r="AB5" s="118"/>
      <c r="AC5" s="5"/>
      <c r="AD5" s="5"/>
      <c r="AE5" s="5"/>
      <c r="AF5" s="5"/>
      <c r="AG5" s="5"/>
      <c r="AH5" s="118"/>
      <c r="AI5" s="118"/>
      <c r="AJ5" s="5"/>
      <c r="AK5" s="5"/>
      <c r="AL5" s="5"/>
      <c r="AM5" s="5"/>
      <c r="AN5" s="5"/>
      <c r="AO5" s="118"/>
      <c r="AP5" s="118"/>
      <c r="AQ5" s="5"/>
      <c r="AR5" s="5"/>
      <c r="AS5" s="5">
        <v>30</v>
      </c>
      <c r="AT5" s="5"/>
      <c r="AU5" s="5"/>
      <c r="AV5" s="118"/>
      <c r="AW5" s="118"/>
      <c r="AX5" s="5"/>
      <c r="AY5" s="5"/>
      <c r="AZ5" s="5"/>
      <c r="BA5" s="5"/>
      <c r="BB5" s="5"/>
      <c r="BC5" s="118"/>
      <c r="BD5" s="118"/>
      <c r="BE5" s="5"/>
      <c r="BF5" s="5"/>
      <c r="BG5" s="5"/>
      <c r="BH5" s="5"/>
      <c r="BI5" s="5"/>
      <c r="BJ5" s="118"/>
      <c r="BK5" s="118"/>
      <c r="BL5" s="5"/>
      <c r="BM5" s="5"/>
      <c r="BN5" s="41"/>
      <c r="BO5" s="153"/>
      <c r="BP5" s="153"/>
    </row>
    <row r="6" spans="1:68" ht="18" customHeight="1" x14ac:dyDescent="0.35">
      <c r="A6" s="221"/>
      <c r="B6" s="224"/>
      <c r="C6" s="32" t="s">
        <v>2</v>
      </c>
      <c r="D6" s="124">
        <v>30</v>
      </c>
      <c r="E6" s="4">
        <f t="shared" ref="E6:E10" si="1">SUM(AJ6:BB6)</f>
        <v>30</v>
      </c>
      <c r="F6" s="8">
        <f t="shared" si="0"/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/>
      <c r="AP6" s="116"/>
      <c r="AQ6" s="9"/>
      <c r="AR6" s="9"/>
      <c r="AS6" s="9">
        <v>30</v>
      </c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42"/>
      <c r="BO6" s="153"/>
      <c r="BP6" s="153"/>
    </row>
    <row r="7" spans="1:68" ht="18" customHeight="1" x14ac:dyDescent="0.35">
      <c r="A7" s="221"/>
      <c r="B7" s="224"/>
      <c r="C7" s="32" t="s">
        <v>3</v>
      </c>
      <c r="D7" s="124">
        <v>0</v>
      </c>
      <c r="E7" s="4">
        <f t="shared" si="1"/>
        <v>0</v>
      </c>
      <c r="F7" s="8">
        <f t="shared" si="0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42"/>
      <c r="BO7" s="153"/>
      <c r="BP7" s="153"/>
    </row>
    <row r="8" spans="1:68" ht="18" customHeight="1" x14ac:dyDescent="0.35">
      <c r="A8" s="221"/>
      <c r="B8" s="224"/>
      <c r="C8" s="33" t="s">
        <v>4</v>
      </c>
      <c r="D8" s="124">
        <v>30</v>
      </c>
      <c r="E8" s="4">
        <f t="shared" si="1"/>
        <v>30</v>
      </c>
      <c r="F8" s="8">
        <f t="shared" si="0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>
        <v>29</v>
      </c>
      <c r="AU8" s="9">
        <v>1</v>
      </c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0"/>
      <c r="BO8"/>
      <c r="BP8"/>
    </row>
    <row r="9" spans="1:68" ht="18" customHeight="1" x14ac:dyDescent="0.35">
      <c r="A9" s="221"/>
      <c r="B9" s="224"/>
      <c r="C9" s="33" t="s">
        <v>5</v>
      </c>
      <c r="D9" s="124">
        <v>30</v>
      </c>
      <c r="E9" s="4">
        <f t="shared" si="1"/>
        <v>30</v>
      </c>
      <c r="F9" s="8">
        <f t="shared" si="0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>
        <v>19</v>
      </c>
      <c r="AT9" s="9">
        <v>11</v>
      </c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0"/>
      <c r="BO9"/>
      <c r="BP9"/>
    </row>
    <row r="10" spans="1:68" ht="18" customHeight="1" x14ac:dyDescent="0.35">
      <c r="A10" s="222"/>
      <c r="B10" s="225"/>
      <c r="C10" s="34" t="s">
        <v>6</v>
      </c>
      <c r="D10" s="16">
        <v>0</v>
      </c>
      <c r="E10" s="4">
        <f t="shared" si="1"/>
        <v>0</v>
      </c>
      <c r="F10" s="10">
        <f t="shared" si="0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43"/>
      <c r="BO10" s="153"/>
      <c r="BP10" s="153"/>
    </row>
    <row r="11" spans="1:68" ht="18" customHeight="1" x14ac:dyDescent="0.35">
      <c r="A11" s="220"/>
      <c r="B11" s="223"/>
      <c r="C11" s="31" t="s">
        <v>1</v>
      </c>
      <c r="D11" s="14"/>
      <c r="E11" s="4">
        <f t="shared" ref="E11:E22" si="2">SUM(G11:AG11)</f>
        <v>0</v>
      </c>
      <c r="F11" s="4">
        <f t="shared" si="0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  <c r="BO11" s="153"/>
      <c r="BP11" s="153"/>
    </row>
    <row r="12" spans="1:68" ht="18" customHeight="1" x14ac:dyDescent="0.35">
      <c r="A12" s="221"/>
      <c r="B12" s="224"/>
      <c r="C12" s="32" t="s">
        <v>2</v>
      </c>
      <c r="D12" s="124"/>
      <c r="E12" s="4">
        <f t="shared" si="2"/>
        <v>0</v>
      </c>
      <c r="F12" s="8">
        <f t="shared" si="0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1"/>
      <c r="BO12" s="153"/>
      <c r="BP12" s="153"/>
    </row>
    <row r="13" spans="1:68" ht="18" customHeight="1" x14ac:dyDescent="0.35">
      <c r="A13" s="221"/>
      <c r="B13" s="224"/>
      <c r="C13" s="32" t="s">
        <v>3</v>
      </c>
      <c r="D13" s="124"/>
      <c r="E13" s="4">
        <f t="shared" si="2"/>
        <v>0</v>
      </c>
      <c r="F13" s="8">
        <f t="shared" si="0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  <c r="BO13" s="153"/>
      <c r="BP13" s="153"/>
    </row>
    <row r="14" spans="1:68" ht="18" customHeight="1" x14ac:dyDescent="0.35">
      <c r="A14" s="221"/>
      <c r="B14" s="224"/>
      <c r="C14" s="33" t="s">
        <v>4</v>
      </c>
      <c r="D14" s="124"/>
      <c r="E14" s="4">
        <f t="shared" si="2"/>
        <v>0</v>
      </c>
      <c r="F14" s="8">
        <f t="shared" si="0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140"/>
      <c r="BO14"/>
      <c r="BP14"/>
    </row>
    <row r="15" spans="1:68" ht="18" customHeight="1" x14ac:dyDescent="0.35">
      <c r="A15" s="221"/>
      <c r="B15" s="224"/>
      <c r="C15" s="33" t="s">
        <v>5</v>
      </c>
      <c r="D15" s="124"/>
      <c r="E15" s="4">
        <f t="shared" si="2"/>
        <v>0</v>
      </c>
      <c r="F15" s="8">
        <f t="shared" si="0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140"/>
      <c r="BO15"/>
      <c r="BP15"/>
    </row>
    <row r="16" spans="1:68" ht="18" customHeight="1" x14ac:dyDescent="0.35">
      <c r="A16" s="222"/>
      <c r="B16" s="225"/>
      <c r="C16" s="35" t="s">
        <v>6</v>
      </c>
      <c r="D16" s="16"/>
      <c r="E16" s="4">
        <f t="shared" si="2"/>
        <v>0</v>
      </c>
      <c r="F16" s="10">
        <f t="shared" si="0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  <c r="BO16" s="153"/>
      <c r="BP16" s="153"/>
    </row>
    <row r="17" spans="1:68" ht="18" customHeight="1" x14ac:dyDescent="0.35">
      <c r="A17" s="220"/>
      <c r="B17" s="223"/>
      <c r="C17" s="31" t="s">
        <v>1</v>
      </c>
      <c r="D17" s="14"/>
      <c r="E17" s="4">
        <f t="shared" si="2"/>
        <v>0</v>
      </c>
      <c r="F17" s="4">
        <f t="shared" si="0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  <c r="BO17" s="153"/>
      <c r="BP17" s="153"/>
    </row>
    <row r="18" spans="1:68" ht="18" customHeight="1" x14ac:dyDescent="0.35">
      <c r="A18" s="221"/>
      <c r="B18" s="224"/>
      <c r="C18" s="32" t="s">
        <v>2</v>
      </c>
      <c r="D18" s="124"/>
      <c r="E18" s="4">
        <f t="shared" si="2"/>
        <v>0</v>
      </c>
      <c r="F18" s="8">
        <f t="shared" si="0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2"/>
      <c r="BO18" s="153"/>
      <c r="BP18" s="153"/>
    </row>
    <row r="19" spans="1:68" ht="18" customHeight="1" x14ac:dyDescent="0.35">
      <c r="A19" s="221"/>
      <c r="B19" s="224"/>
      <c r="C19" s="32" t="s">
        <v>3</v>
      </c>
      <c r="D19" s="124"/>
      <c r="E19" s="4">
        <f t="shared" si="2"/>
        <v>0</v>
      </c>
      <c r="F19" s="8">
        <f t="shared" si="0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  <c r="BO19" s="153"/>
      <c r="BP19" s="153"/>
    </row>
    <row r="20" spans="1:68" ht="18" customHeight="1" x14ac:dyDescent="0.35">
      <c r="A20" s="221"/>
      <c r="B20" s="224"/>
      <c r="C20" s="33" t="s">
        <v>4</v>
      </c>
      <c r="D20" s="124"/>
      <c r="E20" s="4">
        <f t="shared" si="2"/>
        <v>0</v>
      </c>
      <c r="F20" s="8">
        <f t="shared" si="0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42"/>
      <c r="BO20" s="153"/>
      <c r="BP20" s="153"/>
    </row>
    <row r="21" spans="1:68" ht="18" customHeight="1" x14ac:dyDescent="0.35">
      <c r="A21" s="221"/>
      <c r="B21" s="224"/>
      <c r="C21" s="33" t="s">
        <v>5</v>
      </c>
      <c r="D21" s="124"/>
      <c r="E21" s="4">
        <f t="shared" si="2"/>
        <v>0</v>
      </c>
      <c r="F21" s="8">
        <f t="shared" si="0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42"/>
      <c r="BO21" s="153"/>
      <c r="BP21" s="153"/>
    </row>
    <row r="22" spans="1:68" ht="18" customHeight="1" x14ac:dyDescent="0.35">
      <c r="A22" s="222"/>
      <c r="B22" s="225"/>
      <c r="C22" s="35" t="s">
        <v>6</v>
      </c>
      <c r="D22" s="124"/>
      <c r="E22" s="4">
        <f t="shared" si="2"/>
        <v>0</v>
      </c>
      <c r="F22" s="10">
        <f t="shared" si="0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  <c r="BO22" s="153"/>
      <c r="BP22" s="153"/>
    </row>
    <row r="23" spans="1:68" ht="18" customHeight="1" x14ac:dyDescent="0.35">
      <c r="A23" s="198"/>
      <c r="B23" s="226" t="s">
        <v>89</v>
      </c>
      <c r="C23" s="227"/>
      <c r="D23" s="218">
        <v>0</v>
      </c>
      <c r="E23" s="218">
        <f>SUM(G23:L24)</f>
        <v>0</v>
      </c>
      <c r="F23" s="218">
        <f t="shared" si="0"/>
        <v>0</v>
      </c>
      <c r="G23" s="196"/>
      <c r="H23" s="194"/>
      <c r="I23" s="194"/>
      <c r="J23" s="194"/>
      <c r="K23" s="194"/>
      <c r="L23" s="39"/>
      <c r="M23" s="196"/>
      <c r="N23" s="196"/>
      <c r="O23" s="194"/>
      <c r="P23" s="194"/>
      <c r="Q23" s="194"/>
      <c r="R23" s="194"/>
      <c r="S23" s="39"/>
      <c r="T23" s="196"/>
      <c r="U23" s="196"/>
      <c r="V23" s="194"/>
      <c r="W23" s="194"/>
      <c r="X23" s="194"/>
      <c r="Y23" s="194"/>
      <c r="Z23" s="39"/>
      <c r="AA23" s="196"/>
      <c r="AB23" s="196"/>
      <c r="AC23" s="194"/>
      <c r="AD23" s="194"/>
      <c r="AE23" s="194"/>
      <c r="AF23" s="194"/>
      <c r="AG23" s="39"/>
      <c r="AH23" s="196"/>
      <c r="AI23" s="196"/>
      <c r="AJ23" s="194"/>
      <c r="AK23" s="194"/>
      <c r="AL23" s="194"/>
      <c r="AM23" s="194"/>
      <c r="AN23" s="39"/>
      <c r="AO23" s="196"/>
      <c r="AP23" s="196"/>
      <c r="AQ23" s="194"/>
      <c r="AR23" s="194"/>
      <c r="AS23" s="194"/>
      <c r="AT23" s="194"/>
      <c r="AU23" s="39"/>
      <c r="AV23" s="196"/>
      <c r="AW23" s="196"/>
      <c r="AX23" s="194"/>
      <c r="AY23" s="194"/>
      <c r="AZ23" s="194"/>
      <c r="BA23" s="194"/>
      <c r="BB23" s="39"/>
      <c r="BC23" s="196"/>
      <c r="BD23" s="196"/>
      <c r="BE23" s="194"/>
      <c r="BF23" s="194"/>
      <c r="BG23" s="194"/>
      <c r="BH23" s="194"/>
      <c r="BI23" s="39"/>
      <c r="BJ23" s="196"/>
      <c r="BK23" s="196"/>
      <c r="BL23" s="194"/>
      <c r="BM23" s="194"/>
      <c r="BN23" s="204"/>
      <c r="BO23" s="153"/>
      <c r="BP23" s="153"/>
    </row>
    <row r="24" spans="1:68" ht="18" customHeight="1" x14ac:dyDescent="0.35">
      <c r="A24" s="199"/>
      <c r="B24" s="228"/>
      <c r="C24" s="229"/>
      <c r="D24" s="219"/>
      <c r="E24" s="219"/>
      <c r="F24" s="219"/>
      <c r="G24" s="214"/>
      <c r="H24" s="213"/>
      <c r="I24" s="213"/>
      <c r="J24" s="213"/>
      <c r="K24" s="213"/>
      <c r="L24" s="40"/>
      <c r="M24" s="214"/>
      <c r="N24" s="214"/>
      <c r="O24" s="213"/>
      <c r="P24" s="213"/>
      <c r="Q24" s="213"/>
      <c r="R24" s="213"/>
      <c r="S24" s="40"/>
      <c r="T24" s="214"/>
      <c r="U24" s="214"/>
      <c r="V24" s="213"/>
      <c r="W24" s="213"/>
      <c r="X24" s="213"/>
      <c r="Y24" s="213"/>
      <c r="Z24" s="40"/>
      <c r="AA24" s="214"/>
      <c r="AB24" s="214"/>
      <c r="AC24" s="213"/>
      <c r="AD24" s="213"/>
      <c r="AE24" s="213"/>
      <c r="AF24" s="213"/>
      <c r="AG24" s="40"/>
      <c r="AH24" s="214"/>
      <c r="AI24" s="214"/>
      <c r="AJ24" s="213"/>
      <c r="AK24" s="213"/>
      <c r="AL24" s="213"/>
      <c r="AM24" s="213"/>
      <c r="AN24" s="40"/>
      <c r="AO24" s="214"/>
      <c r="AP24" s="214"/>
      <c r="AQ24" s="213"/>
      <c r="AR24" s="213"/>
      <c r="AS24" s="213"/>
      <c r="AT24" s="213"/>
      <c r="AU24" s="40"/>
      <c r="AV24" s="214"/>
      <c r="AW24" s="214"/>
      <c r="AX24" s="213"/>
      <c r="AY24" s="213"/>
      <c r="AZ24" s="213"/>
      <c r="BA24" s="213"/>
      <c r="BB24" s="40"/>
      <c r="BC24" s="214"/>
      <c r="BD24" s="214"/>
      <c r="BE24" s="213"/>
      <c r="BF24" s="213"/>
      <c r="BG24" s="213"/>
      <c r="BH24" s="213"/>
      <c r="BI24" s="40"/>
      <c r="BJ24" s="214"/>
      <c r="BK24" s="214"/>
      <c r="BL24" s="213"/>
      <c r="BM24" s="213"/>
      <c r="BN24" s="205"/>
      <c r="BO24" s="153"/>
      <c r="BP24" s="153"/>
    </row>
    <row r="25" spans="1:68" ht="18" customHeight="1" x14ac:dyDescent="0.35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8" ht="18" customHeight="1" x14ac:dyDescent="0.35">
      <c r="A26" s="23" t="s">
        <v>54</v>
      </c>
      <c r="D26" s="2">
        <f>SUBTOTAL(9,D29:D44)</f>
        <v>30</v>
      </c>
      <c r="E26" s="2">
        <f>SUBTOTAL(9,E29:E44)</f>
        <v>30</v>
      </c>
      <c r="F26" s="63">
        <f>SUBTOTAL(9,F29:F44)</f>
        <v>0</v>
      </c>
    </row>
    <row r="27" spans="1:68" ht="18" customHeight="1" x14ac:dyDescent="0.35">
      <c r="A27" s="206" t="s">
        <v>0</v>
      </c>
      <c r="B27" s="206" t="s">
        <v>25</v>
      </c>
      <c r="C27" s="206" t="s">
        <v>47</v>
      </c>
      <c r="D27" s="207" t="s">
        <v>48</v>
      </c>
      <c r="E27" s="207" t="s">
        <v>49</v>
      </c>
      <c r="F27" s="207" t="s">
        <v>50</v>
      </c>
      <c r="G27" s="208" t="s">
        <v>187</v>
      </c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10"/>
      <c r="AI27" s="211" t="s">
        <v>219</v>
      </c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37" t="s">
        <v>52</v>
      </c>
      <c r="BO27" s="152"/>
      <c r="BP27" s="152"/>
    </row>
    <row r="28" spans="1:68" ht="18" customHeight="1" x14ac:dyDescent="0.35">
      <c r="A28" s="206"/>
      <c r="B28" s="206"/>
      <c r="C28" s="206"/>
      <c r="D28" s="207"/>
      <c r="E28" s="207"/>
      <c r="F28" s="207"/>
      <c r="G28" s="115">
        <v>1</v>
      </c>
      <c r="H28" s="37">
        <v>2</v>
      </c>
      <c r="I28" s="37">
        <v>3</v>
      </c>
      <c r="J28" s="37">
        <v>4</v>
      </c>
      <c r="K28" s="37">
        <v>5</v>
      </c>
      <c r="L28" s="37">
        <v>6</v>
      </c>
      <c r="M28" s="115">
        <v>7</v>
      </c>
      <c r="N28" s="115">
        <v>8</v>
      </c>
      <c r="O28" s="37">
        <v>9</v>
      </c>
      <c r="P28" s="37">
        <v>10</v>
      </c>
      <c r="Q28" s="37">
        <v>11</v>
      </c>
      <c r="R28" s="37">
        <v>12</v>
      </c>
      <c r="S28" s="37">
        <v>13</v>
      </c>
      <c r="T28" s="115">
        <v>14</v>
      </c>
      <c r="U28" s="115">
        <v>15</v>
      </c>
      <c r="V28" s="37">
        <v>16</v>
      </c>
      <c r="W28" s="37">
        <v>17</v>
      </c>
      <c r="X28" s="37">
        <v>18</v>
      </c>
      <c r="Y28" s="37">
        <v>19</v>
      </c>
      <c r="Z28" s="37">
        <v>20</v>
      </c>
      <c r="AA28" s="115">
        <v>21</v>
      </c>
      <c r="AB28" s="115">
        <v>22</v>
      </c>
      <c r="AC28" s="37">
        <v>23</v>
      </c>
      <c r="AD28" s="37">
        <v>24</v>
      </c>
      <c r="AE28" s="37">
        <v>25</v>
      </c>
      <c r="AF28" s="37">
        <v>26</v>
      </c>
      <c r="AG28" s="37">
        <v>27</v>
      </c>
      <c r="AH28" s="115">
        <v>28</v>
      </c>
      <c r="AI28" s="154">
        <v>1</v>
      </c>
      <c r="AJ28" s="155">
        <v>2</v>
      </c>
      <c r="AK28" s="155">
        <v>3</v>
      </c>
      <c r="AL28" s="155">
        <v>4</v>
      </c>
      <c r="AM28" s="155">
        <v>5</v>
      </c>
      <c r="AN28" s="155">
        <v>6</v>
      </c>
      <c r="AO28" s="154">
        <v>7</v>
      </c>
      <c r="AP28" s="154">
        <v>8</v>
      </c>
      <c r="AQ28" s="155">
        <v>9</v>
      </c>
      <c r="AR28" s="155">
        <v>10</v>
      </c>
      <c r="AS28" s="155">
        <v>11</v>
      </c>
      <c r="AT28" s="155">
        <v>12</v>
      </c>
      <c r="AU28" s="155">
        <v>13</v>
      </c>
      <c r="AV28" s="154">
        <v>14</v>
      </c>
      <c r="AW28" s="154">
        <v>15</v>
      </c>
      <c r="AX28" s="155">
        <v>16</v>
      </c>
      <c r="AY28" s="155">
        <v>17</v>
      </c>
      <c r="AZ28" s="155">
        <v>18</v>
      </c>
      <c r="BA28" s="155">
        <v>19</v>
      </c>
      <c r="BB28" s="155">
        <v>20</v>
      </c>
      <c r="BC28" s="154">
        <v>21</v>
      </c>
      <c r="BD28" s="154">
        <v>22</v>
      </c>
      <c r="BE28" s="155">
        <v>23</v>
      </c>
      <c r="BF28" s="155">
        <v>24</v>
      </c>
      <c r="BG28" s="155">
        <v>25</v>
      </c>
      <c r="BH28" s="155">
        <v>26</v>
      </c>
      <c r="BI28" s="155">
        <v>27</v>
      </c>
      <c r="BJ28" s="154">
        <v>28</v>
      </c>
      <c r="BK28" s="154">
        <v>29</v>
      </c>
      <c r="BL28" s="155">
        <v>30</v>
      </c>
      <c r="BM28" s="155">
        <v>31</v>
      </c>
      <c r="BN28" s="198"/>
      <c r="BO28" s="152"/>
      <c r="BP28" s="152"/>
    </row>
    <row r="29" spans="1:68" ht="18" customHeight="1" x14ac:dyDescent="0.35">
      <c r="A29" s="198" t="s">
        <v>264</v>
      </c>
      <c r="B29" s="280" t="s">
        <v>252</v>
      </c>
      <c r="C29" s="201" t="s">
        <v>54</v>
      </c>
      <c r="D29" s="201">
        <v>30</v>
      </c>
      <c r="E29" s="201">
        <f>SUM(AX29:BI30)</f>
        <v>30</v>
      </c>
      <c r="F29" s="201">
        <f>E29-D29</f>
        <v>0</v>
      </c>
      <c r="G29" s="196"/>
      <c r="H29" s="194"/>
      <c r="I29" s="194"/>
      <c r="J29" s="194"/>
      <c r="K29" s="194"/>
      <c r="L29" s="194"/>
      <c r="M29" s="196"/>
      <c r="N29" s="196"/>
      <c r="O29" s="194"/>
      <c r="P29" s="194"/>
      <c r="Q29" s="194"/>
      <c r="R29" s="194"/>
      <c r="S29" s="194"/>
      <c r="T29" s="196"/>
      <c r="U29" s="196"/>
      <c r="V29" s="194"/>
      <c r="W29" s="194"/>
      <c r="X29" s="194"/>
      <c r="Y29" s="194"/>
      <c r="Z29" s="194"/>
      <c r="AA29" s="196"/>
      <c r="AB29" s="196"/>
      <c r="AC29" s="194"/>
      <c r="AD29" s="194"/>
      <c r="AE29" s="194"/>
      <c r="AF29" s="194"/>
      <c r="AG29" s="194"/>
      <c r="AH29" s="196"/>
      <c r="AI29" s="196"/>
      <c r="AJ29" s="194"/>
      <c r="AK29" s="194"/>
      <c r="AL29" s="194"/>
      <c r="AM29" s="194"/>
      <c r="AN29" s="194"/>
      <c r="AO29" s="130"/>
      <c r="AP29" s="130"/>
      <c r="AQ29" s="194"/>
      <c r="AR29" s="194"/>
      <c r="AS29" s="194"/>
      <c r="AT29" s="194"/>
      <c r="AU29" s="194"/>
      <c r="AV29" s="130"/>
      <c r="AW29" s="130"/>
      <c r="AX29" s="194"/>
      <c r="AY29" s="194"/>
      <c r="AZ29" s="194"/>
      <c r="BA29" s="194"/>
      <c r="BB29" s="194"/>
      <c r="BC29" s="130"/>
      <c r="BD29" s="196">
        <v>30</v>
      </c>
      <c r="BE29" s="194"/>
      <c r="BF29" s="194"/>
      <c r="BG29" s="194"/>
      <c r="BH29" s="194"/>
      <c r="BI29" s="194"/>
      <c r="BJ29" s="130"/>
      <c r="BK29" s="130"/>
      <c r="BL29" s="194"/>
      <c r="BM29" s="194"/>
      <c r="BN29" s="339" t="s">
        <v>265</v>
      </c>
      <c r="BO29" s="153"/>
      <c r="BP29" s="153"/>
    </row>
    <row r="30" spans="1:68" ht="18" customHeight="1" x14ac:dyDescent="0.35">
      <c r="A30" s="199"/>
      <c r="B30" s="200"/>
      <c r="C30" s="201"/>
      <c r="D30" s="201"/>
      <c r="E30" s="201"/>
      <c r="F30" s="201"/>
      <c r="G30" s="197"/>
      <c r="H30" s="195"/>
      <c r="I30" s="195"/>
      <c r="J30" s="195"/>
      <c r="K30" s="195"/>
      <c r="L30" s="195"/>
      <c r="M30" s="197"/>
      <c r="N30" s="197"/>
      <c r="O30" s="195"/>
      <c r="P30" s="195"/>
      <c r="Q30" s="195"/>
      <c r="R30" s="195"/>
      <c r="S30" s="195"/>
      <c r="T30" s="197"/>
      <c r="U30" s="197"/>
      <c r="V30" s="195"/>
      <c r="W30" s="195"/>
      <c r="X30" s="195"/>
      <c r="Y30" s="195"/>
      <c r="Z30" s="195"/>
      <c r="AA30" s="197"/>
      <c r="AB30" s="197"/>
      <c r="AC30" s="195"/>
      <c r="AD30" s="195"/>
      <c r="AE30" s="195"/>
      <c r="AF30" s="195"/>
      <c r="AG30" s="195"/>
      <c r="AH30" s="197"/>
      <c r="AI30" s="197"/>
      <c r="AJ30" s="195"/>
      <c r="AK30" s="195"/>
      <c r="AL30" s="195"/>
      <c r="AM30" s="195"/>
      <c r="AN30" s="195"/>
      <c r="AO30" s="131"/>
      <c r="AP30" s="131"/>
      <c r="AQ30" s="195"/>
      <c r="AR30" s="195"/>
      <c r="AS30" s="195"/>
      <c r="AT30" s="195"/>
      <c r="AU30" s="195"/>
      <c r="AV30" s="131"/>
      <c r="AW30" s="131"/>
      <c r="AX30" s="195"/>
      <c r="AY30" s="195"/>
      <c r="AZ30" s="195"/>
      <c r="BA30" s="195"/>
      <c r="BB30" s="195"/>
      <c r="BC30" s="131"/>
      <c r="BD30" s="197"/>
      <c r="BE30" s="195"/>
      <c r="BF30" s="195"/>
      <c r="BG30" s="195"/>
      <c r="BH30" s="195"/>
      <c r="BI30" s="195"/>
      <c r="BJ30" s="131"/>
      <c r="BK30" s="131"/>
      <c r="BL30" s="195"/>
      <c r="BM30" s="195"/>
      <c r="BN30" s="340"/>
      <c r="BO30" s="153"/>
      <c r="BP30" s="153"/>
    </row>
    <row r="31" spans="1:68" ht="18" customHeight="1" x14ac:dyDescent="0.35">
      <c r="A31" s="198"/>
      <c r="B31" s="202"/>
      <c r="C31" s="201" t="s">
        <v>54</v>
      </c>
      <c r="D31" s="201"/>
      <c r="E31" s="201">
        <f>SUM(G31:U32)</f>
        <v>0</v>
      </c>
      <c r="F31" s="201">
        <f>E31-D31</f>
        <v>0</v>
      </c>
      <c r="G31" s="196"/>
      <c r="H31" s="194"/>
      <c r="I31" s="194"/>
      <c r="J31" s="194"/>
      <c r="K31" s="194"/>
      <c r="L31" s="194"/>
      <c r="M31" s="196"/>
      <c r="N31" s="196"/>
      <c r="O31" s="194"/>
      <c r="P31" s="194"/>
      <c r="Q31" s="194"/>
      <c r="R31" s="194"/>
      <c r="S31" s="194"/>
      <c r="T31" s="196"/>
      <c r="U31" s="196"/>
      <c r="V31" s="194"/>
      <c r="W31" s="194"/>
      <c r="X31" s="194"/>
      <c r="Y31" s="194"/>
      <c r="Z31" s="194"/>
      <c r="AA31" s="196"/>
      <c r="AB31" s="196"/>
      <c r="AC31" s="194"/>
      <c r="AD31" s="194"/>
      <c r="AE31" s="194"/>
      <c r="AF31" s="194"/>
      <c r="AG31" s="194"/>
      <c r="AH31" s="196"/>
      <c r="AI31" s="196"/>
      <c r="AJ31" s="194"/>
      <c r="AK31" s="194"/>
      <c r="AL31" s="194"/>
      <c r="AM31" s="194"/>
      <c r="AN31" s="194"/>
      <c r="AO31" s="130"/>
      <c r="AP31" s="130"/>
      <c r="AQ31" s="194"/>
      <c r="AR31" s="194"/>
      <c r="AS31" s="194"/>
      <c r="AT31" s="194"/>
      <c r="AU31" s="194"/>
      <c r="AV31" s="130"/>
      <c r="AW31" s="130"/>
      <c r="AX31" s="194"/>
      <c r="AY31" s="194"/>
      <c r="AZ31" s="194"/>
      <c r="BA31" s="194"/>
      <c r="BB31" s="194"/>
      <c r="BC31" s="130"/>
      <c r="BD31" s="130"/>
      <c r="BE31" s="194"/>
      <c r="BF31" s="194"/>
      <c r="BG31" s="194"/>
      <c r="BH31" s="194"/>
      <c r="BI31" s="194"/>
      <c r="BJ31" s="130"/>
      <c r="BK31" s="130"/>
      <c r="BL31" s="194"/>
      <c r="BM31" s="194"/>
      <c r="BN31" s="339"/>
      <c r="BO31" s="153"/>
      <c r="BP31" s="153"/>
    </row>
    <row r="32" spans="1:68" ht="18" customHeight="1" x14ac:dyDescent="0.35">
      <c r="A32" s="199"/>
      <c r="B32" s="203"/>
      <c r="C32" s="201"/>
      <c r="D32" s="201"/>
      <c r="E32" s="201"/>
      <c r="F32" s="201"/>
      <c r="G32" s="197"/>
      <c r="H32" s="195"/>
      <c r="I32" s="195"/>
      <c r="J32" s="195"/>
      <c r="K32" s="195"/>
      <c r="L32" s="195"/>
      <c r="M32" s="197"/>
      <c r="N32" s="197"/>
      <c r="O32" s="195"/>
      <c r="P32" s="195"/>
      <c r="Q32" s="195"/>
      <c r="R32" s="195"/>
      <c r="S32" s="195"/>
      <c r="T32" s="197"/>
      <c r="U32" s="197"/>
      <c r="V32" s="195"/>
      <c r="W32" s="195"/>
      <c r="X32" s="195"/>
      <c r="Y32" s="195"/>
      <c r="Z32" s="195"/>
      <c r="AA32" s="197"/>
      <c r="AB32" s="197"/>
      <c r="AC32" s="195"/>
      <c r="AD32" s="195"/>
      <c r="AE32" s="195"/>
      <c r="AF32" s="195"/>
      <c r="AG32" s="195"/>
      <c r="AH32" s="197"/>
      <c r="AI32" s="197"/>
      <c r="AJ32" s="195"/>
      <c r="AK32" s="195"/>
      <c r="AL32" s="195"/>
      <c r="AM32" s="195"/>
      <c r="AN32" s="195"/>
      <c r="AO32" s="131"/>
      <c r="AP32" s="131"/>
      <c r="AQ32" s="195"/>
      <c r="AR32" s="195"/>
      <c r="AS32" s="195"/>
      <c r="AT32" s="195"/>
      <c r="AU32" s="195"/>
      <c r="AV32" s="131"/>
      <c r="AW32" s="131"/>
      <c r="AX32" s="195"/>
      <c r="AY32" s="195"/>
      <c r="AZ32" s="195"/>
      <c r="BA32" s="195"/>
      <c r="BB32" s="195"/>
      <c r="BC32" s="131"/>
      <c r="BD32" s="131"/>
      <c r="BE32" s="195"/>
      <c r="BF32" s="195"/>
      <c r="BG32" s="195"/>
      <c r="BH32" s="195"/>
      <c r="BI32" s="195"/>
      <c r="BJ32" s="131"/>
      <c r="BK32" s="131"/>
      <c r="BL32" s="195"/>
      <c r="BM32" s="195"/>
      <c r="BN32" s="340"/>
      <c r="BO32" s="153"/>
      <c r="BP32" s="153"/>
    </row>
    <row r="33" spans="1:70" ht="18" customHeight="1" x14ac:dyDescent="0.35">
      <c r="A33" s="198"/>
      <c r="B33" s="202"/>
      <c r="C33" s="201" t="s">
        <v>54</v>
      </c>
      <c r="D33" s="201"/>
      <c r="E33" s="201">
        <f>SUM(G33:U34)</f>
        <v>0</v>
      </c>
      <c r="F33" s="201">
        <f>E33-D33</f>
        <v>0</v>
      </c>
      <c r="G33" s="196"/>
      <c r="H33" s="194"/>
      <c r="I33" s="194"/>
      <c r="J33" s="194"/>
      <c r="K33" s="194"/>
      <c r="L33" s="194"/>
      <c r="M33" s="196"/>
      <c r="N33" s="196"/>
      <c r="O33" s="194"/>
      <c r="P33" s="194"/>
      <c r="Q33" s="194"/>
      <c r="R33" s="194"/>
      <c r="S33" s="194"/>
      <c r="T33" s="196"/>
      <c r="U33" s="196"/>
      <c r="V33" s="194"/>
      <c r="W33" s="194"/>
      <c r="X33" s="194"/>
      <c r="Y33" s="194"/>
      <c r="Z33" s="194"/>
      <c r="AA33" s="196"/>
      <c r="AB33" s="196"/>
      <c r="AC33" s="194"/>
      <c r="AD33" s="194"/>
      <c r="AE33" s="194"/>
      <c r="AF33" s="194"/>
      <c r="AG33" s="194"/>
      <c r="AH33" s="196"/>
      <c r="AI33" s="196"/>
      <c r="AJ33" s="194"/>
      <c r="AK33" s="194"/>
      <c r="AL33" s="194"/>
      <c r="AM33" s="194"/>
      <c r="AN33" s="194"/>
      <c r="AO33" s="130"/>
      <c r="AP33" s="130"/>
      <c r="AQ33" s="194"/>
      <c r="AR33" s="194"/>
      <c r="AS33" s="194"/>
      <c r="AT33" s="194"/>
      <c r="AU33" s="194"/>
      <c r="AV33" s="130"/>
      <c r="AW33" s="130"/>
      <c r="AX33" s="194"/>
      <c r="AY33" s="194"/>
      <c r="AZ33" s="194"/>
      <c r="BA33" s="194"/>
      <c r="BB33" s="194"/>
      <c r="BC33" s="130"/>
      <c r="BD33" s="130"/>
      <c r="BE33" s="194"/>
      <c r="BF33" s="194"/>
      <c r="BG33" s="194"/>
      <c r="BH33" s="194"/>
      <c r="BI33" s="194"/>
      <c r="BJ33" s="130"/>
      <c r="BK33" s="130"/>
      <c r="BL33" s="194"/>
      <c r="BM33" s="194"/>
      <c r="BN33" s="339"/>
      <c r="BO33" s="153"/>
      <c r="BP33" s="153"/>
    </row>
    <row r="34" spans="1:70" s="2" customFormat="1" ht="18" customHeight="1" x14ac:dyDescent="0.35">
      <c r="A34" s="199"/>
      <c r="B34" s="203"/>
      <c r="C34" s="201"/>
      <c r="D34" s="201"/>
      <c r="E34" s="201"/>
      <c r="F34" s="201"/>
      <c r="G34" s="197"/>
      <c r="H34" s="195"/>
      <c r="I34" s="195"/>
      <c r="J34" s="195"/>
      <c r="K34" s="195"/>
      <c r="L34" s="195"/>
      <c r="M34" s="197"/>
      <c r="N34" s="197"/>
      <c r="O34" s="195"/>
      <c r="P34" s="195"/>
      <c r="Q34" s="195"/>
      <c r="R34" s="195"/>
      <c r="S34" s="195"/>
      <c r="T34" s="197"/>
      <c r="U34" s="197"/>
      <c r="V34" s="195"/>
      <c r="W34" s="195"/>
      <c r="X34" s="195"/>
      <c r="Y34" s="195"/>
      <c r="Z34" s="195"/>
      <c r="AA34" s="197"/>
      <c r="AB34" s="197"/>
      <c r="AC34" s="195"/>
      <c r="AD34" s="195"/>
      <c r="AE34" s="195"/>
      <c r="AF34" s="195"/>
      <c r="AG34" s="195"/>
      <c r="AH34" s="197"/>
      <c r="AI34" s="197"/>
      <c r="AJ34" s="195"/>
      <c r="AK34" s="195"/>
      <c r="AL34" s="195"/>
      <c r="AM34" s="195"/>
      <c r="AN34" s="195"/>
      <c r="AO34" s="131"/>
      <c r="AP34" s="131"/>
      <c r="AQ34" s="195"/>
      <c r="AR34" s="195"/>
      <c r="AS34" s="195"/>
      <c r="AT34" s="195"/>
      <c r="AU34" s="195"/>
      <c r="AV34" s="131"/>
      <c r="AW34" s="131"/>
      <c r="AX34" s="195"/>
      <c r="AY34" s="195"/>
      <c r="AZ34" s="195"/>
      <c r="BA34" s="195"/>
      <c r="BB34" s="195"/>
      <c r="BC34" s="131"/>
      <c r="BD34" s="131"/>
      <c r="BE34" s="195"/>
      <c r="BF34" s="195"/>
      <c r="BG34" s="195"/>
      <c r="BH34" s="195"/>
      <c r="BI34" s="195"/>
      <c r="BJ34" s="131"/>
      <c r="BK34" s="131"/>
      <c r="BL34" s="195"/>
      <c r="BM34" s="195"/>
      <c r="BN34" s="340"/>
      <c r="BO34" s="153"/>
      <c r="BP34" s="153"/>
      <c r="BQ34"/>
      <c r="BR34"/>
    </row>
    <row r="35" spans="1:70" s="2" customFormat="1" ht="18" customHeight="1" x14ac:dyDescent="0.35">
      <c r="A35" s="353"/>
      <c r="B35" s="202"/>
      <c r="C35" s="201" t="s">
        <v>54</v>
      </c>
      <c r="D35" s="201"/>
      <c r="E35" s="201">
        <f>SUM(G35:U36)</f>
        <v>0</v>
      </c>
      <c r="F35" s="201">
        <f>E35-D35</f>
        <v>0</v>
      </c>
      <c r="G35" s="196"/>
      <c r="H35" s="194"/>
      <c r="I35" s="194"/>
      <c r="J35" s="194"/>
      <c r="K35" s="194"/>
      <c r="L35" s="194"/>
      <c r="M35" s="196"/>
      <c r="N35" s="196"/>
      <c r="O35" s="194"/>
      <c r="P35" s="194"/>
      <c r="Q35" s="194"/>
      <c r="R35" s="194"/>
      <c r="S35" s="194"/>
      <c r="T35" s="196"/>
      <c r="U35" s="196"/>
      <c r="V35" s="194"/>
      <c r="W35" s="194"/>
      <c r="X35" s="194"/>
      <c r="Y35" s="194"/>
      <c r="Z35" s="194"/>
      <c r="AA35" s="196"/>
      <c r="AB35" s="196"/>
      <c r="AC35" s="194"/>
      <c r="AD35" s="194"/>
      <c r="AE35" s="194"/>
      <c r="AF35" s="194"/>
      <c r="AG35" s="194"/>
      <c r="AH35" s="196"/>
      <c r="AI35" s="196"/>
      <c r="AJ35" s="194"/>
      <c r="AK35" s="194"/>
      <c r="AL35" s="194"/>
      <c r="AM35" s="194"/>
      <c r="AN35" s="194"/>
      <c r="AO35" s="130"/>
      <c r="AP35" s="130"/>
      <c r="AQ35" s="194"/>
      <c r="AR35" s="194"/>
      <c r="AS35" s="194"/>
      <c r="AT35" s="194"/>
      <c r="AU35" s="194"/>
      <c r="AV35" s="130"/>
      <c r="AW35" s="130"/>
      <c r="AX35" s="194"/>
      <c r="AY35" s="194"/>
      <c r="AZ35" s="194"/>
      <c r="BA35" s="194"/>
      <c r="BB35" s="194"/>
      <c r="BC35" s="130"/>
      <c r="BD35" s="130"/>
      <c r="BE35" s="194"/>
      <c r="BF35" s="194"/>
      <c r="BG35" s="194"/>
      <c r="BH35" s="194"/>
      <c r="BI35" s="194"/>
      <c r="BJ35" s="130"/>
      <c r="BK35" s="130"/>
      <c r="BL35" s="194"/>
      <c r="BM35" s="194"/>
      <c r="BN35" s="339"/>
      <c r="BO35" s="153"/>
      <c r="BP35" s="153"/>
      <c r="BQ35"/>
      <c r="BR35"/>
    </row>
    <row r="36" spans="1:70" s="2" customFormat="1" ht="18" customHeight="1" x14ac:dyDescent="0.35">
      <c r="A36" s="354"/>
      <c r="B36" s="203"/>
      <c r="C36" s="201"/>
      <c r="D36" s="201"/>
      <c r="E36" s="201"/>
      <c r="F36" s="201"/>
      <c r="G36" s="197"/>
      <c r="H36" s="195"/>
      <c r="I36" s="195"/>
      <c r="J36" s="195"/>
      <c r="K36" s="195"/>
      <c r="L36" s="195"/>
      <c r="M36" s="197"/>
      <c r="N36" s="197"/>
      <c r="O36" s="195"/>
      <c r="P36" s="195"/>
      <c r="Q36" s="195"/>
      <c r="R36" s="195"/>
      <c r="S36" s="195"/>
      <c r="T36" s="197"/>
      <c r="U36" s="197"/>
      <c r="V36" s="195"/>
      <c r="W36" s="195"/>
      <c r="X36" s="195"/>
      <c r="Y36" s="195"/>
      <c r="Z36" s="195"/>
      <c r="AA36" s="197"/>
      <c r="AB36" s="197"/>
      <c r="AC36" s="195"/>
      <c r="AD36" s="195"/>
      <c r="AE36" s="195"/>
      <c r="AF36" s="195"/>
      <c r="AG36" s="195"/>
      <c r="AH36" s="197"/>
      <c r="AI36" s="197"/>
      <c r="AJ36" s="195"/>
      <c r="AK36" s="195"/>
      <c r="AL36" s="195"/>
      <c r="AM36" s="195"/>
      <c r="AN36" s="195"/>
      <c r="AO36" s="131"/>
      <c r="AP36" s="131"/>
      <c r="AQ36" s="195"/>
      <c r="AR36" s="195"/>
      <c r="AS36" s="195"/>
      <c r="AT36" s="195"/>
      <c r="AU36" s="195"/>
      <c r="AV36" s="131"/>
      <c r="AW36" s="131"/>
      <c r="AX36" s="195"/>
      <c r="AY36" s="195"/>
      <c r="AZ36" s="195"/>
      <c r="BA36" s="195"/>
      <c r="BB36" s="195"/>
      <c r="BC36" s="131"/>
      <c r="BD36" s="131"/>
      <c r="BE36" s="195"/>
      <c r="BF36" s="195"/>
      <c r="BG36" s="195"/>
      <c r="BH36" s="195"/>
      <c r="BI36" s="195"/>
      <c r="BJ36" s="131"/>
      <c r="BK36" s="131"/>
      <c r="BL36" s="195"/>
      <c r="BM36" s="195"/>
      <c r="BN36" s="340"/>
      <c r="BO36" s="153"/>
      <c r="BP36" s="153"/>
      <c r="BQ36"/>
      <c r="BR36"/>
    </row>
    <row r="37" spans="1:70" s="2" customFormat="1" ht="18" customHeight="1" x14ac:dyDescent="0.35">
      <c r="A37" s="264"/>
      <c r="B37" s="202"/>
      <c r="C37" s="201" t="s">
        <v>54</v>
      </c>
      <c r="D37" s="201"/>
      <c r="E37" s="201"/>
      <c r="F37" s="201"/>
      <c r="G37" s="196"/>
      <c r="H37" s="194"/>
      <c r="I37" s="194"/>
      <c r="J37" s="194"/>
      <c r="K37" s="194"/>
      <c r="L37" s="194"/>
      <c r="M37" s="196"/>
      <c r="N37" s="196"/>
      <c r="O37" s="194"/>
      <c r="P37" s="194"/>
      <c r="Q37" s="194"/>
      <c r="R37" s="194"/>
      <c r="S37" s="194"/>
      <c r="T37" s="196"/>
      <c r="U37" s="196"/>
      <c r="V37" s="194"/>
      <c r="W37" s="194"/>
      <c r="X37" s="194"/>
      <c r="Y37" s="194"/>
      <c r="Z37" s="194"/>
      <c r="AA37" s="196"/>
      <c r="AB37" s="196"/>
      <c r="AC37" s="194"/>
      <c r="AD37" s="194"/>
      <c r="AE37" s="194"/>
      <c r="AF37" s="194"/>
      <c r="AG37" s="194"/>
      <c r="AH37" s="196"/>
      <c r="AI37" s="196"/>
      <c r="AJ37" s="194"/>
      <c r="AK37" s="194"/>
      <c r="AL37" s="194"/>
      <c r="AM37" s="194"/>
      <c r="AN37" s="194"/>
      <c r="AO37" s="130"/>
      <c r="AP37" s="130"/>
      <c r="AQ37" s="194"/>
      <c r="AR37" s="194"/>
      <c r="AS37" s="194"/>
      <c r="AT37" s="194"/>
      <c r="AU37" s="194"/>
      <c r="AV37" s="130"/>
      <c r="AW37" s="130"/>
      <c r="AX37" s="194"/>
      <c r="AY37" s="194"/>
      <c r="AZ37" s="194"/>
      <c r="BA37" s="194"/>
      <c r="BB37" s="194"/>
      <c r="BC37" s="130"/>
      <c r="BD37" s="130"/>
      <c r="BE37" s="194"/>
      <c r="BF37" s="194"/>
      <c r="BG37" s="194"/>
      <c r="BH37" s="194"/>
      <c r="BI37" s="194"/>
      <c r="BJ37" s="130"/>
      <c r="BK37" s="130"/>
      <c r="BL37" s="194"/>
      <c r="BM37" s="194"/>
      <c r="BN37" s="339"/>
      <c r="BO37" s="153"/>
      <c r="BP37" s="153"/>
      <c r="BQ37"/>
      <c r="BR37"/>
    </row>
    <row r="38" spans="1:70" s="2" customFormat="1" ht="18" customHeight="1" x14ac:dyDescent="0.35">
      <c r="A38" s="303"/>
      <c r="B38" s="203"/>
      <c r="C38" s="201"/>
      <c r="D38" s="201"/>
      <c r="E38" s="201"/>
      <c r="F38" s="201"/>
      <c r="G38" s="197"/>
      <c r="H38" s="195"/>
      <c r="I38" s="195"/>
      <c r="J38" s="195"/>
      <c r="K38" s="195"/>
      <c r="L38" s="195"/>
      <c r="M38" s="197"/>
      <c r="N38" s="197"/>
      <c r="O38" s="195"/>
      <c r="P38" s="195"/>
      <c r="Q38" s="195"/>
      <c r="R38" s="195"/>
      <c r="S38" s="195"/>
      <c r="T38" s="197"/>
      <c r="U38" s="197"/>
      <c r="V38" s="195"/>
      <c r="W38" s="195"/>
      <c r="X38" s="195"/>
      <c r="Y38" s="195"/>
      <c r="Z38" s="195"/>
      <c r="AA38" s="197"/>
      <c r="AB38" s="197"/>
      <c r="AC38" s="195"/>
      <c r="AD38" s="195"/>
      <c r="AE38" s="195"/>
      <c r="AF38" s="195"/>
      <c r="AG38" s="195"/>
      <c r="AH38" s="197"/>
      <c r="AI38" s="197"/>
      <c r="AJ38" s="195"/>
      <c r="AK38" s="195"/>
      <c r="AL38" s="195"/>
      <c r="AM38" s="195"/>
      <c r="AN38" s="195"/>
      <c r="AO38" s="131"/>
      <c r="AP38" s="131"/>
      <c r="AQ38" s="195"/>
      <c r="AR38" s="195"/>
      <c r="AS38" s="195"/>
      <c r="AT38" s="195"/>
      <c r="AU38" s="195"/>
      <c r="AV38" s="131"/>
      <c r="AW38" s="131"/>
      <c r="AX38" s="195"/>
      <c r="AY38" s="195"/>
      <c r="AZ38" s="195"/>
      <c r="BA38" s="195"/>
      <c r="BB38" s="195"/>
      <c r="BC38" s="131"/>
      <c r="BD38" s="131"/>
      <c r="BE38" s="195"/>
      <c r="BF38" s="195"/>
      <c r="BG38" s="195"/>
      <c r="BH38" s="195"/>
      <c r="BI38" s="195"/>
      <c r="BJ38" s="131"/>
      <c r="BK38" s="131"/>
      <c r="BL38" s="195"/>
      <c r="BM38" s="195"/>
      <c r="BN38" s="340"/>
      <c r="BO38" s="153"/>
      <c r="BP38" s="153"/>
      <c r="BQ38"/>
      <c r="BR38"/>
    </row>
    <row r="39" spans="1:70" s="2" customFormat="1" ht="18" customHeight="1" x14ac:dyDescent="0.35">
      <c r="A39" s="264"/>
      <c r="B39" s="279"/>
      <c r="C39" s="201" t="s">
        <v>54</v>
      </c>
      <c r="D39" s="201"/>
      <c r="E39" s="201"/>
      <c r="F39" s="201"/>
      <c r="G39" s="196"/>
      <c r="H39" s="194"/>
      <c r="I39" s="194"/>
      <c r="J39" s="194"/>
      <c r="K39" s="194"/>
      <c r="L39" s="194"/>
      <c r="M39" s="196"/>
      <c r="N39" s="196"/>
      <c r="O39" s="194"/>
      <c r="P39" s="194"/>
      <c r="Q39" s="194"/>
      <c r="R39" s="194"/>
      <c r="S39" s="194"/>
      <c r="T39" s="196"/>
      <c r="U39" s="196"/>
      <c r="V39" s="194"/>
      <c r="W39" s="194"/>
      <c r="X39" s="194"/>
      <c r="Y39" s="194"/>
      <c r="Z39" s="194"/>
      <c r="AA39" s="196"/>
      <c r="AB39" s="196"/>
      <c r="AC39" s="194"/>
      <c r="AD39" s="194"/>
      <c r="AE39" s="194"/>
      <c r="AF39" s="194"/>
      <c r="AG39" s="194"/>
      <c r="AH39" s="196"/>
      <c r="AI39" s="196"/>
      <c r="AJ39" s="194"/>
      <c r="AK39" s="194"/>
      <c r="AL39" s="194"/>
      <c r="AM39" s="194"/>
      <c r="AN39" s="194"/>
      <c r="AO39" s="130"/>
      <c r="AP39" s="130"/>
      <c r="AQ39" s="194"/>
      <c r="AR39" s="194"/>
      <c r="AS39" s="194"/>
      <c r="AT39" s="194"/>
      <c r="AU39" s="194"/>
      <c r="AV39" s="130"/>
      <c r="AW39" s="130"/>
      <c r="AX39" s="194"/>
      <c r="AY39" s="194"/>
      <c r="AZ39" s="194"/>
      <c r="BA39" s="194"/>
      <c r="BB39" s="194"/>
      <c r="BC39" s="130"/>
      <c r="BD39" s="130"/>
      <c r="BE39" s="194"/>
      <c r="BF39" s="194"/>
      <c r="BG39" s="194"/>
      <c r="BH39" s="194"/>
      <c r="BI39" s="194"/>
      <c r="BJ39" s="130"/>
      <c r="BK39" s="130"/>
      <c r="BL39" s="194"/>
      <c r="BM39" s="194"/>
      <c r="BN39" s="339"/>
      <c r="BO39" s="153"/>
      <c r="BP39" s="153"/>
      <c r="BQ39"/>
      <c r="BR39"/>
    </row>
    <row r="40" spans="1:70" s="2" customFormat="1" ht="18" customHeight="1" x14ac:dyDescent="0.35">
      <c r="A40" s="303"/>
      <c r="B40" s="279"/>
      <c r="C40" s="201"/>
      <c r="D40" s="201"/>
      <c r="E40" s="201"/>
      <c r="F40" s="201"/>
      <c r="G40" s="197"/>
      <c r="H40" s="195"/>
      <c r="I40" s="195"/>
      <c r="J40" s="195"/>
      <c r="K40" s="195"/>
      <c r="L40" s="195"/>
      <c r="M40" s="197"/>
      <c r="N40" s="197"/>
      <c r="O40" s="195"/>
      <c r="P40" s="195"/>
      <c r="Q40" s="195"/>
      <c r="R40" s="195"/>
      <c r="S40" s="195"/>
      <c r="T40" s="197"/>
      <c r="U40" s="197"/>
      <c r="V40" s="195"/>
      <c r="W40" s="195"/>
      <c r="X40" s="195"/>
      <c r="Y40" s="195"/>
      <c r="Z40" s="195"/>
      <c r="AA40" s="197"/>
      <c r="AB40" s="197"/>
      <c r="AC40" s="195"/>
      <c r="AD40" s="195"/>
      <c r="AE40" s="195"/>
      <c r="AF40" s="195"/>
      <c r="AG40" s="195"/>
      <c r="AH40" s="197"/>
      <c r="AI40" s="197"/>
      <c r="AJ40" s="195"/>
      <c r="AK40" s="195"/>
      <c r="AL40" s="195"/>
      <c r="AM40" s="195"/>
      <c r="AN40" s="195"/>
      <c r="AO40" s="131"/>
      <c r="AP40" s="131"/>
      <c r="AQ40" s="195"/>
      <c r="AR40" s="195"/>
      <c r="AS40" s="195"/>
      <c r="AT40" s="195"/>
      <c r="AU40" s="195"/>
      <c r="AV40" s="131"/>
      <c r="AW40" s="131"/>
      <c r="AX40" s="195"/>
      <c r="AY40" s="195"/>
      <c r="AZ40" s="195"/>
      <c r="BA40" s="195"/>
      <c r="BB40" s="195"/>
      <c r="BC40" s="131"/>
      <c r="BD40" s="131"/>
      <c r="BE40" s="195"/>
      <c r="BF40" s="195"/>
      <c r="BG40" s="195"/>
      <c r="BH40" s="195"/>
      <c r="BI40" s="195"/>
      <c r="BJ40" s="131"/>
      <c r="BK40" s="131"/>
      <c r="BL40" s="195"/>
      <c r="BM40" s="195"/>
      <c r="BN40" s="340"/>
      <c r="BO40" s="153"/>
      <c r="BP40" s="153"/>
      <c r="BQ40"/>
      <c r="BR40"/>
    </row>
    <row r="41" spans="1:70" s="2" customFormat="1" ht="18" customHeight="1" x14ac:dyDescent="0.35">
      <c r="A41" s="264"/>
      <c r="B41" s="280"/>
      <c r="C41" s="201" t="s">
        <v>54</v>
      </c>
      <c r="D41" s="201"/>
      <c r="E41" s="201"/>
      <c r="F41" s="201"/>
      <c r="G41" s="196"/>
      <c r="H41" s="194"/>
      <c r="I41" s="194"/>
      <c r="J41" s="194"/>
      <c r="K41" s="194"/>
      <c r="L41" s="194"/>
      <c r="M41" s="196"/>
      <c r="N41" s="196"/>
      <c r="O41" s="194"/>
      <c r="P41" s="194"/>
      <c r="Q41" s="194"/>
      <c r="R41" s="194"/>
      <c r="S41" s="194"/>
      <c r="T41" s="196"/>
      <c r="U41" s="196"/>
      <c r="V41" s="194"/>
      <c r="W41" s="194"/>
      <c r="X41" s="194"/>
      <c r="Y41" s="194"/>
      <c r="Z41" s="194"/>
      <c r="AA41" s="196"/>
      <c r="AB41" s="196"/>
      <c r="AC41" s="194"/>
      <c r="AD41" s="194"/>
      <c r="AE41" s="194"/>
      <c r="AF41" s="194"/>
      <c r="AG41" s="194"/>
      <c r="AH41" s="196"/>
      <c r="AI41" s="196"/>
      <c r="AJ41" s="194"/>
      <c r="AK41" s="194"/>
      <c r="AL41" s="194"/>
      <c r="AM41" s="194"/>
      <c r="AN41" s="194"/>
      <c r="AO41" s="130"/>
      <c r="AP41" s="130"/>
      <c r="AQ41" s="194"/>
      <c r="AR41" s="194"/>
      <c r="AS41" s="194"/>
      <c r="AT41" s="194"/>
      <c r="AU41" s="194"/>
      <c r="AV41" s="130"/>
      <c r="AW41" s="130"/>
      <c r="AX41" s="194"/>
      <c r="AY41" s="194"/>
      <c r="AZ41" s="194"/>
      <c r="BA41" s="194"/>
      <c r="BB41" s="194"/>
      <c r="BC41" s="130"/>
      <c r="BD41" s="130"/>
      <c r="BE41" s="194"/>
      <c r="BF41" s="194"/>
      <c r="BG41" s="194"/>
      <c r="BH41" s="194"/>
      <c r="BI41" s="194"/>
      <c r="BJ41" s="130"/>
      <c r="BK41" s="130"/>
      <c r="BL41" s="194"/>
      <c r="BM41" s="194"/>
      <c r="BN41" s="339"/>
      <c r="BO41" s="153"/>
      <c r="BP41" s="153"/>
      <c r="BQ41"/>
      <c r="BR41"/>
    </row>
    <row r="42" spans="1:70" s="2" customFormat="1" ht="18" customHeight="1" x14ac:dyDescent="0.35">
      <c r="A42" s="303"/>
      <c r="B42" s="280"/>
      <c r="C42" s="201"/>
      <c r="D42" s="201"/>
      <c r="E42" s="201"/>
      <c r="F42" s="201"/>
      <c r="G42" s="197"/>
      <c r="H42" s="195"/>
      <c r="I42" s="195"/>
      <c r="J42" s="195"/>
      <c r="K42" s="195"/>
      <c r="L42" s="195"/>
      <c r="M42" s="197"/>
      <c r="N42" s="197"/>
      <c r="O42" s="195"/>
      <c r="P42" s="195"/>
      <c r="Q42" s="195"/>
      <c r="R42" s="195"/>
      <c r="S42" s="195"/>
      <c r="T42" s="197"/>
      <c r="U42" s="197"/>
      <c r="V42" s="195"/>
      <c r="W42" s="195"/>
      <c r="X42" s="195"/>
      <c r="Y42" s="195"/>
      <c r="Z42" s="195"/>
      <c r="AA42" s="197"/>
      <c r="AB42" s="197"/>
      <c r="AC42" s="195"/>
      <c r="AD42" s="195"/>
      <c r="AE42" s="195"/>
      <c r="AF42" s="195"/>
      <c r="AG42" s="195"/>
      <c r="AH42" s="197"/>
      <c r="AI42" s="197"/>
      <c r="AJ42" s="195"/>
      <c r="AK42" s="195"/>
      <c r="AL42" s="195"/>
      <c r="AM42" s="195"/>
      <c r="AN42" s="195"/>
      <c r="AO42" s="131"/>
      <c r="AP42" s="131"/>
      <c r="AQ42" s="195"/>
      <c r="AR42" s="195"/>
      <c r="AS42" s="195"/>
      <c r="AT42" s="195"/>
      <c r="AU42" s="195"/>
      <c r="AV42" s="131"/>
      <c r="AW42" s="131"/>
      <c r="AX42" s="195"/>
      <c r="AY42" s="195"/>
      <c r="AZ42" s="195"/>
      <c r="BA42" s="195"/>
      <c r="BB42" s="195"/>
      <c r="BC42" s="131"/>
      <c r="BD42" s="131"/>
      <c r="BE42" s="195"/>
      <c r="BF42" s="195"/>
      <c r="BG42" s="195"/>
      <c r="BH42" s="195"/>
      <c r="BI42" s="195"/>
      <c r="BJ42" s="131"/>
      <c r="BK42" s="131"/>
      <c r="BL42" s="195"/>
      <c r="BM42" s="195"/>
      <c r="BN42" s="340"/>
      <c r="BO42" s="153"/>
      <c r="BP42" s="153"/>
      <c r="BQ42"/>
      <c r="BR42"/>
    </row>
    <row r="43" spans="1:70" s="2" customFormat="1" ht="18" customHeight="1" x14ac:dyDescent="0.35">
      <c r="A43" s="264"/>
      <c r="B43" s="280"/>
      <c r="C43" s="201" t="s">
        <v>54</v>
      </c>
      <c r="D43" s="201"/>
      <c r="E43" s="201"/>
      <c r="F43" s="201"/>
      <c r="G43" s="196"/>
      <c r="H43" s="194"/>
      <c r="I43" s="194"/>
      <c r="J43" s="194"/>
      <c r="K43" s="194"/>
      <c r="L43" s="194"/>
      <c r="M43" s="196"/>
      <c r="N43" s="196"/>
      <c r="O43" s="194"/>
      <c r="P43" s="194"/>
      <c r="Q43" s="194"/>
      <c r="R43" s="194"/>
      <c r="S43" s="194"/>
      <c r="T43" s="196"/>
      <c r="U43" s="196"/>
      <c r="V43" s="194"/>
      <c r="W43" s="194"/>
      <c r="X43" s="194"/>
      <c r="Y43" s="194"/>
      <c r="Z43" s="194"/>
      <c r="AA43" s="196"/>
      <c r="AB43" s="196"/>
      <c r="AC43" s="194"/>
      <c r="AD43" s="194"/>
      <c r="AE43" s="194"/>
      <c r="AF43" s="194"/>
      <c r="AG43" s="194"/>
      <c r="AH43" s="196"/>
      <c r="AI43" s="196"/>
      <c r="AJ43" s="194"/>
      <c r="AK43" s="194"/>
      <c r="AL43" s="194"/>
      <c r="AM43" s="194"/>
      <c r="AN43" s="194"/>
      <c r="AO43" s="130"/>
      <c r="AP43" s="130"/>
      <c r="AQ43" s="194"/>
      <c r="AR43" s="194"/>
      <c r="AS43" s="194"/>
      <c r="AT43" s="194"/>
      <c r="AU43" s="194"/>
      <c r="AV43" s="130"/>
      <c r="AW43" s="130"/>
      <c r="AX43" s="194"/>
      <c r="AY43" s="194"/>
      <c r="AZ43" s="194"/>
      <c r="BA43" s="194"/>
      <c r="BB43" s="194"/>
      <c r="BC43" s="130"/>
      <c r="BD43" s="130"/>
      <c r="BE43" s="194"/>
      <c r="BF43" s="194"/>
      <c r="BG43" s="194"/>
      <c r="BH43" s="194"/>
      <c r="BI43" s="194"/>
      <c r="BJ43" s="130"/>
      <c r="BK43" s="130"/>
      <c r="BL43" s="194"/>
      <c r="BM43" s="194"/>
      <c r="BN43" s="339"/>
      <c r="BO43" s="153"/>
      <c r="BP43" s="153"/>
      <c r="BQ43"/>
      <c r="BR43"/>
    </row>
    <row r="44" spans="1:70" s="2" customFormat="1" ht="18" customHeight="1" x14ac:dyDescent="0.35">
      <c r="A44" s="303"/>
      <c r="B44" s="280"/>
      <c r="C44" s="201"/>
      <c r="D44" s="201"/>
      <c r="E44" s="201"/>
      <c r="F44" s="201"/>
      <c r="G44" s="197"/>
      <c r="H44" s="195"/>
      <c r="I44" s="195"/>
      <c r="J44" s="195"/>
      <c r="K44" s="195"/>
      <c r="L44" s="195"/>
      <c r="M44" s="197"/>
      <c r="N44" s="197"/>
      <c r="O44" s="195"/>
      <c r="P44" s="195"/>
      <c r="Q44" s="195"/>
      <c r="R44" s="195"/>
      <c r="S44" s="195"/>
      <c r="T44" s="197"/>
      <c r="U44" s="197"/>
      <c r="V44" s="195"/>
      <c r="W44" s="195"/>
      <c r="X44" s="195"/>
      <c r="Y44" s="195"/>
      <c r="Z44" s="195"/>
      <c r="AA44" s="197"/>
      <c r="AB44" s="197"/>
      <c r="AC44" s="195"/>
      <c r="AD44" s="195"/>
      <c r="AE44" s="195"/>
      <c r="AF44" s="195"/>
      <c r="AG44" s="195"/>
      <c r="AH44" s="197"/>
      <c r="AI44" s="197"/>
      <c r="AJ44" s="195"/>
      <c r="AK44" s="195"/>
      <c r="AL44" s="195"/>
      <c r="AM44" s="195"/>
      <c r="AN44" s="195"/>
      <c r="AO44" s="131"/>
      <c r="AP44" s="131"/>
      <c r="AQ44" s="195"/>
      <c r="AR44" s="195"/>
      <c r="AS44" s="195"/>
      <c r="AT44" s="195"/>
      <c r="AU44" s="195"/>
      <c r="AV44" s="131"/>
      <c r="AW44" s="131"/>
      <c r="AX44" s="195"/>
      <c r="AY44" s="195"/>
      <c r="AZ44" s="195"/>
      <c r="BA44" s="195"/>
      <c r="BB44" s="195"/>
      <c r="BC44" s="131"/>
      <c r="BD44" s="131"/>
      <c r="BE44" s="195"/>
      <c r="BF44" s="195"/>
      <c r="BG44" s="195"/>
      <c r="BH44" s="195"/>
      <c r="BI44" s="195"/>
      <c r="BJ44" s="131"/>
      <c r="BK44" s="131"/>
      <c r="BL44" s="195"/>
      <c r="BM44" s="195"/>
      <c r="BN44" s="340"/>
      <c r="BO44" s="153"/>
      <c r="BP44" s="153"/>
      <c r="BQ44"/>
      <c r="BR44"/>
    </row>
    <row r="45" spans="1:70" s="2" customFormat="1" ht="14.5" x14ac:dyDescent="0.35">
      <c r="A45"/>
      <c r="B45"/>
      <c r="C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2"/>
      <c r="BO45" s="22"/>
      <c r="BP45" s="22"/>
      <c r="BQ45"/>
      <c r="BR45"/>
    </row>
    <row r="46" spans="1:70" s="2" customFormat="1" ht="14.5" x14ac:dyDescent="0.35">
      <c r="A46"/>
      <c r="B46"/>
      <c r="C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22"/>
      <c r="BO46" s="22"/>
      <c r="BP46" s="22"/>
      <c r="BQ46"/>
      <c r="BR46"/>
    </row>
    <row r="47" spans="1:70" s="2" customFormat="1" ht="14.5" x14ac:dyDescent="0.35">
      <c r="A47"/>
      <c r="B47"/>
      <c r="C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22"/>
      <c r="BO47" s="22"/>
      <c r="BP47" s="22"/>
      <c r="BQ47"/>
      <c r="BR47"/>
    </row>
    <row r="48" spans="1:70" s="2" customFormat="1" ht="14.5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22"/>
      <c r="BO48" s="22"/>
      <c r="BP48" s="22"/>
      <c r="BQ48"/>
      <c r="BR48"/>
    </row>
    <row r="49" spans="1:70" s="2" customFormat="1" ht="14.5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22"/>
      <c r="BO49" s="22"/>
      <c r="BP49" s="22"/>
      <c r="BQ49"/>
      <c r="BR49"/>
    </row>
    <row r="50" spans="1:70" s="2" customFormat="1" ht="14.5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Q50"/>
      <c r="BR50"/>
    </row>
    <row r="51" spans="1:70" s="2" customFormat="1" ht="14.5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Q51"/>
      <c r="BR51"/>
    </row>
    <row r="52" spans="1:70" s="2" customFormat="1" ht="14.5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Q52"/>
      <c r="BR52"/>
    </row>
    <row r="53" spans="1:70" s="1" customFormat="1" ht="14.5" x14ac:dyDescent="0.35">
      <c r="A53"/>
      <c r="B53" s="21"/>
      <c r="C53"/>
      <c r="D53"/>
      <c r="E53"/>
      <c r="F53"/>
      <c r="BN53" s="2"/>
      <c r="BO53" s="2"/>
      <c r="BP53" s="2"/>
      <c r="BQ53"/>
      <c r="BR53"/>
    </row>
    <row r="54" spans="1:70" s="1" customFormat="1" ht="14.5" x14ac:dyDescent="0.35">
      <c r="A54"/>
      <c r="B54" s="21"/>
      <c r="C54"/>
      <c r="D54"/>
      <c r="E54"/>
      <c r="F54"/>
      <c r="BN54" s="2"/>
      <c r="BO54" s="2"/>
      <c r="BP54" s="2"/>
      <c r="BQ54"/>
      <c r="BR54"/>
    </row>
    <row r="55" spans="1:70" s="1" customFormat="1" ht="14.5" x14ac:dyDescent="0.35">
      <c r="A55"/>
      <c r="B55" s="21"/>
      <c r="C55"/>
      <c r="D55"/>
      <c r="E55"/>
      <c r="F55"/>
      <c r="BN55" s="2"/>
      <c r="BO55" s="2"/>
      <c r="BP55" s="2"/>
      <c r="BQ55"/>
      <c r="BR55"/>
    </row>
    <row r="56" spans="1:70" s="1" customFormat="1" ht="14.5" x14ac:dyDescent="0.35">
      <c r="A56"/>
      <c r="B56" s="21"/>
      <c r="C56"/>
      <c r="D56"/>
      <c r="E56"/>
      <c r="F56"/>
      <c r="BN56" s="2"/>
      <c r="BO56" s="2"/>
      <c r="BP56" s="2"/>
      <c r="BQ56"/>
      <c r="BR56"/>
    </row>
    <row r="57" spans="1:70" s="1" customFormat="1" ht="14.5" x14ac:dyDescent="0.35">
      <c r="A57"/>
      <c r="B57" s="21"/>
      <c r="C57"/>
      <c r="D57"/>
      <c r="E57"/>
      <c r="F57"/>
      <c r="BN57" s="2"/>
      <c r="BO57" s="2"/>
      <c r="BP57" s="2"/>
      <c r="BQ57"/>
      <c r="BR57"/>
    </row>
    <row r="58" spans="1:70" s="1" customFormat="1" ht="14.5" x14ac:dyDescent="0.35">
      <c r="A58"/>
      <c r="B58" s="21"/>
      <c r="C58"/>
      <c r="D58"/>
      <c r="E58"/>
      <c r="F58"/>
      <c r="BN58" s="2"/>
      <c r="BO58" s="2"/>
      <c r="BP58" s="2"/>
      <c r="BQ58"/>
      <c r="BR58"/>
    </row>
    <row r="59" spans="1:70" s="1" customFormat="1" ht="14.5" x14ac:dyDescent="0.35">
      <c r="A59"/>
      <c r="B59" s="21"/>
      <c r="C59"/>
      <c r="D59"/>
      <c r="E59"/>
      <c r="F59"/>
      <c r="BN59" s="2"/>
      <c r="BO59" s="2"/>
      <c r="BP59" s="2"/>
      <c r="BQ59"/>
      <c r="BR59"/>
    </row>
    <row r="60" spans="1:70" s="1" customFormat="1" ht="14.5" x14ac:dyDescent="0.35">
      <c r="A60"/>
      <c r="B60" s="21"/>
      <c r="C60"/>
      <c r="D60"/>
      <c r="E60"/>
      <c r="F60"/>
      <c r="BN60" s="2"/>
      <c r="BO60" s="2"/>
      <c r="BP60" s="2"/>
      <c r="BQ60"/>
      <c r="BR60"/>
    </row>
    <row r="61" spans="1:70" s="1" customFormat="1" ht="14.5" x14ac:dyDescent="0.35">
      <c r="A61"/>
      <c r="B61" s="21"/>
      <c r="C61"/>
      <c r="D61"/>
      <c r="E61"/>
      <c r="F61"/>
      <c r="BN61" s="2"/>
      <c r="BO61" s="2"/>
      <c r="BP61" s="2"/>
      <c r="BQ61"/>
      <c r="BR61"/>
    </row>
    <row r="62" spans="1:70" s="1" customFormat="1" ht="14.5" x14ac:dyDescent="0.35">
      <c r="A62"/>
      <c r="B62" s="21"/>
      <c r="C62"/>
      <c r="D62"/>
      <c r="E62"/>
      <c r="F62"/>
      <c r="BN62" s="2"/>
      <c r="BO62" s="2"/>
      <c r="BP62" s="2"/>
      <c r="BQ62"/>
      <c r="BR62"/>
    </row>
  </sheetData>
  <mergeCells count="547">
    <mergeCell ref="BD29:BD30"/>
    <mergeCell ref="BI43:BI44"/>
    <mergeCell ref="BL43:BL44"/>
    <mergeCell ref="BM43:BM44"/>
    <mergeCell ref="BN43:BN44"/>
    <mergeCell ref="BA43:BA44"/>
    <mergeCell ref="BB43:BB44"/>
    <mergeCell ref="BE43:BE44"/>
    <mergeCell ref="BF43:BF44"/>
    <mergeCell ref="BG43:BG44"/>
    <mergeCell ref="BH43:BH44"/>
    <mergeCell ref="BN41:BN42"/>
    <mergeCell ref="BF41:BF42"/>
    <mergeCell ref="BG41:BG42"/>
    <mergeCell ref="BH41:BH42"/>
    <mergeCell ref="BI39:BI40"/>
    <mergeCell ref="BL39:BL40"/>
    <mergeCell ref="BM39:BM40"/>
    <mergeCell ref="BN37:BN38"/>
    <mergeCell ref="BF37:BF38"/>
    <mergeCell ref="BG37:BG38"/>
    <mergeCell ref="BH37:BH38"/>
    <mergeCell ref="BI35:BI36"/>
    <mergeCell ref="BL35:BL36"/>
    <mergeCell ref="AS43:AS44"/>
    <mergeCell ref="AT43:AT44"/>
    <mergeCell ref="AU43:AU44"/>
    <mergeCell ref="AX43:AX44"/>
    <mergeCell ref="AY43:AY44"/>
    <mergeCell ref="AZ43:AZ44"/>
    <mergeCell ref="AK43:AK44"/>
    <mergeCell ref="AL43:AL44"/>
    <mergeCell ref="AM43:AM44"/>
    <mergeCell ref="AN43:AN44"/>
    <mergeCell ref="AQ43:AQ44"/>
    <mergeCell ref="AR43:AR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BI41:BI42"/>
    <mergeCell ref="BL41:BL42"/>
    <mergeCell ref="BM41:BM42"/>
    <mergeCell ref="AR41:AR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S41:S42"/>
    <mergeCell ref="T41:T42"/>
    <mergeCell ref="A43:A44"/>
    <mergeCell ref="B43:B44"/>
    <mergeCell ref="C43:C44"/>
    <mergeCell ref="D43:D44"/>
    <mergeCell ref="E43:E44"/>
    <mergeCell ref="F43:F44"/>
    <mergeCell ref="BA41:BA42"/>
    <mergeCell ref="BB41:BB42"/>
    <mergeCell ref="BE41:BE42"/>
    <mergeCell ref="AS41:AS42"/>
    <mergeCell ref="AT41:AT42"/>
    <mergeCell ref="AU41:AU42"/>
    <mergeCell ref="AX41:AX42"/>
    <mergeCell ref="AY41:AY42"/>
    <mergeCell ref="AZ41:AZ42"/>
    <mergeCell ref="AK41:AK42"/>
    <mergeCell ref="AL41:AL42"/>
    <mergeCell ref="AM41:AM42"/>
    <mergeCell ref="AN41:AN42"/>
    <mergeCell ref="AQ41:AQ42"/>
    <mergeCell ref="U41:U42"/>
    <mergeCell ref="V41:V42"/>
    <mergeCell ref="W41:W42"/>
    <mergeCell ref="X41:X42"/>
    <mergeCell ref="AQ39:AQ40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BN39:BN40"/>
    <mergeCell ref="A41:A42"/>
    <mergeCell ref="B41:B42"/>
    <mergeCell ref="C41:C42"/>
    <mergeCell ref="D41:D42"/>
    <mergeCell ref="E41:E42"/>
    <mergeCell ref="F41:F42"/>
    <mergeCell ref="BA39:BA40"/>
    <mergeCell ref="BB39:BB40"/>
    <mergeCell ref="BE39:BE40"/>
    <mergeCell ref="BF39:BF40"/>
    <mergeCell ref="BG39:BG40"/>
    <mergeCell ref="BH39:BH40"/>
    <mergeCell ref="AS39:AS40"/>
    <mergeCell ref="AT39:AT40"/>
    <mergeCell ref="AU39:AU40"/>
    <mergeCell ref="AX39:AX40"/>
    <mergeCell ref="AY39:AY40"/>
    <mergeCell ref="AZ39:AZ40"/>
    <mergeCell ref="AK39:AK40"/>
    <mergeCell ref="AL39:AL40"/>
    <mergeCell ref="AM39:AM40"/>
    <mergeCell ref="AR39:AR40"/>
    <mergeCell ref="AN39:AN40"/>
    <mergeCell ref="T37:T38"/>
    <mergeCell ref="AE39:AE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S39:S40"/>
    <mergeCell ref="T39:T40"/>
    <mergeCell ref="AD39:AD40"/>
    <mergeCell ref="M37:M38"/>
    <mergeCell ref="N37:N38"/>
    <mergeCell ref="O37:O38"/>
    <mergeCell ref="P37:P38"/>
    <mergeCell ref="Q37:Q38"/>
    <mergeCell ref="R37:R38"/>
    <mergeCell ref="BI37:BI38"/>
    <mergeCell ref="BL37:BL38"/>
    <mergeCell ref="BM37:BM38"/>
    <mergeCell ref="AR37:AR38"/>
    <mergeCell ref="AE37:AE38"/>
    <mergeCell ref="AF37:AF38"/>
    <mergeCell ref="AG37:AG38"/>
    <mergeCell ref="AH37:AH38"/>
    <mergeCell ref="AI37:AI38"/>
    <mergeCell ref="AJ37:AJ38"/>
    <mergeCell ref="BB37:BB38"/>
    <mergeCell ref="BE37:BE38"/>
    <mergeCell ref="AS37:AS38"/>
    <mergeCell ref="AT37:AT38"/>
    <mergeCell ref="AU37:AU38"/>
    <mergeCell ref="AX37:AX38"/>
    <mergeCell ref="AY37:AY38"/>
    <mergeCell ref="AZ37:AZ38"/>
    <mergeCell ref="AK37:AK38"/>
    <mergeCell ref="AL37:AL38"/>
    <mergeCell ref="AM37:AM38"/>
    <mergeCell ref="AN37:AN38"/>
    <mergeCell ref="AQ37:AQ38"/>
    <mergeCell ref="A39:A40"/>
    <mergeCell ref="B39:B40"/>
    <mergeCell ref="C39:C40"/>
    <mergeCell ref="D39:D40"/>
    <mergeCell ref="E39:E40"/>
    <mergeCell ref="F39:F40"/>
    <mergeCell ref="BA37:BA38"/>
    <mergeCell ref="U37:U38"/>
    <mergeCell ref="V37:V38"/>
    <mergeCell ref="W37:W38"/>
    <mergeCell ref="X37:X38"/>
    <mergeCell ref="G39:G40"/>
    <mergeCell ref="H39:H40"/>
    <mergeCell ref="I39:I40"/>
    <mergeCell ref="J39:J40"/>
    <mergeCell ref="K39:K40"/>
    <mergeCell ref="L39:L40"/>
    <mergeCell ref="Y37:Y38"/>
    <mergeCell ref="Z37:Z38"/>
    <mergeCell ref="AA37:AA38"/>
    <mergeCell ref="AB37:AB38"/>
    <mergeCell ref="AC37:AC38"/>
    <mergeCell ref="AD37:AD38"/>
    <mergeCell ref="S37:S38"/>
    <mergeCell ref="G37:G38"/>
    <mergeCell ref="H37:H38"/>
    <mergeCell ref="I37:I38"/>
    <mergeCell ref="J37:J38"/>
    <mergeCell ref="K37:K38"/>
    <mergeCell ref="L37:L38"/>
    <mergeCell ref="BN35:BN36"/>
    <mergeCell ref="A37:A38"/>
    <mergeCell ref="B37:B38"/>
    <mergeCell ref="C37:C38"/>
    <mergeCell ref="D37:D38"/>
    <mergeCell ref="E37:E38"/>
    <mergeCell ref="F37:F38"/>
    <mergeCell ref="BA35:BA36"/>
    <mergeCell ref="BB35:BB36"/>
    <mergeCell ref="BE35:BE36"/>
    <mergeCell ref="BF35:BF36"/>
    <mergeCell ref="BG35:BG36"/>
    <mergeCell ref="BH35:BH36"/>
    <mergeCell ref="AS35:AS36"/>
    <mergeCell ref="AT35:AT36"/>
    <mergeCell ref="AU35:AU36"/>
    <mergeCell ref="AX35:AX36"/>
    <mergeCell ref="AY35:AY36"/>
    <mergeCell ref="AZ35:AZ36"/>
    <mergeCell ref="AK35:AK36"/>
    <mergeCell ref="AL35:AL36"/>
    <mergeCell ref="AM35:AM36"/>
    <mergeCell ref="AN35:AN36"/>
    <mergeCell ref="AQ35:AQ36"/>
    <mergeCell ref="BM35:BM36"/>
    <mergeCell ref="AR35:AR36"/>
    <mergeCell ref="U35:U36"/>
    <mergeCell ref="V35:V36"/>
    <mergeCell ref="W35:W36"/>
    <mergeCell ref="X35:X36"/>
    <mergeCell ref="AD35:AD36"/>
    <mergeCell ref="AE35:AE36"/>
    <mergeCell ref="AF35:AF36"/>
    <mergeCell ref="AG35:AG36"/>
    <mergeCell ref="AH35:AH36"/>
    <mergeCell ref="AI35:AI36"/>
    <mergeCell ref="AJ35:AJ36"/>
    <mergeCell ref="AA35:AA36"/>
    <mergeCell ref="AB35:AB36"/>
    <mergeCell ref="M35:M36"/>
    <mergeCell ref="N35:N36"/>
    <mergeCell ref="O35:O36"/>
    <mergeCell ref="P35:P36"/>
    <mergeCell ref="Q35:Q36"/>
    <mergeCell ref="R35:R36"/>
    <mergeCell ref="S35:S36"/>
    <mergeCell ref="T35:T36"/>
    <mergeCell ref="AC35:AC36"/>
    <mergeCell ref="Y35:Y36"/>
    <mergeCell ref="Z35:Z36"/>
    <mergeCell ref="G35:G36"/>
    <mergeCell ref="H35:H36"/>
    <mergeCell ref="I35:I36"/>
    <mergeCell ref="J35:J36"/>
    <mergeCell ref="K35:K36"/>
    <mergeCell ref="L35:L36"/>
    <mergeCell ref="BI33:BI34"/>
    <mergeCell ref="BL33:BL34"/>
    <mergeCell ref="BM33:BM34"/>
    <mergeCell ref="AR33:AR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BN33:BN34"/>
    <mergeCell ref="A35:A36"/>
    <mergeCell ref="B35:B36"/>
    <mergeCell ref="C35:C36"/>
    <mergeCell ref="D35:D36"/>
    <mergeCell ref="E35:E36"/>
    <mergeCell ref="F35:F36"/>
    <mergeCell ref="BA33:BA34"/>
    <mergeCell ref="BB33:BB34"/>
    <mergeCell ref="BE33:BE34"/>
    <mergeCell ref="BF33:BF34"/>
    <mergeCell ref="BG33:BG34"/>
    <mergeCell ref="BH33:BH34"/>
    <mergeCell ref="AS33:AS34"/>
    <mergeCell ref="AT33:AT34"/>
    <mergeCell ref="AU33:AU34"/>
    <mergeCell ref="AX33:AX34"/>
    <mergeCell ref="AY33:AY34"/>
    <mergeCell ref="AZ33:AZ34"/>
    <mergeCell ref="AK33:AK34"/>
    <mergeCell ref="AL33:AL34"/>
    <mergeCell ref="AM33:AM34"/>
    <mergeCell ref="AN33:AN34"/>
    <mergeCell ref="AQ33:AQ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BI31:BI32"/>
    <mergeCell ref="BL31:BL32"/>
    <mergeCell ref="BM31:BM32"/>
    <mergeCell ref="AR31:AR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BN31:BN32"/>
    <mergeCell ref="A33:A34"/>
    <mergeCell ref="B33:B34"/>
    <mergeCell ref="C33:C34"/>
    <mergeCell ref="D33:D34"/>
    <mergeCell ref="E33:E34"/>
    <mergeCell ref="F33:F34"/>
    <mergeCell ref="BA31:BA32"/>
    <mergeCell ref="BB31:BB32"/>
    <mergeCell ref="BE31:BE32"/>
    <mergeCell ref="BF31:BF32"/>
    <mergeCell ref="BG31:BG32"/>
    <mergeCell ref="BH31:BH32"/>
    <mergeCell ref="AS31:AS32"/>
    <mergeCell ref="AT31:AT32"/>
    <mergeCell ref="AU31:AU32"/>
    <mergeCell ref="AX31:AX32"/>
    <mergeCell ref="AY31:AY32"/>
    <mergeCell ref="AZ31:AZ32"/>
    <mergeCell ref="AK31:AK32"/>
    <mergeCell ref="AL31:AL32"/>
    <mergeCell ref="AM31:AM32"/>
    <mergeCell ref="AN31:AN32"/>
    <mergeCell ref="AQ31:AQ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BI29:BI30"/>
    <mergeCell ref="BL29:BL30"/>
    <mergeCell ref="BM29:BM30"/>
    <mergeCell ref="AR29:AR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BN29:BN30"/>
    <mergeCell ref="A31:A32"/>
    <mergeCell ref="B31:B32"/>
    <mergeCell ref="C31:C32"/>
    <mergeCell ref="D31:D32"/>
    <mergeCell ref="E31:E32"/>
    <mergeCell ref="F31:F32"/>
    <mergeCell ref="BA29:BA30"/>
    <mergeCell ref="BB29:BB30"/>
    <mergeCell ref="BE29:BE30"/>
    <mergeCell ref="BF29:BF30"/>
    <mergeCell ref="BG29:BG30"/>
    <mergeCell ref="BH29:BH30"/>
    <mergeCell ref="AS29:AS30"/>
    <mergeCell ref="AT29:AT30"/>
    <mergeCell ref="AU29:AU30"/>
    <mergeCell ref="AX29:AX30"/>
    <mergeCell ref="AY29:AY30"/>
    <mergeCell ref="AZ29:AZ30"/>
    <mergeCell ref="AK29:AK30"/>
    <mergeCell ref="AL29:AL30"/>
    <mergeCell ref="AM29:AM30"/>
    <mergeCell ref="AN29:AN30"/>
    <mergeCell ref="AQ29:AQ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N23:BN24"/>
    <mergeCell ref="A27:A28"/>
    <mergeCell ref="B27:B28"/>
    <mergeCell ref="C27:C28"/>
    <mergeCell ref="D27:D28"/>
    <mergeCell ref="E27:E28"/>
    <mergeCell ref="F27:F28"/>
    <mergeCell ref="G27:AH27"/>
    <mergeCell ref="AI27:BM27"/>
    <mergeCell ref="BN27:BN28"/>
    <mergeCell ref="BG23:BG24"/>
    <mergeCell ref="BH23:BH24"/>
    <mergeCell ref="BJ23:BJ24"/>
    <mergeCell ref="BK23:BK24"/>
    <mergeCell ref="BL23:BL24"/>
    <mergeCell ref="BM23:BM24"/>
    <mergeCell ref="AZ23:AZ24"/>
    <mergeCell ref="BA23:BA24"/>
    <mergeCell ref="BC23:BC24"/>
    <mergeCell ref="BD23:BD24"/>
    <mergeCell ref="BE23:BE24"/>
    <mergeCell ref="BF23:BF24"/>
    <mergeCell ref="AS23:AS24"/>
    <mergeCell ref="AT23:AT24"/>
    <mergeCell ref="AV23:AV24"/>
    <mergeCell ref="AW23:AW24"/>
    <mergeCell ref="AX23:AX24"/>
    <mergeCell ref="AY23:AY24"/>
    <mergeCell ref="AL23:AL24"/>
    <mergeCell ref="AM23:AM24"/>
    <mergeCell ref="AO23:AO24"/>
    <mergeCell ref="AP23:AP24"/>
    <mergeCell ref="AQ23:AQ24"/>
    <mergeCell ref="AR23:AR24"/>
    <mergeCell ref="AE23:AE24"/>
    <mergeCell ref="AF23:AF24"/>
    <mergeCell ref="AH23:AH24"/>
    <mergeCell ref="AI23:AI24"/>
    <mergeCell ref="AJ23:AJ24"/>
    <mergeCell ref="AK23:AK24"/>
    <mergeCell ref="X23:X24"/>
    <mergeCell ref="Y23:Y24"/>
    <mergeCell ref="AA23:AA24"/>
    <mergeCell ref="AB23:AB24"/>
    <mergeCell ref="AC23:AC24"/>
    <mergeCell ref="AD23:AD24"/>
    <mergeCell ref="Q23:Q24"/>
    <mergeCell ref="R23:R24"/>
    <mergeCell ref="T23:T24"/>
    <mergeCell ref="U23:U24"/>
    <mergeCell ref="V23:V24"/>
    <mergeCell ref="W23:W24"/>
    <mergeCell ref="J23:J24"/>
    <mergeCell ref="K23:K24"/>
    <mergeCell ref="M23:M24"/>
    <mergeCell ref="N23:N24"/>
    <mergeCell ref="O23:O24"/>
    <mergeCell ref="P23:P24"/>
    <mergeCell ref="D23:D24"/>
    <mergeCell ref="E23:E24"/>
    <mergeCell ref="F23:F24"/>
    <mergeCell ref="G23:G24"/>
    <mergeCell ref="H23:H24"/>
    <mergeCell ref="I23:I24"/>
    <mergeCell ref="A11:A16"/>
    <mergeCell ref="B11:B16"/>
    <mergeCell ref="A17:A22"/>
    <mergeCell ref="B17:B22"/>
    <mergeCell ref="A23:A24"/>
    <mergeCell ref="B23:C24"/>
    <mergeCell ref="G3:AH3"/>
    <mergeCell ref="AI3:BM3"/>
    <mergeCell ref="BN3:BN4"/>
    <mergeCell ref="A5:A10"/>
    <mergeCell ref="B5:B10"/>
    <mergeCell ref="D1:F1"/>
    <mergeCell ref="A3:A4"/>
    <mergeCell ref="B3:B4"/>
    <mergeCell ref="C3:C4"/>
    <mergeCell ref="D3:D4"/>
    <mergeCell ref="E3:E4"/>
    <mergeCell ref="F3:F4"/>
  </mergeCells>
  <conditionalFormatting sqref="E5:F23">
    <cfRule type="cellIs" dxfId="101" priority="6" operator="lessThan">
      <formula>0</formula>
    </cfRule>
  </conditionalFormatting>
  <conditionalFormatting sqref="F5:F23">
    <cfRule type="cellIs" dxfId="100" priority="5" operator="equal">
      <formula>0</formula>
    </cfRule>
  </conditionalFormatting>
  <conditionalFormatting sqref="F29:F44">
    <cfRule type="cellIs" dxfId="99" priority="3" operator="equal">
      <formula>0</formula>
    </cfRule>
    <cfRule type="cellIs" dxfId="98" priority="4" operator="lessThan">
      <formula>0</formula>
    </cfRule>
  </conditionalFormatting>
  <conditionalFormatting sqref="G5:BM24 G29:BM29 G30:BC30 BE30:BM30 G31:BM44">
    <cfRule type="cellIs" dxfId="97" priority="2" operator="greaterThan">
      <formula>0</formula>
    </cfRule>
  </conditionalFormatting>
  <conditionalFormatting sqref="BN5:BP23 BN29:BP29 BN31:BP31 BN33:BP33 BN35:BP35 BN37:BP37 BN39:BP39 BN41:BP41 BN43:BP43">
    <cfRule type="containsText" dxfId="96" priority="7" operator="containsText" text="Done">
      <formula>NOT(ISERROR(SEARCH("Done",BN5)))</formula>
    </cfRule>
  </conditionalFormatting>
  <conditionalFormatting sqref="BN5:BP24 BN29:BP44">
    <cfRule type="containsText" dxfId="95" priority="1" operator="containsText" text="Done">
      <formula>NOT(ISERROR(SEARCH("Done",BN5)))</formula>
    </cfRule>
  </conditionalFormatting>
  <printOptions horizontalCentered="1" verticalCentered="1"/>
  <pageMargins left="0.7" right="0.7" top="0.75" bottom="0.75" header="0.3" footer="0.3"/>
  <pageSetup paperSize="8" scale="54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BD91-824E-4FDB-B75F-5024618D97E3}">
  <sheetPr>
    <tabColor rgb="FFFFC000"/>
    <pageSetUpPr fitToPage="1"/>
  </sheetPr>
  <dimension ref="A1:AP68"/>
  <sheetViews>
    <sheetView showGridLines="0" zoomScale="60" zoomScaleNormal="60" workbookViewId="0">
      <pane xSplit="6" topLeftCell="AB1" activePane="topRight" state="frozen"/>
      <selection activeCell="G51" sqref="G51:AH52"/>
      <selection pane="topRight" activeCell="E5" sqref="E5"/>
    </sheetView>
  </sheetViews>
  <sheetFormatPr defaultColWidth="9.1796875" defaultRowHeight="15" customHeight="1" x14ac:dyDescent="0.35"/>
  <cols>
    <col min="1" max="1" width="21.816406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40" width="53.1796875" style="2" customWidth="1"/>
    <col min="44" max="44" width="11.1796875" customWidth="1"/>
    <col min="45" max="45" width="29.453125" bestFit="1" customWidth="1"/>
    <col min="46" max="46" width="22.1796875" bestFit="1" customWidth="1"/>
    <col min="47" max="47" width="5.26953125" bestFit="1" customWidth="1"/>
    <col min="48" max="49" width="11.453125" bestFit="1" customWidth="1"/>
    <col min="50" max="52" width="2.26953125" bestFit="1" customWidth="1"/>
    <col min="53" max="55" width="3.26953125" bestFit="1" customWidth="1"/>
    <col min="56" max="56" width="11" bestFit="1" customWidth="1"/>
    <col min="57" max="57" width="9" bestFit="1" customWidth="1"/>
    <col min="58" max="63" width="2.26953125" bestFit="1" customWidth="1"/>
    <col min="64" max="64" width="3.26953125" bestFit="1" customWidth="1"/>
    <col min="65" max="65" width="12" bestFit="1" customWidth="1"/>
    <col min="66" max="66" width="7.1796875" bestFit="1" customWidth="1"/>
    <col min="67" max="73" width="2.26953125" bestFit="1" customWidth="1"/>
    <col min="74" max="76" width="3.26953125" bestFit="1" customWidth="1"/>
    <col min="77" max="77" width="10" bestFit="1" customWidth="1"/>
    <col min="78" max="78" width="11.453125" bestFit="1" customWidth="1"/>
  </cols>
  <sheetData>
    <row r="1" spans="1:41" ht="34.5" customHeight="1" x14ac:dyDescent="0.35">
      <c r="A1" s="27" t="s">
        <v>45</v>
      </c>
      <c r="D1" s="230" t="s">
        <v>229</v>
      </c>
      <c r="E1" s="231"/>
      <c r="F1" s="232"/>
    </row>
    <row r="2" spans="1:41" ht="25" customHeight="1" x14ac:dyDescent="0.35">
      <c r="A2" s="23" t="s">
        <v>46</v>
      </c>
      <c r="C2">
        <f>D2/4</f>
        <v>30</v>
      </c>
      <c r="D2" s="2">
        <f>SUBTOTAL(9,D5:D28)</f>
        <v>120</v>
      </c>
      <c r="E2" s="2">
        <f>SUBTOTAL(9,E5:E28)</f>
        <v>120</v>
      </c>
      <c r="F2" s="63">
        <f>SUBTOTAL(9,F5:F28)</f>
        <v>0</v>
      </c>
    </row>
    <row r="3" spans="1:41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11" t="s">
        <v>219</v>
      </c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367" t="s">
        <v>52</v>
      </c>
      <c r="AM3" s="152"/>
      <c r="AN3" s="152"/>
    </row>
    <row r="4" spans="1:41" ht="18" customHeight="1" x14ac:dyDescent="0.35">
      <c r="A4" s="206"/>
      <c r="B4" s="206"/>
      <c r="C4" s="206"/>
      <c r="D4" s="207"/>
      <c r="E4" s="368"/>
      <c r="F4" s="207"/>
      <c r="G4" s="154">
        <v>1</v>
      </c>
      <c r="H4" s="155">
        <v>2</v>
      </c>
      <c r="I4" s="155">
        <v>3</v>
      </c>
      <c r="J4" s="155">
        <v>4</v>
      </c>
      <c r="K4" s="155">
        <v>5</v>
      </c>
      <c r="L4" s="155">
        <v>6</v>
      </c>
      <c r="M4" s="154">
        <v>7</v>
      </c>
      <c r="N4" s="154">
        <v>8</v>
      </c>
      <c r="O4" s="155">
        <v>9</v>
      </c>
      <c r="P4" s="155">
        <v>10</v>
      </c>
      <c r="Q4" s="155">
        <v>11</v>
      </c>
      <c r="R4" s="155">
        <v>12</v>
      </c>
      <c r="S4" s="155">
        <v>13</v>
      </c>
      <c r="T4" s="154">
        <v>14</v>
      </c>
      <c r="U4" s="154">
        <v>15</v>
      </c>
      <c r="V4" s="155">
        <v>16</v>
      </c>
      <c r="W4" s="155">
        <v>17</v>
      </c>
      <c r="X4" s="155">
        <v>18</v>
      </c>
      <c r="Y4" s="155">
        <v>19</v>
      </c>
      <c r="Z4" s="155">
        <v>20</v>
      </c>
      <c r="AA4" s="154">
        <v>21</v>
      </c>
      <c r="AB4" s="154">
        <v>22</v>
      </c>
      <c r="AC4" s="155">
        <v>23</v>
      </c>
      <c r="AD4" s="155">
        <v>24</v>
      </c>
      <c r="AE4" s="155">
        <v>25</v>
      </c>
      <c r="AF4" s="155">
        <v>26</v>
      </c>
      <c r="AG4" s="155">
        <v>27</v>
      </c>
      <c r="AH4" s="154">
        <v>28</v>
      </c>
      <c r="AI4" s="154">
        <v>29</v>
      </c>
      <c r="AJ4" s="155">
        <v>30</v>
      </c>
      <c r="AK4" s="155">
        <v>31</v>
      </c>
      <c r="AL4" s="198"/>
      <c r="AM4" s="152"/>
      <c r="AN4" s="152"/>
    </row>
    <row r="5" spans="1:41" ht="18" customHeight="1" x14ac:dyDescent="0.35">
      <c r="A5" s="220" t="s">
        <v>266</v>
      </c>
      <c r="B5" s="364" t="s">
        <v>253</v>
      </c>
      <c r="C5" s="31" t="s">
        <v>1</v>
      </c>
      <c r="D5" s="161">
        <v>30</v>
      </c>
      <c r="E5" s="186">
        <f>SUM(I5:S5)</f>
        <v>30</v>
      </c>
      <c r="F5" s="163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>
        <v>30</v>
      </c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6"/>
      <c r="AI5" s="116"/>
      <c r="AJ5" s="9"/>
      <c r="AK5" s="9"/>
      <c r="AL5" s="41"/>
      <c r="AM5" s="153"/>
      <c r="AN5" s="153"/>
    </row>
    <row r="6" spans="1:41" ht="18" customHeight="1" x14ac:dyDescent="0.35">
      <c r="A6" s="221"/>
      <c r="B6" s="365"/>
      <c r="C6" s="32" t="s">
        <v>2</v>
      </c>
      <c r="D6" s="162">
        <v>30</v>
      </c>
      <c r="E6" s="181">
        <f t="shared" ref="E6:E10" si="0">SUM(I6:S6)</f>
        <v>30</v>
      </c>
      <c r="F6" s="163">
        <f t="shared" ref="F6:F29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>
        <v>30</v>
      </c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42"/>
      <c r="AM6" s="153"/>
      <c r="AN6" s="153"/>
    </row>
    <row r="7" spans="1:41" ht="18" customHeight="1" x14ac:dyDescent="0.35">
      <c r="A7" s="221"/>
      <c r="B7" s="365"/>
      <c r="C7" s="32" t="s">
        <v>3</v>
      </c>
      <c r="D7" s="162"/>
      <c r="E7" s="184">
        <f t="shared" si="0"/>
        <v>0</v>
      </c>
      <c r="F7" s="163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42"/>
      <c r="AM7" s="153"/>
      <c r="AN7" s="153"/>
    </row>
    <row r="8" spans="1:41" ht="18" customHeight="1" x14ac:dyDescent="0.35">
      <c r="A8" s="221"/>
      <c r="B8" s="365"/>
      <c r="C8" s="33" t="s">
        <v>4</v>
      </c>
      <c r="D8" s="162">
        <v>30</v>
      </c>
      <c r="E8" s="188">
        <f t="shared" si="0"/>
        <v>30</v>
      </c>
      <c r="F8" s="163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>
        <v>30</v>
      </c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42"/>
      <c r="AM8"/>
      <c r="AN8"/>
      <c r="AO8" t="s">
        <v>248</v>
      </c>
    </row>
    <row r="9" spans="1:41" ht="18" customHeight="1" x14ac:dyDescent="0.35">
      <c r="A9" s="221"/>
      <c r="B9" s="365"/>
      <c r="C9" s="33" t="s">
        <v>5</v>
      </c>
      <c r="D9" s="162">
        <v>30</v>
      </c>
      <c r="E9" s="182">
        <f>SUM(I9:Z9)</f>
        <v>30</v>
      </c>
      <c r="F9" s="163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>
        <v>17</v>
      </c>
      <c r="T9" s="116"/>
      <c r="U9" s="116"/>
      <c r="V9" s="9"/>
      <c r="W9" s="9">
        <v>13</v>
      </c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140"/>
      <c r="AM9"/>
      <c r="AN9"/>
      <c r="AO9" t="s">
        <v>249</v>
      </c>
    </row>
    <row r="10" spans="1:41" ht="18" customHeight="1" x14ac:dyDescent="0.35">
      <c r="A10" s="222"/>
      <c r="B10" s="366"/>
      <c r="C10" s="34" t="s">
        <v>6</v>
      </c>
      <c r="D10" s="164"/>
      <c r="E10" s="183">
        <f t="shared" si="0"/>
        <v>0</v>
      </c>
      <c r="F10" s="165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43"/>
      <c r="AM10" s="153"/>
      <c r="AN10" s="153"/>
    </row>
    <row r="11" spans="1:41" ht="18" customHeight="1" x14ac:dyDescent="0.35">
      <c r="A11" s="220"/>
      <c r="B11" s="223"/>
      <c r="C11" s="31" t="s">
        <v>1</v>
      </c>
      <c r="D11" s="161"/>
      <c r="E11" s="184">
        <f>SUM(I11:S11)</f>
        <v>0</v>
      </c>
      <c r="F11" s="163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41"/>
      <c r="AM11" s="153"/>
      <c r="AN11" s="153"/>
    </row>
    <row r="12" spans="1:41" ht="18" customHeight="1" x14ac:dyDescent="0.35">
      <c r="A12" s="221"/>
      <c r="B12" s="224"/>
      <c r="C12" s="32" t="s">
        <v>2</v>
      </c>
      <c r="D12" s="162"/>
      <c r="E12" s="185">
        <f t="shared" ref="E12:E16" si="2">SUM(I12:S12)</f>
        <v>0</v>
      </c>
      <c r="F12" s="163">
        <f t="shared" ref="F12:F28" si="3">E12-D12</f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42"/>
      <c r="AM12" s="153"/>
      <c r="AN12" s="153"/>
    </row>
    <row r="13" spans="1:41" ht="18" customHeight="1" x14ac:dyDescent="0.35">
      <c r="A13" s="221"/>
      <c r="B13" s="224"/>
      <c r="C13" s="32" t="s">
        <v>3</v>
      </c>
      <c r="D13" s="162"/>
      <c r="E13" s="184">
        <f t="shared" si="2"/>
        <v>0</v>
      </c>
      <c r="F13" s="163">
        <f t="shared" si="3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42"/>
      <c r="AM13" s="153"/>
      <c r="AN13" s="153"/>
    </row>
    <row r="14" spans="1:41" ht="18" customHeight="1" x14ac:dyDescent="0.35">
      <c r="A14" s="221"/>
      <c r="B14" s="224"/>
      <c r="C14" s="33" t="s">
        <v>4</v>
      </c>
      <c r="D14" s="162"/>
      <c r="E14" s="186">
        <f t="shared" si="2"/>
        <v>0</v>
      </c>
      <c r="F14" s="180">
        <f t="shared" si="3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140"/>
      <c r="AM14"/>
      <c r="AN14"/>
    </row>
    <row r="15" spans="1:41" ht="18" customHeight="1" x14ac:dyDescent="0.35">
      <c r="A15" s="221"/>
      <c r="B15" s="224"/>
      <c r="C15" s="33" t="s">
        <v>5</v>
      </c>
      <c r="D15" s="162"/>
      <c r="E15" s="185">
        <f t="shared" si="2"/>
        <v>0</v>
      </c>
      <c r="F15" s="176">
        <f t="shared" si="3"/>
        <v>0</v>
      </c>
      <c r="G15" s="178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140"/>
      <c r="AM15"/>
      <c r="AN15"/>
    </row>
    <row r="16" spans="1:41" ht="18" customHeight="1" x14ac:dyDescent="0.35">
      <c r="A16" s="222"/>
      <c r="B16" s="225"/>
      <c r="C16" s="34" t="s">
        <v>6</v>
      </c>
      <c r="D16" s="164"/>
      <c r="E16" s="184">
        <f t="shared" si="2"/>
        <v>0</v>
      </c>
      <c r="F16" s="177">
        <f t="shared" si="3"/>
        <v>0</v>
      </c>
      <c r="G16" s="179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43"/>
      <c r="AM16" s="153"/>
      <c r="AN16" s="153"/>
    </row>
    <row r="17" spans="1:40" ht="18" customHeight="1" x14ac:dyDescent="0.35">
      <c r="A17" s="220"/>
      <c r="B17" s="223"/>
      <c r="C17" s="31" t="s">
        <v>1</v>
      </c>
      <c r="D17" s="161"/>
      <c r="E17" s="181">
        <f>SUM(I17:S17)</f>
        <v>0</v>
      </c>
      <c r="F17" s="163">
        <f t="shared" si="3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41"/>
      <c r="AM17" s="153"/>
      <c r="AN17" s="153"/>
    </row>
    <row r="18" spans="1:40" ht="18" customHeight="1" x14ac:dyDescent="0.35">
      <c r="A18" s="221"/>
      <c r="B18" s="224"/>
      <c r="C18" s="32" t="s">
        <v>2</v>
      </c>
      <c r="D18" s="162"/>
      <c r="E18" s="184">
        <f t="shared" ref="E18:E22" si="4">SUM(I18:S18)</f>
        <v>0</v>
      </c>
      <c r="F18" s="163">
        <f t="shared" si="3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41"/>
      <c r="AM18" s="153"/>
      <c r="AN18" s="153"/>
    </row>
    <row r="19" spans="1:40" ht="18" customHeight="1" x14ac:dyDescent="0.35">
      <c r="A19" s="221"/>
      <c r="B19" s="224"/>
      <c r="C19" s="32" t="s">
        <v>3</v>
      </c>
      <c r="D19" s="162"/>
      <c r="E19" s="181">
        <f t="shared" si="4"/>
        <v>0</v>
      </c>
      <c r="F19" s="163">
        <f t="shared" si="3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42"/>
      <c r="AM19" s="153"/>
      <c r="AN19" s="153"/>
    </row>
    <row r="20" spans="1:40" ht="18" customHeight="1" x14ac:dyDescent="0.35">
      <c r="A20" s="221"/>
      <c r="B20" s="224"/>
      <c r="C20" s="33" t="s">
        <v>4</v>
      </c>
      <c r="D20" s="162"/>
      <c r="E20" s="184">
        <f t="shared" si="4"/>
        <v>0</v>
      </c>
      <c r="F20" s="163">
        <f t="shared" si="3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140"/>
      <c r="AM20"/>
      <c r="AN20"/>
    </row>
    <row r="21" spans="1:40" ht="18" customHeight="1" x14ac:dyDescent="0.35">
      <c r="A21" s="221"/>
      <c r="B21" s="224"/>
      <c r="C21" s="33" t="s">
        <v>5</v>
      </c>
      <c r="D21" s="162"/>
      <c r="E21" s="189">
        <f t="shared" si="4"/>
        <v>0</v>
      </c>
      <c r="F21" s="163">
        <f t="shared" si="3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140"/>
      <c r="AM21"/>
      <c r="AN21"/>
    </row>
    <row r="22" spans="1:40" ht="18" customHeight="1" x14ac:dyDescent="0.35">
      <c r="A22" s="222"/>
      <c r="B22" s="225"/>
      <c r="C22" s="35" t="s">
        <v>6</v>
      </c>
      <c r="D22" s="164"/>
      <c r="E22" s="190">
        <f t="shared" si="4"/>
        <v>0</v>
      </c>
      <c r="F22" s="165">
        <f t="shared" si="3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43"/>
      <c r="AM22" s="153"/>
      <c r="AN22" s="153"/>
    </row>
    <row r="23" spans="1:40" ht="18" customHeight="1" x14ac:dyDescent="0.35">
      <c r="A23" s="220"/>
      <c r="B23" s="223"/>
      <c r="C23" s="31" t="s">
        <v>1</v>
      </c>
      <c r="D23" s="161"/>
      <c r="E23" s="181">
        <f t="shared" ref="E23:E28" si="5">SUM(I23:S23)</f>
        <v>0</v>
      </c>
      <c r="F23" s="163">
        <f t="shared" si="3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41"/>
      <c r="AM23" s="153"/>
      <c r="AN23" s="153"/>
    </row>
    <row r="24" spans="1:40" ht="18" customHeight="1" x14ac:dyDescent="0.35">
      <c r="A24" s="221"/>
      <c r="B24" s="224"/>
      <c r="C24" s="32" t="s">
        <v>2</v>
      </c>
      <c r="D24" s="162"/>
      <c r="E24" s="184">
        <f t="shared" si="5"/>
        <v>0</v>
      </c>
      <c r="F24" s="163">
        <f t="shared" si="3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42"/>
      <c r="AM24" s="153"/>
      <c r="AN24" s="153"/>
    </row>
    <row r="25" spans="1:40" ht="18" customHeight="1" x14ac:dyDescent="0.35">
      <c r="A25" s="221"/>
      <c r="B25" s="224"/>
      <c r="C25" s="32" t="s">
        <v>3</v>
      </c>
      <c r="D25" s="162"/>
      <c r="E25" s="181">
        <f t="shared" si="5"/>
        <v>0</v>
      </c>
      <c r="F25" s="163">
        <f t="shared" si="3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42"/>
      <c r="AM25" s="153"/>
      <c r="AN25" s="153"/>
    </row>
    <row r="26" spans="1:40" ht="18" customHeight="1" x14ac:dyDescent="0.35">
      <c r="A26" s="221"/>
      <c r="B26" s="224"/>
      <c r="C26" s="33" t="s">
        <v>4</v>
      </c>
      <c r="D26" s="162"/>
      <c r="E26" s="184">
        <f t="shared" si="5"/>
        <v>0</v>
      </c>
      <c r="F26" s="163">
        <f t="shared" si="3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42"/>
      <c r="AM26" s="153"/>
      <c r="AN26" s="153"/>
    </row>
    <row r="27" spans="1:40" ht="18" customHeight="1" x14ac:dyDescent="0.35">
      <c r="A27" s="221"/>
      <c r="B27" s="224"/>
      <c r="C27" s="33" t="s">
        <v>5</v>
      </c>
      <c r="D27" s="162"/>
      <c r="E27" s="181">
        <f>SUM(I27:S27)</f>
        <v>0</v>
      </c>
      <c r="F27" s="163">
        <f t="shared" si="3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42"/>
      <c r="AM27" s="153"/>
      <c r="AN27" s="153"/>
    </row>
    <row r="28" spans="1:40" ht="18" customHeight="1" x14ac:dyDescent="0.35">
      <c r="A28" s="222"/>
      <c r="B28" s="225"/>
      <c r="C28" s="35" t="s">
        <v>6</v>
      </c>
      <c r="D28" s="162"/>
      <c r="E28" s="187">
        <f t="shared" si="5"/>
        <v>0</v>
      </c>
      <c r="F28" s="165">
        <f t="shared" si="3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43"/>
      <c r="AM28" s="153"/>
      <c r="AN28" s="153"/>
    </row>
    <row r="29" spans="1:40" ht="18" customHeight="1" x14ac:dyDescent="0.35">
      <c r="A29" s="198"/>
      <c r="B29" s="226" t="s">
        <v>89</v>
      </c>
      <c r="C29" s="227"/>
      <c r="D29" s="372">
        <v>0</v>
      </c>
      <c r="E29" s="374">
        <f>SUM(G29:AK30)</f>
        <v>0</v>
      </c>
      <c r="F29" s="376">
        <f t="shared" si="1"/>
        <v>0</v>
      </c>
      <c r="G29" s="196"/>
      <c r="H29" s="194"/>
      <c r="I29" s="194"/>
      <c r="J29" s="194"/>
      <c r="K29" s="194"/>
      <c r="L29" s="39"/>
      <c r="M29" s="196"/>
      <c r="N29" s="196"/>
      <c r="O29" s="194"/>
      <c r="P29" s="194"/>
      <c r="Q29" s="194"/>
      <c r="R29" s="194"/>
      <c r="S29" s="39"/>
      <c r="T29" s="196"/>
      <c r="U29" s="196"/>
      <c r="V29" s="194"/>
      <c r="W29" s="194"/>
      <c r="X29" s="194"/>
      <c r="Y29" s="194"/>
      <c r="Z29" s="39"/>
      <c r="AA29" s="196"/>
      <c r="AB29" s="196"/>
      <c r="AC29" s="194"/>
      <c r="AD29" s="194"/>
      <c r="AE29" s="194"/>
      <c r="AF29" s="194"/>
      <c r="AG29" s="39"/>
      <c r="AH29" s="196"/>
      <c r="AI29" s="196"/>
      <c r="AJ29" s="194"/>
      <c r="AK29" s="194"/>
      <c r="AL29" s="204"/>
      <c r="AM29" s="153"/>
      <c r="AN29" s="153"/>
    </row>
    <row r="30" spans="1:40" ht="18" customHeight="1" x14ac:dyDescent="0.35">
      <c r="A30" s="199"/>
      <c r="B30" s="228"/>
      <c r="C30" s="229"/>
      <c r="D30" s="373"/>
      <c r="E30" s="375"/>
      <c r="F30" s="377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40"/>
      <c r="AH30" s="214"/>
      <c r="AI30" s="214"/>
      <c r="AJ30" s="213"/>
      <c r="AK30" s="213"/>
      <c r="AL30" s="205"/>
      <c r="AM30" s="153"/>
      <c r="AN30" s="153"/>
    </row>
    <row r="31" spans="1:40" ht="18" customHeight="1" x14ac:dyDescent="0.35">
      <c r="E31" s="19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40" ht="18" customHeight="1" x14ac:dyDescent="0.35">
      <c r="A32" s="23" t="s">
        <v>54</v>
      </c>
      <c r="D32" s="2">
        <f>SUBTOTAL(9,D35:D50)</f>
        <v>30</v>
      </c>
      <c r="E32" s="192">
        <f>SUBTOTAL(9,E35:E50)</f>
        <v>30</v>
      </c>
      <c r="F32" s="63">
        <f>SUBTOTAL(9,F35:F50)</f>
        <v>0</v>
      </c>
    </row>
    <row r="33" spans="1:42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371" t="s">
        <v>49</v>
      </c>
      <c r="F33" s="207" t="s">
        <v>50</v>
      </c>
      <c r="G33" s="211" t="s">
        <v>219</v>
      </c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37" t="s">
        <v>52</v>
      </c>
      <c r="AM33" s="152"/>
      <c r="AN33" s="152"/>
    </row>
    <row r="34" spans="1:42" ht="18" customHeight="1" x14ac:dyDescent="0.35">
      <c r="A34" s="206"/>
      <c r="B34" s="206"/>
      <c r="C34" s="206"/>
      <c r="D34" s="207"/>
      <c r="E34" s="207"/>
      <c r="F34" s="207"/>
      <c r="G34" s="154">
        <v>1</v>
      </c>
      <c r="H34" s="155">
        <v>2</v>
      </c>
      <c r="I34" s="155">
        <v>3</v>
      </c>
      <c r="J34" s="155">
        <v>4</v>
      </c>
      <c r="K34" s="155">
        <v>5</v>
      </c>
      <c r="L34" s="155">
        <v>6</v>
      </c>
      <c r="M34" s="154">
        <v>7</v>
      </c>
      <c r="N34" s="154">
        <v>8</v>
      </c>
      <c r="O34" s="155">
        <v>9</v>
      </c>
      <c r="P34" s="155">
        <v>10</v>
      </c>
      <c r="Q34" s="155">
        <v>11</v>
      </c>
      <c r="R34" s="155">
        <v>12</v>
      </c>
      <c r="S34" s="155">
        <v>13</v>
      </c>
      <c r="T34" s="154">
        <v>14</v>
      </c>
      <c r="U34" s="154">
        <v>15</v>
      </c>
      <c r="V34" s="155">
        <v>16</v>
      </c>
      <c r="W34" s="155">
        <v>17</v>
      </c>
      <c r="X34" s="155">
        <v>18</v>
      </c>
      <c r="Y34" s="155">
        <v>19</v>
      </c>
      <c r="Z34" s="155">
        <v>20</v>
      </c>
      <c r="AA34" s="154">
        <v>21</v>
      </c>
      <c r="AB34" s="154">
        <v>22</v>
      </c>
      <c r="AC34" s="155">
        <v>23</v>
      </c>
      <c r="AD34" s="155">
        <v>24</v>
      </c>
      <c r="AE34" s="155">
        <v>25</v>
      </c>
      <c r="AF34" s="155">
        <v>26</v>
      </c>
      <c r="AG34" s="155">
        <v>27</v>
      </c>
      <c r="AH34" s="154">
        <v>28</v>
      </c>
      <c r="AI34" s="154">
        <v>29</v>
      </c>
      <c r="AJ34" s="155">
        <v>30</v>
      </c>
      <c r="AK34" s="155">
        <v>31</v>
      </c>
      <c r="AL34" s="198"/>
      <c r="AM34" s="152"/>
      <c r="AN34" s="152"/>
    </row>
    <row r="35" spans="1:42" ht="18" customHeight="1" x14ac:dyDescent="0.35">
      <c r="A35" s="198" t="s">
        <v>267</v>
      </c>
      <c r="B35" s="200" t="s">
        <v>252</v>
      </c>
      <c r="C35" s="201" t="s">
        <v>54</v>
      </c>
      <c r="D35" s="201">
        <v>30</v>
      </c>
      <c r="E35" s="201">
        <f>SUM(G35:AK36)</f>
        <v>30</v>
      </c>
      <c r="F35" s="201">
        <f>E35-D35</f>
        <v>0</v>
      </c>
      <c r="G35" s="196"/>
      <c r="H35" s="194"/>
      <c r="I35" s="194"/>
      <c r="J35" s="194"/>
      <c r="K35" s="194"/>
      <c r="L35" s="194"/>
      <c r="M35" s="130"/>
      <c r="N35" s="130"/>
      <c r="O35" s="194"/>
      <c r="P35" s="194"/>
      <c r="Q35" s="194"/>
      <c r="R35" s="194"/>
      <c r="S35" s="194"/>
      <c r="T35" s="130"/>
      <c r="U35" s="130"/>
      <c r="V35" s="194"/>
      <c r="W35" s="194"/>
      <c r="X35" s="194"/>
      <c r="Y35" s="194"/>
      <c r="Z35" s="194"/>
      <c r="AA35" s="130"/>
      <c r="AB35" s="130"/>
      <c r="AC35" s="194"/>
      <c r="AD35" s="194"/>
      <c r="AE35" s="194">
        <v>5</v>
      </c>
      <c r="AF35" s="194"/>
      <c r="AG35" s="194"/>
      <c r="AH35" s="196">
        <v>10</v>
      </c>
      <c r="AI35" s="196">
        <v>14</v>
      </c>
      <c r="AJ35" s="194">
        <v>1</v>
      </c>
      <c r="AK35" s="194"/>
      <c r="AL35" s="339"/>
      <c r="AM35" s="153"/>
      <c r="AN35" s="153"/>
    </row>
    <row r="36" spans="1:42" ht="18" customHeight="1" x14ac:dyDescent="0.35">
      <c r="A36" s="199"/>
      <c r="B36" s="200"/>
      <c r="C36" s="201"/>
      <c r="D36" s="201"/>
      <c r="E36" s="201"/>
      <c r="F36" s="201"/>
      <c r="G36" s="197"/>
      <c r="H36" s="195"/>
      <c r="I36" s="195"/>
      <c r="J36" s="195"/>
      <c r="K36" s="195"/>
      <c r="L36" s="195"/>
      <c r="M36" s="131"/>
      <c r="N36" s="131"/>
      <c r="O36" s="195"/>
      <c r="P36" s="195"/>
      <c r="Q36" s="195"/>
      <c r="R36" s="195"/>
      <c r="S36" s="195"/>
      <c r="T36" s="131"/>
      <c r="U36" s="131"/>
      <c r="V36" s="195"/>
      <c r="W36" s="195"/>
      <c r="X36" s="195"/>
      <c r="Y36" s="195"/>
      <c r="Z36" s="195"/>
      <c r="AA36" s="131"/>
      <c r="AB36" s="131"/>
      <c r="AC36" s="195"/>
      <c r="AD36" s="195"/>
      <c r="AE36" s="195"/>
      <c r="AF36" s="195"/>
      <c r="AG36" s="195"/>
      <c r="AH36" s="197"/>
      <c r="AI36" s="197"/>
      <c r="AJ36" s="195"/>
      <c r="AK36" s="195"/>
      <c r="AL36" s="340"/>
      <c r="AM36" s="153"/>
      <c r="AN36" s="153"/>
    </row>
    <row r="37" spans="1:42" ht="18" customHeight="1" x14ac:dyDescent="0.35">
      <c r="A37" s="198"/>
      <c r="B37" s="202"/>
      <c r="C37" s="201" t="s">
        <v>54</v>
      </c>
      <c r="D37" s="201"/>
      <c r="E37" s="201">
        <f t="shared" ref="E37" si="6">SUM(G37:AB38)</f>
        <v>0</v>
      </c>
      <c r="F37" s="201">
        <f>E37-D37</f>
        <v>0</v>
      </c>
      <c r="G37" s="196"/>
      <c r="H37" s="194"/>
      <c r="I37" s="194"/>
      <c r="J37" s="194"/>
      <c r="K37" s="194"/>
      <c r="L37" s="194"/>
      <c r="M37" s="130"/>
      <c r="N37" s="130"/>
      <c r="O37" s="194"/>
      <c r="P37" s="194"/>
      <c r="Q37" s="194"/>
      <c r="R37" s="194"/>
      <c r="S37" s="194"/>
      <c r="T37" s="130"/>
      <c r="U37" s="130"/>
      <c r="V37" s="194"/>
      <c r="W37" s="194"/>
      <c r="X37" s="194"/>
      <c r="Y37" s="194"/>
      <c r="Z37" s="194"/>
      <c r="AA37" s="130"/>
      <c r="AB37" s="130"/>
      <c r="AC37" s="194"/>
      <c r="AD37" s="194"/>
      <c r="AE37" s="194"/>
      <c r="AF37" s="194"/>
      <c r="AG37" s="194"/>
      <c r="AH37" s="130"/>
      <c r="AI37" s="130"/>
      <c r="AJ37" s="194"/>
      <c r="AK37" s="194"/>
      <c r="AL37" s="339"/>
      <c r="AM37" s="153"/>
      <c r="AN37" s="153"/>
    </row>
    <row r="38" spans="1:42" ht="18" customHeight="1" x14ac:dyDescent="0.35">
      <c r="A38" s="199"/>
      <c r="B38" s="203"/>
      <c r="C38" s="201"/>
      <c r="D38" s="201"/>
      <c r="E38" s="201"/>
      <c r="F38" s="201"/>
      <c r="G38" s="197"/>
      <c r="H38" s="195"/>
      <c r="I38" s="195"/>
      <c r="J38" s="195"/>
      <c r="K38" s="195"/>
      <c r="L38" s="195"/>
      <c r="M38" s="131"/>
      <c r="N38" s="131"/>
      <c r="O38" s="195"/>
      <c r="P38" s="195"/>
      <c r="Q38" s="195"/>
      <c r="R38" s="195"/>
      <c r="S38" s="195"/>
      <c r="T38" s="131"/>
      <c r="U38" s="131"/>
      <c r="V38" s="195"/>
      <c r="W38" s="195"/>
      <c r="X38" s="195"/>
      <c r="Y38" s="195"/>
      <c r="Z38" s="195"/>
      <c r="AA38" s="131"/>
      <c r="AB38" s="131"/>
      <c r="AC38" s="195"/>
      <c r="AD38" s="195"/>
      <c r="AE38" s="195"/>
      <c r="AF38" s="195"/>
      <c r="AG38" s="195"/>
      <c r="AH38" s="131"/>
      <c r="AI38" s="131"/>
      <c r="AJ38" s="195"/>
      <c r="AK38" s="195"/>
      <c r="AL38" s="340"/>
      <c r="AM38" s="153"/>
      <c r="AN38" s="153"/>
    </row>
    <row r="39" spans="1:42" ht="18" customHeight="1" x14ac:dyDescent="0.35">
      <c r="A39" s="198"/>
      <c r="B39" s="202"/>
      <c r="C39" s="201" t="s">
        <v>54</v>
      </c>
      <c r="D39" s="201"/>
      <c r="E39" s="201">
        <f t="shared" ref="E39" si="7">SUM(G39:AB40)</f>
        <v>0</v>
      </c>
      <c r="F39" s="201">
        <f>E39-D39</f>
        <v>0</v>
      </c>
      <c r="G39" s="196"/>
      <c r="H39" s="194"/>
      <c r="I39" s="194"/>
      <c r="J39" s="194"/>
      <c r="K39" s="194"/>
      <c r="L39" s="194"/>
      <c r="M39" s="130"/>
      <c r="N39" s="130"/>
      <c r="O39" s="194"/>
      <c r="P39" s="194"/>
      <c r="Q39" s="194"/>
      <c r="R39" s="194"/>
      <c r="S39" s="194"/>
      <c r="T39" s="130"/>
      <c r="U39" s="130"/>
      <c r="V39" s="194"/>
      <c r="W39" s="194"/>
      <c r="X39" s="194"/>
      <c r="Y39" s="194"/>
      <c r="Z39" s="194"/>
      <c r="AA39" s="130"/>
      <c r="AB39" s="130"/>
      <c r="AC39" s="194"/>
      <c r="AD39" s="194"/>
      <c r="AE39" s="194"/>
      <c r="AF39" s="194"/>
      <c r="AG39" s="194"/>
      <c r="AH39" s="130"/>
      <c r="AI39" s="130"/>
      <c r="AJ39" s="194"/>
      <c r="AK39" s="194"/>
      <c r="AL39" s="339"/>
      <c r="AM39" s="153"/>
      <c r="AN39" s="153"/>
    </row>
    <row r="40" spans="1:42" s="2" customFormat="1" ht="18" customHeight="1" x14ac:dyDescent="0.35">
      <c r="A40" s="199"/>
      <c r="B40" s="203"/>
      <c r="C40" s="201"/>
      <c r="D40" s="201"/>
      <c r="E40" s="201"/>
      <c r="F40" s="201"/>
      <c r="G40" s="197"/>
      <c r="H40" s="195"/>
      <c r="I40" s="195"/>
      <c r="J40" s="195"/>
      <c r="K40" s="195"/>
      <c r="L40" s="195"/>
      <c r="M40" s="131"/>
      <c r="N40" s="131"/>
      <c r="O40" s="195"/>
      <c r="P40" s="195"/>
      <c r="Q40" s="195"/>
      <c r="R40" s="195"/>
      <c r="S40" s="195"/>
      <c r="T40" s="131"/>
      <c r="U40" s="131"/>
      <c r="V40" s="195"/>
      <c r="W40" s="195"/>
      <c r="X40" s="195"/>
      <c r="Y40" s="195"/>
      <c r="Z40" s="195"/>
      <c r="AA40" s="131"/>
      <c r="AB40" s="131"/>
      <c r="AC40" s="195"/>
      <c r="AD40" s="195"/>
      <c r="AE40" s="195"/>
      <c r="AF40" s="195"/>
      <c r="AG40" s="195"/>
      <c r="AH40" s="131"/>
      <c r="AI40" s="131"/>
      <c r="AJ40" s="195"/>
      <c r="AK40" s="195"/>
      <c r="AL40" s="340"/>
      <c r="AM40" s="153"/>
      <c r="AN40" s="153"/>
      <c r="AO40"/>
      <c r="AP40"/>
    </row>
    <row r="41" spans="1:42" s="2" customFormat="1" ht="18" customHeight="1" x14ac:dyDescent="0.35">
      <c r="A41" s="353"/>
      <c r="B41" s="202"/>
      <c r="C41" s="201" t="s">
        <v>54</v>
      </c>
      <c r="D41" s="201"/>
      <c r="E41" s="201">
        <f t="shared" ref="E41" si="8">SUM(G41:AB42)</f>
        <v>0</v>
      </c>
      <c r="F41" s="201">
        <f>E41-D41</f>
        <v>0</v>
      </c>
      <c r="G41" s="196"/>
      <c r="H41" s="194"/>
      <c r="I41" s="194"/>
      <c r="J41" s="194"/>
      <c r="K41" s="194"/>
      <c r="L41" s="194"/>
      <c r="M41" s="130"/>
      <c r="N41" s="130"/>
      <c r="O41" s="194"/>
      <c r="P41" s="194"/>
      <c r="Q41" s="194"/>
      <c r="R41" s="194"/>
      <c r="S41" s="194"/>
      <c r="T41" s="130"/>
      <c r="U41" s="130"/>
      <c r="V41" s="194"/>
      <c r="W41" s="194"/>
      <c r="X41" s="194"/>
      <c r="Y41" s="194"/>
      <c r="Z41" s="194"/>
      <c r="AA41" s="130"/>
      <c r="AB41" s="130"/>
      <c r="AC41" s="194"/>
      <c r="AD41" s="194"/>
      <c r="AE41" s="194"/>
      <c r="AF41" s="194"/>
      <c r="AG41" s="194"/>
      <c r="AH41" s="130"/>
      <c r="AI41" s="130"/>
      <c r="AJ41" s="194"/>
      <c r="AK41" s="194"/>
      <c r="AL41" s="339"/>
      <c r="AM41" s="153"/>
      <c r="AN41" s="153"/>
      <c r="AO41"/>
      <c r="AP41"/>
    </row>
    <row r="42" spans="1:42" s="2" customFormat="1" ht="18" customHeight="1" x14ac:dyDescent="0.35">
      <c r="A42" s="354"/>
      <c r="B42" s="203"/>
      <c r="C42" s="201"/>
      <c r="D42" s="201"/>
      <c r="E42" s="201"/>
      <c r="F42" s="201"/>
      <c r="G42" s="197"/>
      <c r="H42" s="195"/>
      <c r="I42" s="195"/>
      <c r="J42" s="195"/>
      <c r="K42" s="195"/>
      <c r="L42" s="195"/>
      <c r="M42" s="131"/>
      <c r="N42" s="131"/>
      <c r="O42" s="195"/>
      <c r="P42" s="195"/>
      <c r="Q42" s="195"/>
      <c r="R42" s="195"/>
      <c r="S42" s="195"/>
      <c r="T42" s="131"/>
      <c r="U42" s="131"/>
      <c r="V42" s="195"/>
      <c r="W42" s="195"/>
      <c r="X42" s="195"/>
      <c r="Y42" s="195"/>
      <c r="Z42" s="195"/>
      <c r="AA42" s="131"/>
      <c r="AB42" s="131"/>
      <c r="AC42" s="195"/>
      <c r="AD42" s="195"/>
      <c r="AE42" s="195"/>
      <c r="AF42" s="195"/>
      <c r="AG42" s="195"/>
      <c r="AH42" s="131"/>
      <c r="AI42" s="131"/>
      <c r="AJ42" s="195"/>
      <c r="AK42" s="195"/>
      <c r="AL42" s="340"/>
      <c r="AM42" s="153"/>
      <c r="AN42" s="153"/>
      <c r="AO42"/>
      <c r="AP42"/>
    </row>
    <row r="43" spans="1:42" s="2" customFormat="1" ht="18" customHeight="1" x14ac:dyDescent="0.35">
      <c r="A43" s="264"/>
      <c r="B43" s="202"/>
      <c r="C43" s="201" t="s">
        <v>54</v>
      </c>
      <c r="D43" s="201"/>
      <c r="E43" s="201"/>
      <c r="F43" s="201"/>
      <c r="G43" s="196"/>
      <c r="H43" s="194"/>
      <c r="I43" s="194"/>
      <c r="J43" s="194"/>
      <c r="K43" s="194"/>
      <c r="L43" s="194"/>
      <c r="M43" s="130"/>
      <c r="N43" s="130"/>
      <c r="O43" s="194"/>
      <c r="P43" s="194"/>
      <c r="Q43" s="194"/>
      <c r="R43" s="194"/>
      <c r="S43" s="194"/>
      <c r="T43" s="130"/>
      <c r="U43" s="130"/>
      <c r="V43" s="194"/>
      <c r="W43" s="194"/>
      <c r="X43" s="194"/>
      <c r="Y43" s="194"/>
      <c r="Z43" s="194"/>
      <c r="AA43" s="130"/>
      <c r="AB43" s="130"/>
      <c r="AC43" s="194"/>
      <c r="AD43" s="194"/>
      <c r="AE43" s="194"/>
      <c r="AF43" s="194"/>
      <c r="AG43" s="194"/>
      <c r="AH43" s="130"/>
      <c r="AI43" s="130"/>
      <c r="AJ43" s="194"/>
      <c r="AK43" s="194"/>
      <c r="AL43" s="339"/>
      <c r="AM43" s="153"/>
      <c r="AN43" s="153"/>
      <c r="AO43"/>
      <c r="AP43"/>
    </row>
    <row r="44" spans="1:42" s="2" customFormat="1" ht="18" customHeight="1" x14ac:dyDescent="0.35">
      <c r="A44" s="303"/>
      <c r="B44" s="203"/>
      <c r="C44" s="201"/>
      <c r="D44" s="201"/>
      <c r="E44" s="201"/>
      <c r="F44" s="201"/>
      <c r="G44" s="197"/>
      <c r="H44" s="195"/>
      <c r="I44" s="195"/>
      <c r="J44" s="195"/>
      <c r="K44" s="195"/>
      <c r="L44" s="195"/>
      <c r="M44" s="131"/>
      <c r="N44" s="131"/>
      <c r="O44" s="195"/>
      <c r="P44" s="195"/>
      <c r="Q44" s="195"/>
      <c r="R44" s="195"/>
      <c r="S44" s="195"/>
      <c r="T44" s="131"/>
      <c r="U44" s="131"/>
      <c r="V44" s="195"/>
      <c r="W44" s="195"/>
      <c r="X44" s="195"/>
      <c r="Y44" s="195"/>
      <c r="Z44" s="195"/>
      <c r="AA44" s="131"/>
      <c r="AB44" s="131"/>
      <c r="AC44" s="195"/>
      <c r="AD44" s="195"/>
      <c r="AE44" s="195"/>
      <c r="AF44" s="195"/>
      <c r="AG44" s="195"/>
      <c r="AH44" s="131"/>
      <c r="AI44" s="131"/>
      <c r="AJ44" s="195"/>
      <c r="AK44" s="195"/>
      <c r="AL44" s="340"/>
      <c r="AM44" s="153"/>
      <c r="AN44" s="153"/>
      <c r="AO44"/>
      <c r="AP44"/>
    </row>
    <row r="45" spans="1:42" s="2" customFormat="1" ht="18" customHeight="1" x14ac:dyDescent="0.35">
      <c r="A45" s="264"/>
      <c r="B45" s="279"/>
      <c r="C45" s="201" t="s">
        <v>54</v>
      </c>
      <c r="D45" s="201"/>
      <c r="E45" s="201"/>
      <c r="F45" s="201"/>
      <c r="G45" s="196"/>
      <c r="H45" s="194"/>
      <c r="I45" s="194"/>
      <c r="J45" s="194"/>
      <c r="K45" s="194"/>
      <c r="L45" s="194"/>
      <c r="M45" s="130"/>
      <c r="N45" s="130"/>
      <c r="O45" s="194"/>
      <c r="P45" s="194"/>
      <c r="Q45" s="194"/>
      <c r="R45" s="194"/>
      <c r="S45" s="194"/>
      <c r="T45" s="130"/>
      <c r="U45" s="130"/>
      <c r="V45" s="194"/>
      <c r="W45" s="194"/>
      <c r="X45" s="194"/>
      <c r="Y45" s="194"/>
      <c r="Z45" s="194"/>
      <c r="AA45" s="130"/>
      <c r="AB45" s="130"/>
      <c r="AC45" s="194"/>
      <c r="AD45" s="194"/>
      <c r="AE45" s="194"/>
      <c r="AF45" s="194"/>
      <c r="AG45" s="194"/>
      <c r="AH45" s="130"/>
      <c r="AI45" s="130"/>
      <c r="AJ45" s="194"/>
      <c r="AK45" s="194"/>
      <c r="AL45" s="339"/>
      <c r="AM45" s="153"/>
      <c r="AN45" s="153"/>
      <c r="AO45"/>
      <c r="AP45"/>
    </row>
    <row r="46" spans="1:42" s="2" customFormat="1" ht="18" customHeight="1" x14ac:dyDescent="0.35">
      <c r="A46" s="303"/>
      <c r="B46" s="279"/>
      <c r="C46" s="201"/>
      <c r="D46" s="201"/>
      <c r="E46" s="201"/>
      <c r="F46" s="201"/>
      <c r="G46" s="197"/>
      <c r="H46" s="195"/>
      <c r="I46" s="195"/>
      <c r="J46" s="195"/>
      <c r="K46" s="195"/>
      <c r="L46" s="195"/>
      <c r="M46" s="131"/>
      <c r="N46" s="131"/>
      <c r="O46" s="195"/>
      <c r="P46" s="195"/>
      <c r="Q46" s="195"/>
      <c r="R46" s="195"/>
      <c r="S46" s="195"/>
      <c r="T46" s="131"/>
      <c r="U46" s="131"/>
      <c r="V46" s="195"/>
      <c r="W46" s="195"/>
      <c r="X46" s="195"/>
      <c r="Y46" s="195"/>
      <c r="Z46" s="195"/>
      <c r="AA46" s="131"/>
      <c r="AB46" s="131"/>
      <c r="AC46" s="195"/>
      <c r="AD46" s="195"/>
      <c r="AE46" s="195"/>
      <c r="AF46" s="195"/>
      <c r="AG46" s="195"/>
      <c r="AH46" s="131"/>
      <c r="AI46" s="131"/>
      <c r="AJ46" s="195"/>
      <c r="AK46" s="195"/>
      <c r="AL46" s="340"/>
      <c r="AM46" s="153"/>
      <c r="AN46" s="153"/>
      <c r="AO46"/>
      <c r="AP46"/>
    </row>
    <row r="47" spans="1:42" s="2" customFormat="1" ht="18" customHeight="1" x14ac:dyDescent="0.35">
      <c r="A47" s="264"/>
      <c r="B47" s="280"/>
      <c r="C47" s="201" t="s">
        <v>54</v>
      </c>
      <c r="D47" s="201"/>
      <c r="E47" s="201"/>
      <c r="F47" s="201"/>
      <c r="G47" s="196"/>
      <c r="H47" s="194"/>
      <c r="I47" s="194"/>
      <c r="J47" s="194"/>
      <c r="K47" s="194"/>
      <c r="L47" s="194"/>
      <c r="M47" s="130"/>
      <c r="N47" s="130"/>
      <c r="O47" s="194"/>
      <c r="P47" s="194"/>
      <c r="Q47" s="194"/>
      <c r="R47" s="194"/>
      <c r="S47" s="194"/>
      <c r="T47" s="130"/>
      <c r="U47" s="130"/>
      <c r="V47" s="194"/>
      <c r="W47" s="194"/>
      <c r="X47" s="194"/>
      <c r="Y47" s="194"/>
      <c r="Z47" s="194"/>
      <c r="AA47" s="130"/>
      <c r="AB47" s="130"/>
      <c r="AC47" s="194"/>
      <c r="AD47" s="194"/>
      <c r="AE47" s="194"/>
      <c r="AF47" s="194"/>
      <c r="AG47" s="194"/>
      <c r="AH47" s="130"/>
      <c r="AI47" s="130"/>
      <c r="AJ47" s="194"/>
      <c r="AK47" s="194"/>
      <c r="AL47" s="339"/>
      <c r="AM47" s="153"/>
      <c r="AN47" s="153"/>
      <c r="AO47"/>
      <c r="AP47"/>
    </row>
    <row r="48" spans="1:42" s="2" customFormat="1" ht="18" customHeight="1" x14ac:dyDescent="0.35">
      <c r="A48" s="303"/>
      <c r="B48" s="280"/>
      <c r="C48" s="201"/>
      <c r="D48" s="201"/>
      <c r="E48" s="201"/>
      <c r="F48" s="201"/>
      <c r="G48" s="197"/>
      <c r="H48" s="195"/>
      <c r="I48" s="195"/>
      <c r="J48" s="195"/>
      <c r="K48" s="195"/>
      <c r="L48" s="195"/>
      <c r="M48" s="131"/>
      <c r="N48" s="131"/>
      <c r="O48" s="195"/>
      <c r="P48" s="195"/>
      <c r="Q48" s="195"/>
      <c r="R48" s="195"/>
      <c r="S48" s="195"/>
      <c r="T48" s="131"/>
      <c r="U48" s="131"/>
      <c r="V48" s="195"/>
      <c r="W48" s="195"/>
      <c r="X48" s="195"/>
      <c r="Y48" s="195"/>
      <c r="Z48" s="195"/>
      <c r="AA48" s="131"/>
      <c r="AB48" s="131"/>
      <c r="AC48" s="195"/>
      <c r="AD48" s="195"/>
      <c r="AE48" s="195"/>
      <c r="AF48" s="195"/>
      <c r="AG48" s="195"/>
      <c r="AH48" s="131"/>
      <c r="AI48" s="131"/>
      <c r="AJ48" s="195"/>
      <c r="AK48" s="195"/>
      <c r="AL48" s="340"/>
      <c r="AM48" s="153"/>
      <c r="AN48" s="153"/>
      <c r="AO48"/>
      <c r="AP48"/>
    </row>
    <row r="49" spans="1:42" s="2" customFormat="1" ht="18" customHeight="1" x14ac:dyDescent="0.35">
      <c r="A49" s="264"/>
      <c r="B49" s="280"/>
      <c r="C49" s="201" t="s">
        <v>54</v>
      </c>
      <c r="D49" s="201"/>
      <c r="E49" s="201"/>
      <c r="F49" s="201"/>
      <c r="G49" s="196"/>
      <c r="H49" s="194"/>
      <c r="I49" s="194"/>
      <c r="J49" s="194"/>
      <c r="K49" s="194"/>
      <c r="L49" s="194"/>
      <c r="M49" s="130"/>
      <c r="N49" s="130"/>
      <c r="O49" s="194"/>
      <c r="P49" s="194"/>
      <c r="Q49" s="194"/>
      <c r="R49" s="194"/>
      <c r="S49" s="194"/>
      <c r="T49" s="130"/>
      <c r="U49" s="130"/>
      <c r="V49" s="194"/>
      <c r="W49" s="194"/>
      <c r="X49" s="194"/>
      <c r="Y49" s="194"/>
      <c r="Z49" s="194"/>
      <c r="AA49" s="130"/>
      <c r="AB49" s="130"/>
      <c r="AC49" s="194"/>
      <c r="AD49" s="194"/>
      <c r="AE49" s="194"/>
      <c r="AF49" s="194"/>
      <c r="AG49" s="194"/>
      <c r="AH49" s="130"/>
      <c r="AI49" s="130"/>
      <c r="AJ49" s="194"/>
      <c r="AK49" s="194"/>
      <c r="AL49" s="339"/>
      <c r="AM49" s="153"/>
      <c r="AN49" s="153"/>
      <c r="AO49"/>
      <c r="AP49"/>
    </row>
    <row r="50" spans="1:42" s="2" customFormat="1" ht="18" customHeight="1" x14ac:dyDescent="0.35">
      <c r="A50" s="303"/>
      <c r="B50" s="280"/>
      <c r="C50" s="201"/>
      <c r="D50" s="201"/>
      <c r="E50" s="201"/>
      <c r="F50" s="201"/>
      <c r="G50" s="197"/>
      <c r="H50" s="195"/>
      <c r="I50" s="195"/>
      <c r="J50" s="195"/>
      <c r="K50" s="195"/>
      <c r="L50" s="195"/>
      <c r="M50" s="131"/>
      <c r="N50" s="131"/>
      <c r="O50" s="195"/>
      <c r="P50" s="195"/>
      <c r="Q50" s="195"/>
      <c r="R50" s="195"/>
      <c r="S50" s="195"/>
      <c r="T50" s="131"/>
      <c r="U50" s="131"/>
      <c r="V50" s="195"/>
      <c r="W50" s="195"/>
      <c r="X50" s="195"/>
      <c r="Y50" s="195"/>
      <c r="Z50" s="195"/>
      <c r="AA50" s="131"/>
      <c r="AB50" s="131"/>
      <c r="AC50" s="195"/>
      <c r="AD50" s="195"/>
      <c r="AE50" s="195"/>
      <c r="AF50" s="195"/>
      <c r="AG50" s="195"/>
      <c r="AH50" s="131"/>
      <c r="AI50" s="131"/>
      <c r="AJ50" s="195"/>
      <c r="AK50" s="195"/>
      <c r="AL50" s="340"/>
      <c r="AM50" s="153"/>
      <c r="AN50" s="153"/>
      <c r="AO50"/>
      <c r="AP50"/>
    </row>
    <row r="51" spans="1:42" s="2" customFormat="1" ht="14.5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2"/>
      <c r="AM51" s="22"/>
      <c r="AN51" s="22"/>
      <c r="AO51"/>
      <c r="AP51"/>
    </row>
    <row r="52" spans="1:42" s="2" customFormat="1" ht="14.5" x14ac:dyDescent="0.35">
      <c r="A52"/>
      <c r="B52"/>
      <c r="C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2"/>
      <c r="AM52" s="22"/>
      <c r="AN52" s="22"/>
      <c r="AO52"/>
      <c r="AP52"/>
    </row>
    <row r="53" spans="1:42" s="2" customFormat="1" ht="14.5" x14ac:dyDescent="0.35">
      <c r="A53"/>
      <c r="B53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2"/>
      <c r="AM53" s="22"/>
      <c r="AN53" s="22"/>
      <c r="AO53"/>
      <c r="AP53"/>
    </row>
    <row r="54" spans="1:42" s="2" customFormat="1" ht="14.5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2"/>
      <c r="AM54" s="22"/>
      <c r="AN54" s="22"/>
      <c r="AO54"/>
      <c r="AP54"/>
    </row>
    <row r="55" spans="1:42" s="2" customFormat="1" ht="14.5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2"/>
      <c r="AM55" s="22"/>
      <c r="AN55" s="22"/>
      <c r="AO55"/>
      <c r="AP55"/>
    </row>
    <row r="56" spans="1:42" s="2" customFormat="1" ht="14.5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O56"/>
      <c r="AP56"/>
    </row>
    <row r="57" spans="1:42" s="2" customFormat="1" ht="14.5" x14ac:dyDescent="0.35">
      <c r="A57"/>
      <c r="B57" s="21"/>
      <c r="C57"/>
      <c r="D57"/>
      <c r="E57"/>
      <c r="F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O57"/>
      <c r="AP57"/>
    </row>
    <row r="58" spans="1:42" s="2" customFormat="1" ht="14.5" x14ac:dyDescent="0.35">
      <c r="A58"/>
      <c r="B58" s="21"/>
      <c r="C58"/>
      <c r="D5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O58"/>
      <c r="AP58"/>
    </row>
    <row r="59" spans="1:42" s="1" customFormat="1" ht="14.5" x14ac:dyDescent="0.35">
      <c r="A59"/>
      <c r="B59" s="21"/>
      <c r="C59"/>
      <c r="D59"/>
      <c r="E59"/>
      <c r="F59"/>
      <c r="AL59" s="2"/>
      <c r="AM59" s="2"/>
      <c r="AN59" s="2"/>
      <c r="AO59"/>
      <c r="AP59"/>
    </row>
    <row r="60" spans="1:42" s="1" customFormat="1" ht="14.5" x14ac:dyDescent="0.35">
      <c r="A60"/>
      <c r="B60" s="21"/>
      <c r="C60"/>
      <c r="D60"/>
      <c r="E60"/>
      <c r="F60"/>
      <c r="AL60" s="2"/>
      <c r="AM60" s="2"/>
      <c r="AN60" s="2"/>
      <c r="AO60"/>
      <c r="AP60"/>
    </row>
    <row r="61" spans="1:42" s="1" customFormat="1" ht="14.5" x14ac:dyDescent="0.35">
      <c r="A61"/>
      <c r="B61" s="21"/>
      <c r="C61"/>
      <c r="D61"/>
      <c r="E61"/>
      <c r="F61"/>
      <c r="AL61" s="2"/>
      <c r="AM61" s="2"/>
      <c r="AN61" s="2"/>
      <c r="AO61"/>
      <c r="AP61"/>
    </row>
    <row r="62" spans="1:42" s="1" customFormat="1" ht="14.5" x14ac:dyDescent="0.35">
      <c r="A62"/>
      <c r="B62" s="21"/>
      <c r="C62"/>
      <c r="D62"/>
      <c r="E62"/>
      <c r="F62"/>
      <c r="AL62" s="2"/>
      <c r="AM62" s="2"/>
      <c r="AN62" s="2"/>
      <c r="AO62"/>
      <c r="AP62"/>
    </row>
    <row r="63" spans="1:42" s="1" customFormat="1" ht="14.5" x14ac:dyDescent="0.35">
      <c r="A63"/>
      <c r="B63" s="21"/>
      <c r="C63"/>
      <c r="D63"/>
      <c r="E63"/>
      <c r="F63"/>
      <c r="AL63" s="2"/>
      <c r="AM63" s="2"/>
      <c r="AN63" s="2"/>
      <c r="AO63"/>
      <c r="AP63"/>
    </row>
    <row r="64" spans="1:42" s="1" customFormat="1" ht="14.5" x14ac:dyDescent="0.35">
      <c r="A64"/>
      <c r="B64" s="21"/>
      <c r="C64"/>
      <c r="D64"/>
      <c r="E64"/>
      <c r="F64"/>
      <c r="AL64" s="2"/>
      <c r="AM64" s="2"/>
      <c r="AN64" s="2"/>
      <c r="AO64"/>
      <c r="AP64"/>
    </row>
    <row r="65" spans="1:42" s="1" customFormat="1" ht="14.5" x14ac:dyDescent="0.35">
      <c r="A65"/>
      <c r="B65" s="21"/>
      <c r="C65"/>
      <c r="D65"/>
      <c r="E65"/>
      <c r="F65"/>
      <c r="AL65" s="2"/>
      <c r="AM65" s="2"/>
      <c r="AN65" s="2"/>
      <c r="AO65"/>
      <c r="AP65"/>
    </row>
    <row r="66" spans="1:42" s="1" customFormat="1" ht="14.5" x14ac:dyDescent="0.35">
      <c r="A66"/>
      <c r="B66" s="21"/>
      <c r="C66"/>
      <c r="D66"/>
      <c r="E66"/>
      <c r="F66"/>
      <c r="AL66" s="2"/>
      <c r="AM66" s="2"/>
      <c r="AN66" s="2"/>
      <c r="AO66"/>
      <c r="AP66"/>
    </row>
    <row r="67" spans="1:42" s="1" customFormat="1" ht="14.5" x14ac:dyDescent="0.35">
      <c r="A67"/>
      <c r="B67" s="21"/>
      <c r="C67"/>
      <c r="D67"/>
      <c r="E67"/>
      <c r="F67"/>
      <c r="AL67" s="2"/>
      <c r="AM67" s="2"/>
      <c r="AN67" s="2"/>
      <c r="AO67"/>
      <c r="AP67"/>
    </row>
    <row r="68" spans="1:42" s="1" customFormat="1" ht="14.5" x14ac:dyDescent="0.35">
      <c r="A68"/>
      <c r="B68" s="21"/>
      <c r="C68"/>
      <c r="D68"/>
      <c r="E68"/>
      <c r="F68"/>
      <c r="AL68" s="2"/>
      <c r="AM68" s="2"/>
      <c r="AN68" s="2"/>
      <c r="AO68"/>
      <c r="AP68"/>
    </row>
  </sheetData>
  <mergeCells count="300">
    <mergeCell ref="AH35:AH36"/>
    <mergeCell ref="AI35:AI36"/>
    <mergeCell ref="G3:AK3"/>
    <mergeCell ref="AL3:AL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G29:G30"/>
    <mergeCell ref="H29:H30"/>
    <mergeCell ref="I29:I30"/>
    <mergeCell ref="D29:D30"/>
    <mergeCell ref="E29:E30"/>
    <mergeCell ref="F29:F30"/>
    <mergeCell ref="A17:A22"/>
    <mergeCell ref="B17:B22"/>
    <mergeCell ref="A23:A28"/>
    <mergeCell ref="B23:B28"/>
    <mergeCell ref="A29:A30"/>
    <mergeCell ref="B29:C30"/>
    <mergeCell ref="U29:U30"/>
    <mergeCell ref="V29:V30"/>
    <mergeCell ref="W29:W30"/>
    <mergeCell ref="J29:J30"/>
    <mergeCell ref="K29:K30"/>
    <mergeCell ref="M29:M30"/>
    <mergeCell ref="N29:N30"/>
    <mergeCell ref="O29:O30"/>
    <mergeCell ref="P29:P30"/>
    <mergeCell ref="AL29:AL30"/>
    <mergeCell ref="A33:A34"/>
    <mergeCell ref="B33:B34"/>
    <mergeCell ref="C33:C34"/>
    <mergeCell ref="D33:D34"/>
    <mergeCell ref="E33:E34"/>
    <mergeCell ref="F33:F34"/>
    <mergeCell ref="G33:AK33"/>
    <mergeCell ref="AL33:AL34"/>
    <mergeCell ref="AE29:AE30"/>
    <mergeCell ref="AF29:AF30"/>
    <mergeCell ref="AH29:AH30"/>
    <mergeCell ref="AI29:AI30"/>
    <mergeCell ref="AJ29:AJ30"/>
    <mergeCell ref="AK29:AK30"/>
    <mergeCell ref="X29:X30"/>
    <mergeCell ref="Y29:Y30"/>
    <mergeCell ref="AA29:AA30"/>
    <mergeCell ref="AB29:AB30"/>
    <mergeCell ref="AC29:AC30"/>
    <mergeCell ref="AD29:AD30"/>
    <mergeCell ref="Q29:Q30"/>
    <mergeCell ref="R29:R30"/>
    <mergeCell ref="T29:T30"/>
    <mergeCell ref="K35:K36"/>
    <mergeCell ref="L35:L36"/>
    <mergeCell ref="O35:O36"/>
    <mergeCell ref="P35:P36"/>
    <mergeCell ref="G35:G36"/>
    <mergeCell ref="H35:H36"/>
    <mergeCell ref="A35:A36"/>
    <mergeCell ref="B35:B36"/>
    <mergeCell ref="C35:C36"/>
    <mergeCell ref="D35:D36"/>
    <mergeCell ref="E35:E36"/>
    <mergeCell ref="F35:F36"/>
    <mergeCell ref="AG35:AG36"/>
    <mergeCell ref="AJ35:AJ36"/>
    <mergeCell ref="AK35:AK36"/>
    <mergeCell ref="AL35:AL36"/>
    <mergeCell ref="A37:A38"/>
    <mergeCell ref="B37:B38"/>
    <mergeCell ref="C37:C38"/>
    <mergeCell ref="D37:D38"/>
    <mergeCell ref="E37:E38"/>
    <mergeCell ref="F37:F38"/>
    <mergeCell ref="Y35:Y36"/>
    <mergeCell ref="Z35:Z36"/>
    <mergeCell ref="AC35:AC36"/>
    <mergeCell ref="AD35:AD36"/>
    <mergeCell ref="AE35:AE36"/>
    <mergeCell ref="AF35:AF36"/>
    <mergeCell ref="Q35:Q36"/>
    <mergeCell ref="R35:R36"/>
    <mergeCell ref="S35:S36"/>
    <mergeCell ref="V35:V36"/>
    <mergeCell ref="W35:W36"/>
    <mergeCell ref="X35:X36"/>
    <mergeCell ref="I35:I36"/>
    <mergeCell ref="J35:J36"/>
    <mergeCell ref="AL37:AL38"/>
    <mergeCell ref="A39:A40"/>
    <mergeCell ref="B39:B40"/>
    <mergeCell ref="C39:C40"/>
    <mergeCell ref="D39:D40"/>
    <mergeCell ref="E39:E40"/>
    <mergeCell ref="F39:F40"/>
    <mergeCell ref="Y37:Y38"/>
    <mergeCell ref="Z37:Z38"/>
    <mergeCell ref="AC37:AC38"/>
    <mergeCell ref="AD37:AD38"/>
    <mergeCell ref="AE37:AE38"/>
    <mergeCell ref="AF37:AF38"/>
    <mergeCell ref="Q37:Q38"/>
    <mergeCell ref="R37:R38"/>
    <mergeCell ref="S37:S38"/>
    <mergeCell ref="V37:V38"/>
    <mergeCell ref="W37:W38"/>
    <mergeCell ref="X37:X38"/>
    <mergeCell ref="I37:I38"/>
    <mergeCell ref="J37:J38"/>
    <mergeCell ref="K37:K38"/>
    <mergeCell ref="L37:L38"/>
    <mergeCell ref="O37:O38"/>
    <mergeCell ref="K39:K40"/>
    <mergeCell ref="L39:L40"/>
    <mergeCell ref="O39:O40"/>
    <mergeCell ref="P39:P40"/>
    <mergeCell ref="G39:G40"/>
    <mergeCell ref="H39:H40"/>
    <mergeCell ref="AG37:AG38"/>
    <mergeCell ref="AJ37:AJ38"/>
    <mergeCell ref="AK37:AK38"/>
    <mergeCell ref="P37:P38"/>
    <mergeCell ref="G37:G38"/>
    <mergeCell ref="H37:H38"/>
    <mergeCell ref="AG39:AG40"/>
    <mergeCell ref="AJ39:AJ40"/>
    <mergeCell ref="AK39:AK40"/>
    <mergeCell ref="AL39:AL40"/>
    <mergeCell ref="A41:A42"/>
    <mergeCell ref="B41:B42"/>
    <mergeCell ref="C41:C42"/>
    <mergeCell ref="D41:D42"/>
    <mergeCell ref="E41:E42"/>
    <mergeCell ref="F41:F42"/>
    <mergeCell ref="Y39:Y40"/>
    <mergeCell ref="Z39:Z40"/>
    <mergeCell ref="AC39:AC40"/>
    <mergeCell ref="AD39:AD40"/>
    <mergeCell ref="AE39:AE40"/>
    <mergeCell ref="AF39:AF40"/>
    <mergeCell ref="Q39:Q40"/>
    <mergeCell ref="R39:R40"/>
    <mergeCell ref="S39:S40"/>
    <mergeCell ref="V39:V40"/>
    <mergeCell ref="W39:W40"/>
    <mergeCell ref="X39:X40"/>
    <mergeCell ref="I39:I40"/>
    <mergeCell ref="J39:J40"/>
    <mergeCell ref="AL41:AL42"/>
    <mergeCell ref="AD41:AD42"/>
    <mergeCell ref="AE41:AE42"/>
    <mergeCell ref="Y41:Y42"/>
    <mergeCell ref="Z41:Z42"/>
    <mergeCell ref="AC41:AC42"/>
    <mergeCell ref="K43:K44"/>
    <mergeCell ref="L43:L44"/>
    <mergeCell ref="O43:O44"/>
    <mergeCell ref="P43:P44"/>
    <mergeCell ref="G43:G44"/>
    <mergeCell ref="H43:H44"/>
    <mergeCell ref="AL45:AL46"/>
    <mergeCell ref="AG41:AG42"/>
    <mergeCell ref="AJ41:AJ42"/>
    <mergeCell ref="AK41:AK42"/>
    <mergeCell ref="P41:P42"/>
    <mergeCell ref="G41:G42"/>
    <mergeCell ref="H41:H42"/>
    <mergeCell ref="AG43:AG44"/>
    <mergeCell ref="AJ43:AJ44"/>
    <mergeCell ref="AK43:AK44"/>
    <mergeCell ref="AF41:AF42"/>
    <mergeCell ref="Q41:Q42"/>
    <mergeCell ref="R41:R42"/>
    <mergeCell ref="S41:S42"/>
    <mergeCell ref="V41:V42"/>
    <mergeCell ref="W41:W42"/>
    <mergeCell ref="X41:X42"/>
    <mergeCell ref="I41:I42"/>
    <mergeCell ref="J41:J42"/>
    <mergeCell ref="K41:K42"/>
    <mergeCell ref="L41:L42"/>
    <mergeCell ref="O41:O42"/>
    <mergeCell ref="W45:W46"/>
    <mergeCell ref="AL43:AL44"/>
    <mergeCell ref="A45:A46"/>
    <mergeCell ref="B45:B46"/>
    <mergeCell ref="C45:C46"/>
    <mergeCell ref="D45:D46"/>
    <mergeCell ref="E45:E46"/>
    <mergeCell ref="F45:F46"/>
    <mergeCell ref="Y43:Y44"/>
    <mergeCell ref="Z43:Z44"/>
    <mergeCell ref="AC43:AC44"/>
    <mergeCell ref="I43:I44"/>
    <mergeCell ref="J43:J44"/>
    <mergeCell ref="Z45:Z46"/>
    <mergeCell ref="AC45:AC46"/>
    <mergeCell ref="I45:I46"/>
    <mergeCell ref="J45:J46"/>
    <mergeCell ref="S45:S46"/>
    <mergeCell ref="V45:V46"/>
    <mergeCell ref="A43:A44"/>
    <mergeCell ref="B43:B44"/>
    <mergeCell ref="C43:C44"/>
    <mergeCell ref="D43:D44"/>
    <mergeCell ref="E43:E44"/>
    <mergeCell ref="F43:F44"/>
    <mergeCell ref="AD43:AD44"/>
    <mergeCell ref="AE43:AE44"/>
    <mergeCell ref="AF43:AF44"/>
    <mergeCell ref="Q43:Q44"/>
    <mergeCell ref="R43:R44"/>
    <mergeCell ref="S43:S44"/>
    <mergeCell ref="V43:V44"/>
    <mergeCell ref="W43:W44"/>
    <mergeCell ref="X43:X44"/>
    <mergeCell ref="AJ45:AJ46"/>
    <mergeCell ref="K45:K46"/>
    <mergeCell ref="AK45:AK46"/>
    <mergeCell ref="A47:A48"/>
    <mergeCell ref="B47:B48"/>
    <mergeCell ref="C47:C48"/>
    <mergeCell ref="D47:D48"/>
    <mergeCell ref="E47:E48"/>
    <mergeCell ref="F47:F48"/>
    <mergeCell ref="G47:G48"/>
    <mergeCell ref="H47:H48"/>
    <mergeCell ref="X45:X46"/>
    <mergeCell ref="AG45:AG46"/>
    <mergeCell ref="L45:L46"/>
    <mergeCell ref="O45:O46"/>
    <mergeCell ref="P45:P46"/>
    <mergeCell ref="G45:G46"/>
    <mergeCell ref="H45:H46"/>
    <mergeCell ref="AD45:AD46"/>
    <mergeCell ref="AE45:AE46"/>
    <mergeCell ref="AF45:AF46"/>
    <mergeCell ref="Q45:Q46"/>
    <mergeCell ref="R45:R46"/>
    <mergeCell ref="Y45:Y46"/>
    <mergeCell ref="G49:G50"/>
    <mergeCell ref="H49:H50"/>
    <mergeCell ref="AG47:AG48"/>
    <mergeCell ref="V49:V50"/>
    <mergeCell ref="W49:W50"/>
    <mergeCell ref="X49:X50"/>
    <mergeCell ref="I49:I50"/>
    <mergeCell ref="J49:J50"/>
    <mergeCell ref="K49:K50"/>
    <mergeCell ref="L49:L50"/>
    <mergeCell ref="O49:O50"/>
    <mergeCell ref="P49:P50"/>
    <mergeCell ref="AG49:AG50"/>
    <mergeCell ref="I47:I48"/>
    <mergeCell ref="J47:J48"/>
    <mergeCell ref="K47:K48"/>
    <mergeCell ref="L47:L48"/>
    <mergeCell ref="O47:O48"/>
    <mergeCell ref="P47:P48"/>
    <mergeCell ref="AJ47:AJ48"/>
    <mergeCell ref="AK47:AK48"/>
    <mergeCell ref="AL47:AL48"/>
    <mergeCell ref="A49:A50"/>
    <mergeCell ref="B49:B50"/>
    <mergeCell ref="C49:C50"/>
    <mergeCell ref="D49:D50"/>
    <mergeCell ref="E49:E50"/>
    <mergeCell ref="F49:F50"/>
    <mergeCell ref="Y47:Y48"/>
    <mergeCell ref="Z47:Z48"/>
    <mergeCell ref="AC47:AC48"/>
    <mergeCell ref="AD47:AD48"/>
    <mergeCell ref="AE47:AE48"/>
    <mergeCell ref="AF47:AF48"/>
    <mergeCell ref="Q47:Q48"/>
    <mergeCell ref="R47:R48"/>
    <mergeCell ref="S47:S48"/>
    <mergeCell ref="V47:V48"/>
    <mergeCell ref="W47:W48"/>
    <mergeCell ref="X47:X48"/>
    <mergeCell ref="Q49:Q50"/>
    <mergeCell ref="R49:R50"/>
    <mergeCell ref="S49:S50"/>
    <mergeCell ref="AJ49:AJ50"/>
    <mergeCell ref="AK49:AK50"/>
    <mergeCell ref="AL49:AL50"/>
    <mergeCell ref="Y49:Y50"/>
    <mergeCell ref="Z49:Z50"/>
    <mergeCell ref="AC49:AC50"/>
    <mergeCell ref="AD49:AD50"/>
    <mergeCell ref="AE49:AE50"/>
    <mergeCell ref="AF49:AF50"/>
  </mergeCells>
  <conditionalFormatting sqref="E5:F29">
    <cfRule type="cellIs" dxfId="94" priority="6" operator="lessThan">
      <formula>0</formula>
    </cfRule>
  </conditionalFormatting>
  <conditionalFormatting sqref="F5:F29">
    <cfRule type="cellIs" dxfId="93" priority="5" operator="equal">
      <formula>0</formula>
    </cfRule>
  </conditionalFormatting>
  <conditionalFormatting sqref="F35:F50">
    <cfRule type="cellIs" dxfId="92" priority="3" operator="equal">
      <formula>0</formula>
    </cfRule>
    <cfRule type="cellIs" dxfId="91" priority="4" operator="lessThan">
      <formula>0</formula>
    </cfRule>
  </conditionalFormatting>
  <conditionalFormatting sqref="G5:AK30 G35:AK35 G36:AG36 AJ36:AK36 G37:AK50">
    <cfRule type="cellIs" dxfId="90" priority="2" operator="greaterThan">
      <formula>0</formula>
    </cfRule>
  </conditionalFormatting>
  <conditionalFormatting sqref="AL5:AN29 AL35:AN35 AL37:AN37 AL39:AN39 AL41:AN41 AL43:AN43 AL45:AN45 AL47:AN47 AL49:AN49">
    <cfRule type="containsText" dxfId="89" priority="7" operator="containsText" text="Done">
      <formula>NOT(ISERROR(SEARCH("Done",AL5)))</formula>
    </cfRule>
  </conditionalFormatting>
  <conditionalFormatting sqref="AL5:AN30 AL35:AN50">
    <cfRule type="containsText" dxfId="88" priority="1" operator="containsText" text="Done">
      <formula>NOT(ISERROR(SEARCH("Done",AL5)))</formula>
    </cfRule>
  </conditionalFormatting>
  <dataValidations count="1">
    <dataValidation allowBlank="1" showInputMessage="1" showErrorMessage="1" sqref="AP5" xr:uid="{0FAA20EA-6092-4B67-B747-F04C5B6BA600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EDF7-691B-4AE6-A927-367D859441AA}">
  <sheetPr>
    <tabColor rgb="FFFFFF00"/>
    <pageSetUpPr fitToPage="1"/>
  </sheetPr>
  <dimension ref="A1:BR68"/>
  <sheetViews>
    <sheetView showGridLines="0" zoomScale="60" zoomScaleNormal="60" workbookViewId="0">
      <pane xSplit="6" topLeftCell="AV1" activePane="topRight" state="frozen"/>
      <selection activeCell="G51" sqref="G51:AH52"/>
      <selection pane="topRight" activeCell="BN37" sqref="BN37:BN38"/>
    </sheetView>
  </sheetViews>
  <sheetFormatPr defaultColWidth="9.1796875" defaultRowHeight="15" customHeight="1" x14ac:dyDescent="0.35"/>
  <cols>
    <col min="1" max="1" width="21.816406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65" width="4.54296875" style="1" customWidth="1"/>
    <col min="66" max="68" width="53.1796875" style="2" customWidth="1"/>
    <col min="72" max="72" width="11.1796875" customWidth="1"/>
    <col min="73" max="73" width="29.453125" bestFit="1" customWidth="1"/>
    <col min="74" max="74" width="22.1796875" bestFit="1" customWidth="1"/>
    <col min="75" max="75" width="5.26953125" bestFit="1" customWidth="1"/>
    <col min="76" max="77" width="11.453125" bestFit="1" customWidth="1"/>
    <col min="78" max="80" width="2.26953125" bestFit="1" customWidth="1"/>
    <col min="81" max="83" width="3.26953125" bestFit="1" customWidth="1"/>
    <col min="84" max="84" width="11" bestFit="1" customWidth="1"/>
    <col min="85" max="85" width="9" bestFit="1" customWidth="1"/>
    <col min="86" max="91" width="2.26953125" bestFit="1" customWidth="1"/>
    <col min="92" max="92" width="3.26953125" bestFit="1" customWidth="1"/>
    <col min="93" max="93" width="12" bestFit="1" customWidth="1"/>
    <col min="94" max="94" width="7.1796875" bestFit="1" customWidth="1"/>
    <col min="95" max="101" width="2.26953125" bestFit="1" customWidth="1"/>
    <col min="102" max="104" width="3.26953125" bestFit="1" customWidth="1"/>
    <col min="105" max="105" width="10" bestFit="1" customWidth="1"/>
    <col min="106" max="106" width="11.453125" bestFit="1" customWidth="1"/>
  </cols>
  <sheetData>
    <row r="1" spans="1:69" ht="34.5" customHeight="1" x14ac:dyDescent="0.35">
      <c r="A1" s="27" t="s">
        <v>45</v>
      </c>
      <c r="D1" s="230" t="s">
        <v>229</v>
      </c>
      <c r="E1" s="231"/>
      <c r="F1" s="232"/>
    </row>
    <row r="2" spans="1:69" ht="25" customHeight="1" x14ac:dyDescent="0.35">
      <c r="A2" s="23" t="s">
        <v>46</v>
      </c>
      <c r="C2">
        <f>D2/4</f>
        <v>140</v>
      </c>
      <c r="D2" s="2">
        <f>SUBTOTAL(9,D5:D28)</f>
        <v>560</v>
      </c>
      <c r="E2" s="2">
        <f>SUBTOTAL(9,E5:E28)</f>
        <v>560</v>
      </c>
      <c r="F2" s="63">
        <f>SUBTOTAL(9,F5:F28)</f>
        <v>0</v>
      </c>
    </row>
    <row r="3" spans="1:69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1" t="s">
        <v>219</v>
      </c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367" t="s">
        <v>52</v>
      </c>
      <c r="BO3" s="152"/>
      <c r="BP3" s="152"/>
    </row>
    <row r="4" spans="1:69" ht="18" customHeight="1" x14ac:dyDescent="0.35">
      <c r="A4" s="206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15">
        <v>28</v>
      </c>
      <c r="AI4" s="154">
        <v>1</v>
      </c>
      <c r="AJ4" s="155">
        <v>2</v>
      </c>
      <c r="AK4" s="155">
        <v>3</v>
      </c>
      <c r="AL4" s="155">
        <v>4</v>
      </c>
      <c r="AM4" s="155">
        <v>5</v>
      </c>
      <c r="AN4" s="155">
        <v>6</v>
      </c>
      <c r="AO4" s="154">
        <v>7</v>
      </c>
      <c r="AP4" s="154">
        <v>8</v>
      </c>
      <c r="AQ4" s="155">
        <v>9</v>
      </c>
      <c r="AR4" s="155">
        <v>10</v>
      </c>
      <c r="AS4" s="155">
        <v>11</v>
      </c>
      <c r="AT4" s="155">
        <v>12</v>
      </c>
      <c r="AU4" s="155">
        <v>13</v>
      </c>
      <c r="AV4" s="154">
        <v>14</v>
      </c>
      <c r="AW4" s="154">
        <v>15</v>
      </c>
      <c r="AX4" s="155">
        <v>16</v>
      </c>
      <c r="AY4" s="155">
        <v>17</v>
      </c>
      <c r="AZ4" s="155">
        <v>18</v>
      </c>
      <c r="BA4" s="155">
        <v>19</v>
      </c>
      <c r="BB4" s="155">
        <v>20</v>
      </c>
      <c r="BC4" s="154">
        <v>21</v>
      </c>
      <c r="BD4" s="154">
        <v>22</v>
      </c>
      <c r="BE4" s="155">
        <v>23</v>
      </c>
      <c r="BF4" s="155">
        <v>24</v>
      </c>
      <c r="BG4" s="155">
        <v>25</v>
      </c>
      <c r="BH4" s="155">
        <v>26</v>
      </c>
      <c r="BI4" s="155">
        <v>27</v>
      </c>
      <c r="BJ4" s="154">
        <v>28</v>
      </c>
      <c r="BK4" s="154">
        <v>29</v>
      </c>
      <c r="BL4" s="155">
        <v>30</v>
      </c>
      <c r="BM4" s="155">
        <v>31</v>
      </c>
      <c r="BN4" s="198"/>
      <c r="BO4" s="152"/>
      <c r="BP4" s="152"/>
    </row>
    <row r="5" spans="1:69" ht="18" customHeight="1" x14ac:dyDescent="0.35">
      <c r="A5" s="220" t="s">
        <v>268</v>
      </c>
      <c r="B5" s="223" t="s">
        <v>193</v>
      </c>
      <c r="C5" s="31" t="s">
        <v>1</v>
      </c>
      <c r="D5" s="14">
        <v>140</v>
      </c>
      <c r="E5" s="4">
        <f>SUM(AK5:BB5)</f>
        <v>140</v>
      </c>
      <c r="F5" s="8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6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>
        <v>140</v>
      </c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  <c r="BO5" s="153"/>
      <c r="BP5" s="153"/>
    </row>
    <row r="6" spans="1:69" ht="18" customHeight="1" x14ac:dyDescent="0.35">
      <c r="A6" s="221"/>
      <c r="B6" s="224"/>
      <c r="C6" s="32" t="s">
        <v>2</v>
      </c>
      <c r="D6" s="124">
        <v>140</v>
      </c>
      <c r="E6" s="4">
        <f t="shared" ref="E6:E9" si="0">SUM(AK6:BB6)</f>
        <v>140</v>
      </c>
      <c r="F6" s="8">
        <f t="shared" ref="F6:F29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>
        <f>20+60</f>
        <v>80</v>
      </c>
      <c r="AW6" s="116"/>
      <c r="AX6" s="9">
        <v>20</v>
      </c>
      <c r="AY6" s="9">
        <v>12</v>
      </c>
      <c r="AZ6" s="9">
        <v>28</v>
      </c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42"/>
      <c r="BO6" s="153"/>
      <c r="BP6" s="153"/>
    </row>
    <row r="7" spans="1:69" ht="18" customHeight="1" x14ac:dyDescent="0.35">
      <c r="A7" s="221"/>
      <c r="B7" s="224"/>
      <c r="C7" s="32" t="s">
        <v>3</v>
      </c>
      <c r="D7" s="124"/>
      <c r="E7" s="4">
        <f t="shared" si="0"/>
        <v>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42"/>
      <c r="BO7" s="153"/>
      <c r="BP7" s="153"/>
    </row>
    <row r="8" spans="1:69" ht="18" customHeight="1" x14ac:dyDescent="0.35">
      <c r="A8" s="221"/>
      <c r="B8" s="224"/>
      <c r="C8" s="33" t="s">
        <v>4</v>
      </c>
      <c r="D8" s="124">
        <v>140</v>
      </c>
      <c r="E8" s="4">
        <f>SUM(AK8:BM8)</f>
        <v>140</v>
      </c>
      <c r="F8" s="8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>
        <v>25</v>
      </c>
      <c r="AZ8" s="9">
        <v>26</v>
      </c>
      <c r="BA8" s="9">
        <f>40+42</f>
        <v>82</v>
      </c>
      <c r="BB8" s="9">
        <v>6</v>
      </c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>
        <v>1</v>
      </c>
      <c r="BN8" s="140"/>
      <c r="BO8"/>
      <c r="BP8"/>
      <c r="BQ8" t="s">
        <v>248</v>
      </c>
    </row>
    <row r="9" spans="1:69" ht="18" customHeight="1" x14ac:dyDescent="0.35">
      <c r="A9" s="221"/>
      <c r="B9" s="224"/>
      <c r="C9" s="33" t="s">
        <v>5</v>
      </c>
      <c r="D9" s="124">
        <v>140</v>
      </c>
      <c r="E9" s="4">
        <f t="shared" si="0"/>
        <v>140</v>
      </c>
      <c r="F9" s="8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>
        <v>58</v>
      </c>
      <c r="AZ9" s="9">
        <v>80</v>
      </c>
      <c r="BA9" s="9">
        <v>2</v>
      </c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0"/>
      <c r="BO9"/>
      <c r="BP9"/>
      <c r="BQ9" t="s">
        <v>249</v>
      </c>
    </row>
    <row r="10" spans="1:69" ht="18" customHeight="1" x14ac:dyDescent="0.35">
      <c r="A10" s="222"/>
      <c r="B10" s="225"/>
      <c r="C10" s="34" t="s">
        <v>6</v>
      </c>
      <c r="D10" s="124"/>
      <c r="E10" s="4">
        <f t="shared" ref="E10" si="2">SUM(AK10:AU10)</f>
        <v>0</v>
      </c>
      <c r="F10" s="10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43"/>
      <c r="BO10" s="153"/>
      <c r="BP10" s="153"/>
    </row>
    <row r="11" spans="1:69" ht="18" hidden="1" customHeight="1" x14ac:dyDescent="0.35">
      <c r="A11" s="220"/>
      <c r="B11" s="223"/>
      <c r="C11" s="31" t="s">
        <v>1</v>
      </c>
      <c r="D11" s="14"/>
      <c r="E11" s="4">
        <f t="shared" ref="E11:E28" si="3">SUM(G11:AG11)</f>
        <v>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  <c r="BO11" s="153"/>
      <c r="BP11" s="153"/>
    </row>
    <row r="12" spans="1:69" ht="18" hidden="1" customHeight="1" x14ac:dyDescent="0.35">
      <c r="A12" s="221"/>
      <c r="B12" s="224"/>
      <c r="C12" s="32" t="s">
        <v>2</v>
      </c>
      <c r="D12" s="124"/>
      <c r="E12" s="4">
        <f t="shared" si="3"/>
        <v>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  <c r="BO12" s="153"/>
      <c r="BP12" s="153"/>
    </row>
    <row r="13" spans="1:69" ht="18" hidden="1" customHeight="1" x14ac:dyDescent="0.35">
      <c r="A13" s="221"/>
      <c r="B13" s="224"/>
      <c r="C13" s="32" t="s">
        <v>3</v>
      </c>
      <c r="D13" s="124"/>
      <c r="E13" s="4">
        <f t="shared" si="3"/>
        <v>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  <c r="BO13" s="153"/>
      <c r="BP13" s="153"/>
    </row>
    <row r="14" spans="1:69" ht="18" hidden="1" customHeight="1" x14ac:dyDescent="0.35">
      <c r="A14" s="221"/>
      <c r="B14" s="224"/>
      <c r="C14" s="33" t="s">
        <v>4</v>
      </c>
      <c r="D14" s="124"/>
      <c r="E14" s="4">
        <f t="shared" si="3"/>
        <v>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140"/>
      <c r="BO14"/>
      <c r="BP14"/>
    </row>
    <row r="15" spans="1:69" ht="18" hidden="1" customHeight="1" x14ac:dyDescent="0.35">
      <c r="A15" s="221"/>
      <c r="B15" s="224"/>
      <c r="C15" s="33" t="s">
        <v>5</v>
      </c>
      <c r="D15" s="124"/>
      <c r="E15" s="4">
        <f t="shared" si="3"/>
        <v>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140"/>
      <c r="BO15"/>
      <c r="BP15"/>
    </row>
    <row r="16" spans="1:69" ht="18" hidden="1" customHeight="1" x14ac:dyDescent="0.35">
      <c r="A16" s="222"/>
      <c r="B16" s="225"/>
      <c r="C16" s="34" t="s">
        <v>6</v>
      </c>
      <c r="D16" s="16"/>
      <c r="E16" s="4">
        <f t="shared" si="3"/>
        <v>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  <c r="BO16" s="153"/>
      <c r="BP16" s="153"/>
    </row>
    <row r="17" spans="1:68" ht="18" hidden="1" customHeight="1" x14ac:dyDescent="0.35">
      <c r="A17" s="220"/>
      <c r="B17" s="223"/>
      <c r="C17" s="31" t="s">
        <v>1</v>
      </c>
      <c r="D17" s="14"/>
      <c r="E17" s="4">
        <f t="shared" si="3"/>
        <v>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  <c r="BO17" s="153"/>
      <c r="BP17" s="153"/>
    </row>
    <row r="18" spans="1:68" ht="18" hidden="1" customHeight="1" x14ac:dyDescent="0.35">
      <c r="A18" s="221"/>
      <c r="B18" s="224"/>
      <c r="C18" s="32" t="s">
        <v>2</v>
      </c>
      <c r="D18" s="124"/>
      <c r="E18" s="4">
        <f t="shared" si="3"/>
        <v>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1"/>
      <c r="BO18" s="153"/>
      <c r="BP18" s="153"/>
    </row>
    <row r="19" spans="1:68" ht="18" hidden="1" customHeight="1" x14ac:dyDescent="0.35">
      <c r="A19" s="221"/>
      <c r="B19" s="224"/>
      <c r="C19" s="32" t="s">
        <v>3</v>
      </c>
      <c r="D19" s="124"/>
      <c r="E19" s="4">
        <f t="shared" si="3"/>
        <v>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  <c r="BO19" s="153"/>
      <c r="BP19" s="153"/>
    </row>
    <row r="20" spans="1:68" ht="18" hidden="1" customHeight="1" x14ac:dyDescent="0.35">
      <c r="A20" s="221"/>
      <c r="B20" s="224"/>
      <c r="C20" s="33" t="s">
        <v>4</v>
      </c>
      <c r="D20" s="124"/>
      <c r="E20" s="4">
        <f t="shared" si="3"/>
        <v>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140"/>
      <c r="BO20"/>
      <c r="BP20"/>
    </row>
    <row r="21" spans="1:68" ht="18" hidden="1" customHeight="1" x14ac:dyDescent="0.35">
      <c r="A21" s="221"/>
      <c r="B21" s="224"/>
      <c r="C21" s="33" t="s">
        <v>5</v>
      </c>
      <c r="D21" s="124"/>
      <c r="E21" s="4">
        <f t="shared" si="3"/>
        <v>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140"/>
      <c r="BO21"/>
      <c r="BP21"/>
    </row>
    <row r="22" spans="1:68" ht="18" hidden="1" customHeight="1" x14ac:dyDescent="0.35">
      <c r="A22" s="222"/>
      <c r="B22" s="225"/>
      <c r="C22" s="35" t="s">
        <v>6</v>
      </c>
      <c r="D22" s="16"/>
      <c r="E22" s="4">
        <f t="shared" si="3"/>
        <v>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  <c r="BO22" s="153"/>
      <c r="BP22" s="153"/>
    </row>
    <row r="23" spans="1:68" ht="18" hidden="1" customHeight="1" x14ac:dyDescent="0.35">
      <c r="A23" s="220"/>
      <c r="B23" s="223"/>
      <c r="C23" s="31" t="s">
        <v>1</v>
      </c>
      <c r="D23" s="14"/>
      <c r="E23" s="4">
        <f t="shared" si="3"/>
        <v>0</v>
      </c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41"/>
      <c r="BO23" s="153"/>
      <c r="BP23" s="153"/>
    </row>
    <row r="24" spans="1:68" ht="18" hidden="1" customHeight="1" x14ac:dyDescent="0.35">
      <c r="A24" s="221"/>
      <c r="B24" s="224"/>
      <c r="C24" s="32" t="s">
        <v>2</v>
      </c>
      <c r="D24" s="124"/>
      <c r="E24" s="4">
        <f t="shared" si="3"/>
        <v>0</v>
      </c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42"/>
      <c r="BO24" s="153"/>
      <c r="BP24" s="153"/>
    </row>
    <row r="25" spans="1:68" ht="18" hidden="1" customHeight="1" x14ac:dyDescent="0.35">
      <c r="A25" s="221"/>
      <c r="B25" s="224"/>
      <c r="C25" s="32" t="s">
        <v>3</v>
      </c>
      <c r="D25" s="124"/>
      <c r="E25" s="4">
        <f t="shared" si="3"/>
        <v>0</v>
      </c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42"/>
      <c r="BO25" s="153"/>
      <c r="BP25" s="153"/>
    </row>
    <row r="26" spans="1:68" ht="18" hidden="1" customHeight="1" x14ac:dyDescent="0.35">
      <c r="A26" s="221"/>
      <c r="B26" s="224"/>
      <c r="C26" s="33" t="s">
        <v>4</v>
      </c>
      <c r="D26" s="124"/>
      <c r="E26" s="4">
        <f t="shared" si="3"/>
        <v>0</v>
      </c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42"/>
      <c r="BO26" s="153"/>
      <c r="BP26" s="153"/>
    </row>
    <row r="27" spans="1:68" ht="18" hidden="1" customHeight="1" x14ac:dyDescent="0.35">
      <c r="A27" s="221"/>
      <c r="B27" s="224"/>
      <c r="C27" s="33" t="s">
        <v>5</v>
      </c>
      <c r="D27" s="124"/>
      <c r="E27" s="4">
        <f t="shared" si="3"/>
        <v>0</v>
      </c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42"/>
      <c r="BO27" s="153"/>
      <c r="BP27" s="153"/>
    </row>
    <row r="28" spans="1:68" ht="18" hidden="1" customHeight="1" x14ac:dyDescent="0.35">
      <c r="A28" s="222"/>
      <c r="B28" s="225"/>
      <c r="C28" s="35" t="s">
        <v>6</v>
      </c>
      <c r="D28" s="124"/>
      <c r="E28" s="4">
        <f t="shared" si="3"/>
        <v>0</v>
      </c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43"/>
      <c r="BO28" s="153"/>
      <c r="BP28" s="153"/>
    </row>
    <row r="29" spans="1:68" ht="18" customHeight="1" x14ac:dyDescent="0.35">
      <c r="A29" s="198"/>
      <c r="B29" s="226" t="s">
        <v>89</v>
      </c>
      <c r="C29" s="227"/>
      <c r="D29" s="218">
        <v>0</v>
      </c>
      <c r="E29" s="218">
        <f>SUM(G29:L30)</f>
        <v>0</v>
      </c>
      <c r="F29" s="218">
        <f t="shared" si="1"/>
        <v>0</v>
      </c>
      <c r="G29" s="196"/>
      <c r="H29" s="194"/>
      <c r="I29" s="194"/>
      <c r="J29" s="194"/>
      <c r="K29" s="194"/>
      <c r="L29" s="39"/>
      <c r="M29" s="196"/>
      <c r="N29" s="196"/>
      <c r="O29" s="194"/>
      <c r="P29" s="194"/>
      <c r="Q29" s="194"/>
      <c r="R29" s="194"/>
      <c r="S29" s="39"/>
      <c r="T29" s="196"/>
      <c r="U29" s="196"/>
      <c r="V29" s="194"/>
      <c r="W29" s="194"/>
      <c r="X29" s="194"/>
      <c r="Y29" s="194"/>
      <c r="Z29" s="39"/>
      <c r="AA29" s="196"/>
      <c r="AB29" s="196"/>
      <c r="AC29" s="194"/>
      <c r="AD29" s="194"/>
      <c r="AE29" s="194"/>
      <c r="AF29" s="194"/>
      <c r="AG29" s="39"/>
      <c r="AH29" s="196"/>
      <c r="AI29" s="196"/>
      <c r="AJ29" s="194"/>
      <c r="AK29" s="194"/>
      <c r="AL29" s="194"/>
      <c r="AM29" s="194"/>
      <c r="AN29" s="39"/>
      <c r="AO29" s="196"/>
      <c r="AP29" s="196"/>
      <c r="AQ29" s="194"/>
      <c r="AR29" s="194"/>
      <c r="AS29" s="194"/>
      <c r="AT29" s="194"/>
      <c r="AU29" s="39"/>
      <c r="AV29" s="196"/>
      <c r="AW29" s="196"/>
      <c r="AX29" s="194"/>
      <c r="AY29" s="194"/>
      <c r="AZ29" s="194"/>
      <c r="BA29" s="194"/>
      <c r="BB29" s="39"/>
      <c r="BC29" s="196"/>
      <c r="BD29" s="196"/>
      <c r="BE29" s="194"/>
      <c r="BF29" s="194"/>
      <c r="BG29" s="194"/>
      <c r="BH29" s="194"/>
      <c r="BI29" s="39"/>
      <c r="BJ29" s="196"/>
      <c r="BK29" s="196"/>
      <c r="BL29" s="194"/>
      <c r="BM29" s="194"/>
      <c r="BN29" s="204"/>
      <c r="BO29" s="153"/>
      <c r="BP29" s="153"/>
    </row>
    <row r="30" spans="1:68" ht="18" customHeight="1" x14ac:dyDescent="0.35">
      <c r="A30" s="199"/>
      <c r="B30" s="228"/>
      <c r="C30" s="229"/>
      <c r="D30" s="219"/>
      <c r="E30" s="219"/>
      <c r="F30" s="219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40"/>
      <c r="AH30" s="214"/>
      <c r="AI30" s="214"/>
      <c r="AJ30" s="213"/>
      <c r="AK30" s="213"/>
      <c r="AL30" s="213"/>
      <c r="AM30" s="213"/>
      <c r="AN30" s="40"/>
      <c r="AO30" s="214"/>
      <c r="AP30" s="214"/>
      <c r="AQ30" s="213"/>
      <c r="AR30" s="213"/>
      <c r="AS30" s="213"/>
      <c r="AT30" s="213"/>
      <c r="AU30" s="40"/>
      <c r="AV30" s="214"/>
      <c r="AW30" s="214"/>
      <c r="AX30" s="213"/>
      <c r="AY30" s="213"/>
      <c r="AZ30" s="213"/>
      <c r="BA30" s="213"/>
      <c r="BB30" s="40"/>
      <c r="BC30" s="214"/>
      <c r="BD30" s="214"/>
      <c r="BE30" s="213"/>
      <c r="BF30" s="213"/>
      <c r="BG30" s="213"/>
      <c r="BH30" s="213"/>
      <c r="BI30" s="40"/>
      <c r="BJ30" s="214"/>
      <c r="BK30" s="214"/>
      <c r="BL30" s="213"/>
      <c r="BM30" s="213"/>
      <c r="BN30" s="205"/>
      <c r="BO30" s="153"/>
      <c r="BP30" s="153"/>
    </row>
    <row r="31" spans="1:68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8" ht="18" customHeight="1" x14ac:dyDescent="0.35">
      <c r="A32" s="23" t="s">
        <v>54</v>
      </c>
      <c r="D32" s="2">
        <f>SUBTOTAL(9,D35:D50)</f>
        <v>140</v>
      </c>
      <c r="E32" s="2">
        <f>SUBTOTAL(9,E35:E50)</f>
        <v>140</v>
      </c>
      <c r="F32" s="63">
        <f>SUBTOTAL(9,F35:F50)</f>
        <v>0</v>
      </c>
    </row>
    <row r="33" spans="1:70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10"/>
      <c r="AI33" s="211" t="s">
        <v>219</v>
      </c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37" t="s">
        <v>52</v>
      </c>
      <c r="BO33" s="152"/>
      <c r="BP33" s="152"/>
    </row>
    <row r="34" spans="1:70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54">
        <v>1</v>
      </c>
      <c r="AJ34" s="155">
        <v>2</v>
      </c>
      <c r="AK34" s="155">
        <v>3</v>
      </c>
      <c r="AL34" s="155">
        <v>4</v>
      </c>
      <c r="AM34" s="155">
        <v>5</v>
      </c>
      <c r="AN34" s="155">
        <v>6</v>
      </c>
      <c r="AO34" s="154">
        <v>7</v>
      </c>
      <c r="AP34" s="154">
        <v>8</v>
      </c>
      <c r="AQ34" s="155">
        <v>9</v>
      </c>
      <c r="AR34" s="155">
        <v>10</v>
      </c>
      <c r="AS34" s="155">
        <v>11</v>
      </c>
      <c r="AT34" s="155">
        <v>12</v>
      </c>
      <c r="AU34" s="155">
        <v>13</v>
      </c>
      <c r="AV34" s="154">
        <v>14</v>
      </c>
      <c r="AW34" s="154">
        <v>15</v>
      </c>
      <c r="AX34" s="155">
        <v>16</v>
      </c>
      <c r="AY34" s="155">
        <v>17</v>
      </c>
      <c r="AZ34" s="155">
        <v>18</v>
      </c>
      <c r="BA34" s="155">
        <v>19</v>
      </c>
      <c r="BB34" s="155">
        <v>20</v>
      </c>
      <c r="BC34" s="154">
        <v>21</v>
      </c>
      <c r="BD34" s="154">
        <v>22</v>
      </c>
      <c r="BE34" s="155">
        <v>23</v>
      </c>
      <c r="BF34" s="155">
        <v>24</v>
      </c>
      <c r="BG34" s="155">
        <v>25</v>
      </c>
      <c r="BH34" s="155">
        <v>26</v>
      </c>
      <c r="BI34" s="155">
        <v>27</v>
      </c>
      <c r="BJ34" s="154">
        <v>28</v>
      </c>
      <c r="BK34" s="154">
        <v>29</v>
      </c>
      <c r="BL34" s="155">
        <v>30</v>
      </c>
      <c r="BM34" s="155">
        <v>31</v>
      </c>
      <c r="BN34" s="198"/>
      <c r="BO34" s="152"/>
      <c r="BP34" s="152"/>
    </row>
    <row r="35" spans="1:70" ht="18" customHeight="1" x14ac:dyDescent="0.35">
      <c r="A35" s="198" t="s">
        <v>144</v>
      </c>
      <c r="B35" s="202" t="s">
        <v>91</v>
      </c>
      <c r="C35" s="201" t="s">
        <v>54</v>
      </c>
      <c r="D35" s="201">
        <v>40</v>
      </c>
      <c r="E35" s="201">
        <f>SUM(AX35:BM36)</f>
        <v>40</v>
      </c>
      <c r="F35" s="201">
        <f>E35-D35</f>
        <v>0</v>
      </c>
      <c r="G35" s="196"/>
      <c r="H35" s="194"/>
      <c r="I35" s="194"/>
      <c r="J35" s="194"/>
      <c r="K35" s="194"/>
      <c r="L35" s="194"/>
      <c r="M35" s="196"/>
      <c r="N35" s="196"/>
      <c r="O35" s="194"/>
      <c r="P35" s="194"/>
      <c r="Q35" s="194"/>
      <c r="R35" s="194"/>
      <c r="S35" s="194"/>
      <c r="T35" s="196"/>
      <c r="U35" s="196"/>
      <c r="V35" s="194"/>
      <c r="W35" s="194"/>
      <c r="X35" s="194"/>
      <c r="Y35" s="194"/>
      <c r="Z35" s="194"/>
      <c r="AA35" s="196"/>
      <c r="AB35" s="196"/>
      <c r="AC35" s="194"/>
      <c r="AD35" s="194"/>
      <c r="AE35" s="194"/>
      <c r="AF35" s="194"/>
      <c r="AG35" s="194"/>
      <c r="AH35" s="196"/>
      <c r="AI35" s="196"/>
      <c r="AJ35" s="194"/>
      <c r="AK35" s="194"/>
      <c r="AL35" s="194"/>
      <c r="AM35" s="194"/>
      <c r="AN35" s="194"/>
      <c r="AO35" s="130"/>
      <c r="AP35" s="130"/>
      <c r="AQ35" s="194"/>
      <c r="AR35" s="194"/>
      <c r="AS35" s="194"/>
      <c r="AT35" s="194"/>
      <c r="AU35" s="194"/>
      <c r="AV35" s="130"/>
      <c r="AW35" s="130"/>
      <c r="AX35" s="194"/>
      <c r="AY35" s="194"/>
      <c r="AZ35" s="194"/>
      <c r="BA35" s="194"/>
      <c r="BB35" s="194">
        <v>30</v>
      </c>
      <c r="BC35" s="196">
        <v>10</v>
      </c>
      <c r="BD35" s="196"/>
      <c r="BE35" s="194"/>
      <c r="BF35" s="194"/>
      <c r="BG35" s="194"/>
      <c r="BH35" s="194"/>
      <c r="BI35" s="194"/>
      <c r="BJ35" s="130"/>
      <c r="BK35" s="130"/>
      <c r="BL35" s="194"/>
      <c r="BM35" s="194"/>
      <c r="BN35" s="339"/>
      <c r="BO35" s="153"/>
      <c r="BP35" s="153"/>
    </row>
    <row r="36" spans="1:70" ht="18" customHeight="1" x14ac:dyDescent="0.35">
      <c r="A36" s="199"/>
      <c r="B36" s="203"/>
      <c r="C36" s="201"/>
      <c r="D36" s="201"/>
      <c r="E36" s="201"/>
      <c r="F36" s="201"/>
      <c r="G36" s="197"/>
      <c r="H36" s="195"/>
      <c r="I36" s="195"/>
      <c r="J36" s="195"/>
      <c r="K36" s="195"/>
      <c r="L36" s="195"/>
      <c r="M36" s="197"/>
      <c r="N36" s="197"/>
      <c r="O36" s="195"/>
      <c r="P36" s="195"/>
      <c r="Q36" s="195"/>
      <c r="R36" s="195"/>
      <c r="S36" s="195"/>
      <c r="T36" s="197"/>
      <c r="U36" s="197"/>
      <c r="V36" s="195"/>
      <c r="W36" s="195"/>
      <c r="X36" s="195"/>
      <c r="Y36" s="195"/>
      <c r="Z36" s="195"/>
      <c r="AA36" s="197"/>
      <c r="AB36" s="197"/>
      <c r="AC36" s="195"/>
      <c r="AD36" s="195"/>
      <c r="AE36" s="195"/>
      <c r="AF36" s="195"/>
      <c r="AG36" s="195"/>
      <c r="AH36" s="197"/>
      <c r="AI36" s="197"/>
      <c r="AJ36" s="195"/>
      <c r="AK36" s="195"/>
      <c r="AL36" s="195"/>
      <c r="AM36" s="195"/>
      <c r="AN36" s="195"/>
      <c r="AO36" s="131"/>
      <c r="AP36" s="131"/>
      <c r="AQ36" s="195"/>
      <c r="AR36" s="195"/>
      <c r="AS36" s="195"/>
      <c r="AT36" s="195"/>
      <c r="AU36" s="195"/>
      <c r="AV36" s="131"/>
      <c r="AW36" s="131"/>
      <c r="AX36" s="195"/>
      <c r="AY36" s="195"/>
      <c r="AZ36" s="195"/>
      <c r="BA36" s="195"/>
      <c r="BB36" s="195"/>
      <c r="BC36" s="197"/>
      <c r="BD36" s="197"/>
      <c r="BE36" s="195"/>
      <c r="BF36" s="195"/>
      <c r="BG36" s="195"/>
      <c r="BH36" s="195"/>
      <c r="BI36" s="195"/>
      <c r="BJ36" s="131"/>
      <c r="BK36" s="131"/>
      <c r="BL36" s="195"/>
      <c r="BM36" s="195"/>
      <c r="BN36" s="340"/>
      <c r="BO36" s="153"/>
      <c r="BP36" s="153"/>
    </row>
    <row r="37" spans="1:70" ht="18" customHeight="1" x14ac:dyDescent="0.35">
      <c r="A37" s="198" t="s">
        <v>144</v>
      </c>
      <c r="B37" s="202" t="s">
        <v>92</v>
      </c>
      <c r="C37" s="201" t="s">
        <v>54</v>
      </c>
      <c r="D37" s="201">
        <v>40</v>
      </c>
      <c r="E37" s="201">
        <f t="shared" ref="E37" si="4">SUM(AX37:BM38)</f>
        <v>40</v>
      </c>
      <c r="F37" s="201">
        <f>E37-D37</f>
        <v>0</v>
      </c>
      <c r="G37" s="196"/>
      <c r="H37" s="194"/>
      <c r="I37" s="194"/>
      <c r="J37" s="194"/>
      <c r="K37" s="194"/>
      <c r="L37" s="194"/>
      <c r="M37" s="196"/>
      <c r="N37" s="196"/>
      <c r="O37" s="194"/>
      <c r="P37" s="194"/>
      <c r="Q37" s="194"/>
      <c r="R37" s="194"/>
      <c r="S37" s="194"/>
      <c r="T37" s="196"/>
      <c r="U37" s="196"/>
      <c r="V37" s="194"/>
      <c r="W37" s="194"/>
      <c r="X37" s="194"/>
      <c r="Y37" s="194"/>
      <c r="Z37" s="194"/>
      <c r="AA37" s="196"/>
      <c r="AB37" s="196"/>
      <c r="AC37" s="194"/>
      <c r="AD37" s="194"/>
      <c r="AE37" s="194"/>
      <c r="AF37" s="194"/>
      <c r="AG37" s="194"/>
      <c r="AH37" s="196"/>
      <c r="AI37" s="196"/>
      <c r="AJ37" s="194"/>
      <c r="AK37" s="194"/>
      <c r="AL37" s="194"/>
      <c r="AM37" s="194"/>
      <c r="AN37" s="194"/>
      <c r="AO37" s="130"/>
      <c r="AP37" s="130"/>
      <c r="AQ37" s="194"/>
      <c r="AR37" s="194"/>
      <c r="AS37" s="194"/>
      <c r="AT37" s="194"/>
      <c r="AU37" s="194"/>
      <c r="AV37" s="130"/>
      <c r="AW37" s="130"/>
      <c r="AX37" s="194"/>
      <c r="AY37" s="194"/>
      <c r="AZ37" s="194"/>
      <c r="BA37" s="194"/>
      <c r="BB37" s="194"/>
      <c r="BC37" s="196">
        <v>30</v>
      </c>
      <c r="BD37" s="196">
        <v>10</v>
      </c>
      <c r="BE37" s="194"/>
      <c r="BF37" s="194"/>
      <c r="BG37" s="194"/>
      <c r="BH37" s="194"/>
      <c r="BI37" s="194"/>
      <c r="BJ37" s="130"/>
      <c r="BK37" s="130"/>
      <c r="BL37" s="194"/>
      <c r="BM37" s="194"/>
      <c r="BN37" s="339"/>
      <c r="BO37" s="153"/>
      <c r="BP37" s="153"/>
    </row>
    <row r="38" spans="1:70" ht="18" customHeight="1" x14ac:dyDescent="0.35">
      <c r="A38" s="199"/>
      <c r="B38" s="203"/>
      <c r="C38" s="201"/>
      <c r="D38" s="201"/>
      <c r="E38" s="201"/>
      <c r="F38" s="201"/>
      <c r="G38" s="197"/>
      <c r="H38" s="195"/>
      <c r="I38" s="195"/>
      <c r="J38" s="195"/>
      <c r="K38" s="195"/>
      <c r="L38" s="195"/>
      <c r="M38" s="197"/>
      <c r="N38" s="197"/>
      <c r="O38" s="195"/>
      <c r="P38" s="195"/>
      <c r="Q38" s="195"/>
      <c r="R38" s="195"/>
      <c r="S38" s="195"/>
      <c r="T38" s="197"/>
      <c r="U38" s="197"/>
      <c r="V38" s="195"/>
      <c r="W38" s="195"/>
      <c r="X38" s="195"/>
      <c r="Y38" s="195"/>
      <c r="Z38" s="195"/>
      <c r="AA38" s="197"/>
      <c r="AB38" s="197"/>
      <c r="AC38" s="195"/>
      <c r="AD38" s="195"/>
      <c r="AE38" s="195"/>
      <c r="AF38" s="195"/>
      <c r="AG38" s="195"/>
      <c r="AH38" s="197"/>
      <c r="AI38" s="197"/>
      <c r="AJ38" s="195"/>
      <c r="AK38" s="195"/>
      <c r="AL38" s="195"/>
      <c r="AM38" s="195"/>
      <c r="AN38" s="195"/>
      <c r="AO38" s="131"/>
      <c r="AP38" s="131"/>
      <c r="AQ38" s="195"/>
      <c r="AR38" s="195"/>
      <c r="AS38" s="195"/>
      <c r="AT38" s="195"/>
      <c r="AU38" s="195"/>
      <c r="AV38" s="131"/>
      <c r="AW38" s="131"/>
      <c r="AX38" s="195"/>
      <c r="AY38" s="195"/>
      <c r="AZ38" s="195"/>
      <c r="BA38" s="195"/>
      <c r="BB38" s="195"/>
      <c r="BC38" s="197"/>
      <c r="BD38" s="197"/>
      <c r="BE38" s="195"/>
      <c r="BF38" s="195"/>
      <c r="BG38" s="195"/>
      <c r="BH38" s="195"/>
      <c r="BI38" s="195"/>
      <c r="BJ38" s="131"/>
      <c r="BK38" s="131"/>
      <c r="BL38" s="195"/>
      <c r="BM38" s="195"/>
      <c r="BN38" s="340"/>
      <c r="BO38" s="153"/>
      <c r="BP38" s="153"/>
    </row>
    <row r="39" spans="1:70" ht="18" customHeight="1" x14ac:dyDescent="0.35">
      <c r="A39" s="198" t="s">
        <v>144</v>
      </c>
      <c r="B39" s="200" t="s">
        <v>93</v>
      </c>
      <c r="C39" s="201" t="s">
        <v>54</v>
      </c>
      <c r="D39" s="201">
        <v>40</v>
      </c>
      <c r="E39" s="201">
        <f t="shared" ref="E39" si="5">SUM(AX39:BM40)</f>
        <v>40</v>
      </c>
      <c r="F39" s="201">
        <f>E39-D39</f>
        <v>0</v>
      </c>
      <c r="G39" s="196"/>
      <c r="H39" s="194"/>
      <c r="I39" s="194"/>
      <c r="J39" s="194"/>
      <c r="K39" s="194"/>
      <c r="L39" s="194"/>
      <c r="M39" s="196"/>
      <c r="N39" s="196"/>
      <c r="O39" s="194"/>
      <c r="P39" s="194"/>
      <c r="Q39" s="194"/>
      <c r="R39" s="194"/>
      <c r="S39" s="194"/>
      <c r="T39" s="196"/>
      <c r="U39" s="196"/>
      <c r="V39" s="194"/>
      <c r="W39" s="194"/>
      <c r="X39" s="194"/>
      <c r="Y39" s="194"/>
      <c r="Z39" s="194"/>
      <c r="AA39" s="196"/>
      <c r="AB39" s="196"/>
      <c r="AC39" s="194"/>
      <c r="AD39" s="194"/>
      <c r="AE39" s="194"/>
      <c r="AF39" s="194"/>
      <c r="AG39" s="194"/>
      <c r="AH39" s="196"/>
      <c r="AI39" s="196"/>
      <c r="AJ39" s="194"/>
      <c r="AK39" s="194"/>
      <c r="AL39" s="194"/>
      <c r="AM39" s="194"/>
      <c r="AN39" s="194"/>
      <c r="AO39" s="130"/>
      <c r="AP39" s="130"/>
      <c r="AQ39" s="194"/>
      <c r="AR39" s="194"/>
      <c r="AS39" s="194"/>
      <c r="AT39" s="194"/>
      <c r="AU39" s="194"/>
      <c r="AV39" s="130"/>
      <c r="AW39" s="130"/>
      <c r="AX39" s="194"/>
      <c r="AY39" s="194"/>
      <c r="AZ39" s="194"/>
      <c r="BA39" s="194"/>
      <c r="BB39" s="194"/>
      <c r="BC39" s="196"/>
      <c r="BD39" s="196">
        <v>40</v>
      </c>
      <c r="BE39" s="194"/>
      <c r="BF39" s="194"/>
      <c r="BG39" s="194"/>
      <c r="BH39" s="194"/>
      <c r="BI39" s="194"/>
      <c r="BJ39" s="130"/>
      <c r="BK39" s="130"/>
      <c r="BL39" s="194"/>
      <c r="BM39" s="194"/>
      <c r="BN39" s="339"/>
      <c r="BO39" s="153"/>
      <c r="BP39" s="153"/>
    </row>
    <row r="40" spans="1:70" s="2" customFormat="1" ht="18" customHeight="1" x14ac:dyDescent="0.35">
      <c r="A40" s="199"/>
      <c r="B40" s="200"/>
      <c r="C40" s="201"/>
      <c r="D40" s="201"/>
      <c r="E40" s="201"/>
      <c r="F40" s="201"/>
      <c r="G40" s="197"/>
      <c r="H40" s="195"/>
      <c r="I40" s="195"/>
      <c r="J40" s="195"/>
      <c r="K40" s="195"/>
      <c r="L40" s="195"/>
      <c r="M40" s="197"/>
      <c r="N40" s="197"/>
      <c r="O40" s="195"/>
      <c r="P40" s="195"/>
      <c r="Q40" s="195"/>
      <c r="R40" s="195"/>
      <c r="S40" s="195"/>
      <c r="T40" s="197"/>
      <c r="U40" s="197"/>
      <c r="V40" s="195"/>
      <c r="W40" s="195"/>
      <c r="X40" s="195"/>
      <c r="Y40" s="195"/>
      <c r="Z40" s="195"/>
      <c r="AA40" s="197"/>
      <c r="AB40" s="197"/>
      <c r="AC40" s="195"/>
      <c r="AD40" s="195"/>
      <c r="AE40" s="195"/>
      <c r="AF40" s="195"/>
      <c r="AG40" s="195"/>
      <c r="AH40" s="197"/>
      <c r="AI40" s="197"/>
      <c r="AJ40" s="195"/>
      <c r="AK40" s="195"/>
      <c r="AL40" s="195"/>
      <c r="AM40" s="195"/>
      <c r="AN40" s="195"/>
      <c r="AO40" s="131"/>
      <c r="AP40" s="131"/>
      <c r="AQ40" s="195"/>
      <c r="AR40" s="195"/>
      <c r="AS40" s="195"/>
      <c r="AT40" s="195"/>
      <c r="AU40" s="195"/>
      <c r="AV40" s="131"/>
      <c r="AW40" s="131"/>
      <c r="AX40" s="195"/>
      <c r="AY40" s="195"/>
      <c r="AZ40" s="195"/>
      <c r="BA40" s="195"/>
      <c r="BB40" s="195"/>
      <c r="BC40" s="197"/>
      <c r="BD40" s="197"/>
      <c r="BE40" s="195"/>
      <c r="BF40" s="195"/>
      <c r="BG40" s="195"/>
      <c r="BH40" s="195"/>
      <c r="BI40" s="195"/>
      <c r="BJ40" s="131"/>
      <c r="BK40" s="131"/>
      <c r="BL40" s="195"/>
      <c r="BM40" s="195"/>
      <c r="BN40" s="340"/>
      <c r="BO40" s="153"/>
      <c r="BP40" s="153"/>
      <c r="BQ40"/>
      <c r="BR40"/>
    </row>
    <row r="41" spans="1:70" s="2" customFormat="1" ht="18" customHeight="1" x14ac:dyDescent="0.35">
      <c r="A41" s="198" t="s">
        <v>144</v>
      </c>
      <c r="B41" s="202" t="s">
        <v>96</v>
      </c>
      <c r="C41" s="201" t="s">
        <v>54</v>
      </c>
      <c r="D41" s="201">
        <v>20</v>
      </c>
      <c r="E41" s="201">
        <f t="shared" ref="E41" si="6">SUM(AX41:BM42)</f>
        <v>20</v>
      </c>
      <c r="F41" s="201">
        <f>E41-D41</f>
        <v>0</v>
      </c>
      <c r="G41" s="196"/>
      <c r="H41" s="194"/>
      <c r="I41" s="194"/>
      <c r="J41" s="194"/>
      <c r="K41" s="194"/>
      <c r="L41" s="194"/>
      <c r="M41" s="196"/>
      <c r="N41" s="196"/>
      <c r="O41" s="194"/>
      <c r="P41" s="194"/>
      <c r="Q41" s="194"/>
      <c r="R41" s="194"/>
      <c r="S41" s="194"/>
      <c r="T41" s="196"/>
      <c r="U41" s="196"/>
      <c r="V41" s="194"/>
      <c r="W41" s="194"/>
      <c r="X41" s="194"/>
      <c r="Y41" s="194"/>
      <c r="Z41" s="194"/>
      <c r="AA41" s="196"/>
      <c r="AB41" s="196"/>
      <c r="AC41" s="194"/>
      <c r="AD41" s="194"/>
      <c r="AE41" s="194"/>
      <c r="AF41" s="194"/>
      <c r="AG41" s="194"/>
      <c r="AH41" s="196"/>
      <c r="AI41" s="196"/>
      <c r="AJ41" s="194"/>
      <c r="AK41" s="194"/>
      <c r="AL41" s="194"/>
      <c r="AM41" s="194"/>
      <c r="AN41" s="194"/>
      <c r="AO41" s="130"/>
      <c r="AP41" s="130"/>
      <c r="AQ41" s="194"/>
      <c r="AR41" s="194"/>
      <c r="AS41" s="194"/>
      <c r="AT41" s="194"/>
      <c r="AU41" s="194"/>
      <c r="AV41" s="130"/>
      <c r="AW41" s="130"/>
      <c r="AX41" s="194"/>
      <c r="AY41" s="194"/>
      <c r="AZ41" s="194"/>
      <c r="BA41" s="194"/>
      <c r="BB41" s="194"/>
      <c r="BC41" s="196"/>
      <c r="BD41" s="196"/>
      <c r="BE41" s="194"/>
      <c r="BF41" s="194">
        <v>5</v>
      </c>
      <c r="BG41" s="194"/>
      <c r="BH41" s="194">
        <v>15</v>
      </c>
      <c r="BI41" s="194"/>
      <c r="BJ41" s="130"/>
      <c r="BK41" s="130"/>
      <c r="BL41" s="194"/>
      <c r="BM41" s="194"/>
      <c r="BN41" s="339"/>
      <c r="BO41" s="153"/>
      <c r="BP41" s="153"/>
      <c r="BQ41"/>
      <c r="BR41"/>
    </row>
    <row r="42" spans="1:70" s="2" customFormat="1" ht="18" customHeight="1" x14ac:dyDescent="0.35">
      <c r="A42" s="199"/>
      <c r="B42" s="203"/>
      <c r="C42" s="201"/>
      <c r="D42" s="201"/>
      <c r="E42" s="201"/>
      <c r="F42" s="201"/>
      <c r="G42" s="197"/>
      <c r="H42" s="195"/>
      <c r="I42" s="195"/>
      <c r="J42" s="195"/>
      <c r="K42" s="195"/>
      <c r="L42" s="195"/>
      <c r="M42" s="197"/>
      <c r="N42" s="197"/>
      <c r="O42" s="195"/>
      <c r="P42" s="195"/>
      <c r="Q42" s="195"/>
      <c r="R42" s="195"/>
      <c r="S42" s="195"/>
      <c r="T42" s="197"/>
      <c r="U42" s="197"/>
      <c r="V42" s="195"/>
      <c r="W42" s="195"/>
      <c r="X42" s="195"/>
      <c r="Y42" s="195"/>
      <c r="Z42" s="195"/>
      <c r="AA42" s="197"/>
      <c r="AB42" s="197"/>
      <c r="AC42" s="195"/>
      <c r="AD42" s="195"/>
      <c r="AE42" s="195"/>
      <c r="AF42" s="195"/>
      <c r="AG42" s="195"/>
      <c r="AH42" s="197"/>
      <c r="AI42" s="197"/>
      <c r="AJ42" s="195"/>
      <c r="AK42" s="195"/>
      <c r="AL42" s="195"/>
      <c r="AM42" s="195"/>
      <c r="AN42" s="195"/>
      <c r="AO42" s="131"/>
      <c r="AP42" s="131"/>
      <c r="AQ42" s="195"/>
      <c r="AR42" s="195"/>
      <c r="AS42" s="195"/>
      <c r="AT42" s="195"/>
      <c r="AU42" s="195"/>
      <c r="AV42" s="131"/>
      <c r="AW42" s="131"/>
      <c r="AX42" s="195"/>
      <c r="AY42" s="195"/>
      <c r="AZ42" s="195"/>
      <c r="BA42" s="195"/>
      <c r="BB42" s="195"/>
      <c r="BC42" s="197"/>
      <c r="BD42" s="197"/>
      <c r="BE42" s="195"/>
      <c r="BF42" s="195"/>
      <c r="BG42" s="195"/>
      <c r="BH42" s="195"/>
      <c r="BI42" s="195"/>
      <c r="BJ42" s="131"/>
      <c r="BK42" s="131"/>
      <c r="BL42" s="195"/>
      <c r="BM42" s="195"/>
      <c r="BN42" s="340"/>
      <c r="BO42" s="153"/>
      <c r="BP42" s="153"/>
      <c r="BQ42"/>
      <c r="BR42"/>
    </row>
    <row r="43" spans="1:70" s="2" customFormat="1" ht="18" customHeight="1" x14ac:dyDescent="0.35">
      <c r="A43" s="264"/>
      <c r="B43" s="202"/>
      <c r="C43" s="201" t="s">
        <v>54</v>
      </c>
      <c r="D43" s="201"/>
      <c r="E43" s="201"/>
      <c r="F43" s="201"/>
      <c r="G43" s="196"/>
      <c r="H43" s="194"/>
      <c r="I43" s="194"/>
      <c r="J43" s="194"/>
      <c r="K43" s="194"/>
      <c r="L43" s="194"/>
      <c r="M43" s="196"/>
      <c r="N43" s="196"/>
      <c r="O43" s="194"/>
      <c r="P43" s="194"/>
      <c r="Q43" s="194"/>
      <c r="R43" s="194"/>
      <c r="S43" s="194"/>
      <c r="T43" s="196"/>
      <c r="U43" s="196"/>
      <c r="V43" s="194"/>
      <c r="W43" s="194"/>
      <c r="X43" s="194"/>
      <c r="Y43" s="194"/>
      <c r="Z43" s="194"/>
      <c r="AA43" s="196"/>
      <c r="AB43" s="196"/>
      <c r="AC43" s="194"/>
      <c r="AD43" s="194"/>
      <c r="AE43" s="194"/>
      <c r="AF43" s="194"/>
      <c r="AG43" s="194"/>
      <c r="AH43" s="196"/>
      <c r="AI43" s="196"/>
      <c r="AJ43" s="194"/>
      <c r="AK43" s="194"/>
      <c r="AL43" s="194"/>
      <c r="AM43" s="194"/>
      <c r="AN43" s="194"/>
      <c r="AO43" s="130"/>
      <c r="AP43" s="130"/>
      <c r="AQ43" s="194"/>
      <c r="AR43" s="194"/>
      <c r="AS43" s="194"/>
      <c r="AT43" s="194"/>
      <c r="AU43" s="194"/>
      <c r="AV43" s="130"/>
      <c r="AW43" s="130"/>
      <c r="AX43" s="194"/>
      <c r="AY43" s="194"/>
      <c r="AZ43" s="194"/>
      <c r="BA43" s="194"/>
      <c r="BB43" s="194"/>
      <c r="BC43" s="130"/>
      <c r="BD43" s="130"/>
      <c r="BE43" s="194"/>
      <c r="BF43" s="194"/>
      <c r="BG43" s="194"/>
      <c r="BH43" s="194"/>
      <c r="BI43" s="194"/>
      <c r="BJ43" s="130"/>
      <c r="BK43" s="130"/>
      <c r="BL43" s="194"/>
      <c r="BM43" s="194"/>
      <c r="BN43" s="339"/>
      <c r="BO43" s="153"/>
      <c r="BP43" s="153"/>
      <c r="BQ43"/>
      <c r="BR43"/>
    </row>
    <row r="44" spans="1:70" s="2" customFormat="1" ht="18" customHeight="1" x14ac:dyDescent="0.35">
      <c r="A44" s="303"/>
      <c r="B44" s="203"/>
      <c r="C44" s="201"/>
      <c r="D44" s="201"/>
      <c r="E44" s="201"/>
      <c r="F44" s="201"/>
      <c r="G44" s="197"/>
      <c r="H44" s="195"/>
      <c r="I44" s="195"/>
      <c r="J44" s="195"/>
      <c r="K44" s="195"/>
      <c r="L44" s="195"/>
      <c r="M44" s="197"/>
      <c r="N44" s="197"/>
      <c r="O44" s="195"/>
      <c r="P44" s="195"/>
      <c r="Q44" s="195"/>
      <c r="R44" s="195"/>
      <c r="S44" s="195"/>
      <c r="T44" s="197"/>
      <c r="U44" s="197"/>
      <c r="V44" s="195"/>
      <c r="W44" s="195"/>
      <c r="X44" s="195"/>
      <c r="Y44" s="195"/>
      <c r="Z44" s="195"/>
      <c r="AA44" s="197"/>
      <c r="AB44" s="197"/>
      <c r="AC44" s="195"/>
      <c r="AD44" s="195"/>
      <c r="AE44" s="195"/>
      <c r="AF44" s="195"/>
      <c r="AG44" s="195"/>
      <c r="AH44" s="197"/>
      <c r="AI44" s="197"/>
      <c r="AJ44" s="195"/>
      <c r="AK44" s="195"/>
      <c r="AL44" s="195"/>
      <c r="AM44" s="195"/>
      <c r="AN44" s="195"/>
      <c r="AO44" s="131"/>
      <c r="AP44" s="131"/>
      <c r="AQ44" s="195"/>
      <c r="AR44" s="195"/>
      <c r="AS44" s="195"/>
      <c r="AT44" s="195"/>
      <c r="AU44" s="195"/>
      <c r="AV44" s="131"/>
      <c r="AW44" s="131"/>
      <c r="AX44" s="195"/>
      <c r="AY44" s="195"/>
      <c r="AZ44" s="195"/>
      <c r="BA44" s="195"/>
      <c r="BB44" s="195"/>
      <c r="BC44" s="131"/>
      <c r="BD44" s="131"/>
      <c r="BE44" s="195"/>
      <c r="BF44" s="195"/>
      <c r="BG44" s="195"/>
      <c r="BH44" s="195"/>
      <c r="BI44" s="195"/>
      <c r="BJ44" s="131"/>
      <c r="BK44" s="131"/>
      <c r="BL44" s="195"/>
      <c r="BM44" s="195"/>
      <c r="BN44" s="340"/>
      <c r="BO44" s="153"/>
      <c r="BP44" s="153"/>
      <c r="BQ44"/>
      <c r="BR44"/>
    </row>
    <row r="45" spans="1:70" s="2" customFormat="1" ht="18" customHeight="1" x14ac:dyDescent="0.35">
      <c r="A45" s="264"/>
      <c r="B45" s="279"/>
      <c r="C45" s="201" t="s">
        <v>54</v>
      </c>
      <c r="D45" s="201"/>
      <c r="E45" s="201"/>
      <c r="F45" s="201"/>
      <c r="G45" s="196"/>
      <c r="H45" s="194"/>
      <c r="I45" s="194"/>
      <c r="J45" s="194"/>
      <c r="K45" s="194"/>
      <c r="L45" s="194"/>
      <c r="M45" s="196"/>
      <c r="N45" s="196"/>
      <c r="O45" s="194"/>
      <c r="P45" s="194"/>
      <c r="Q45" s="194"/>
      <c r="R45" s="194"/>
      <c r="S45" s="194"/>
      <c r="T45" s="196"/>
      <c r="U45" s="196"/>
      <c r="V45" s="194"/>
      <c r="W45" s="194"/>
      <c r="X45" s="194"/>
      <c r="Y45" s="194"/>
      <c r="Z45" s="194"/>
      <c r="AA45" s="196"/>
      <c r="AB45" s="196"/>
      <c r="AC45" s="194"/>
      <c r="AD45" s="194"/>
      <c r="AE45" s="194"/>
      <c r="AF45" s="194"/>
      <c r="AG45" s="194"/>
      <c r="AH45" s="196"/>
      <c r="AI45" s="196"/>
      <c r="AJ45" s="194"/>
      <c r="AK45" s="194"/>
      <c r="AL45" s="194"/>
      <c r="AM45" s="194"/>
      <c r="AN45" s="194"/>
      <c r="AO45" s="130"/>
      <c r="AP45" s="130"/>
      <c r="AQ45" s="194"/>
      <c r="AR45" s="194"/>
      <c r="AS45" s="194"/>
      <c r="AT45" s="194"/>
      <c r="AU45" s="194"/>
      <c r="AV45" s="130"/>
      <c r="AW45" s="130"/>
      <c r="AX45" s="194"/>
      <c r="AY45" s="194"/>
      <c r="AZ45" s="194"/>
      <c r="BA45" s="194"/>
      <c r="BB45" s="194"/>
      <c r="BC45" s="130"/>
      <c r="BD45" s="130"/>
      <c r="BE45" s="194"/>
      <c r="BF45" s="194"/>
      <c r="BG45" s="194"/>
      <c r="BH45" s="194"/>
      <c r="BI45" s="194"/>
      <c r="BJ45" s="130"/>
      <c r="BK45" s="130"/>
      <c r="BL45" s="194"/>
      <c r="BM45" s="194"/>
      <c r="BN45" s="339"/>
      <c r="BO45" s="153"/>
      <c r="BP45" s="153"/>
      <c r="BQ45"/>
      <c r="BR45"/>
    </row>
    <row r="46" spans="1:70" s="2" customFormat="1" ht="18" customHeight="1" x14ac:dyDescent="0.35">
      <c r="A46" s="303"/>
      <c r="B46" s="279"/>
      <c r="C46" s="201"/>
      <c r="D46" s="201"/>
      <c r="E46" s="201"/>
      <c r="F46" s="201"/>
      <c r="G46" s="197"/>
      <c r="H46" s="195"/>
      <c r="I46" s="195"/>
      <c r="J46" s="195"/>
      <c r="K46" s="195"/>
      <c r="L46" s="195"/>
      <c r="M46" s="197"/>
      <c r="N46" s="197"/>
      <c r="O46" s="195"/>
      <c r="P46" s="195"/>
      <c r="Q46" s="195"/>
      <c r="R46" s="195"/>
      <c r="S46" s="195"/>
      <c r="T46" s="197"/>
      <c r="U46" s="197"/>
      <c r="V46" s="195"/>
      <c r="W46" s="195"/>
      <c r="X46" s="195"/>
      <c r="Y46" s="195"/>
      <c r="Z46" s="195"/>
      <c r="AA46" s="197"/>
      <c r="AB46" s="197"/>
      <c r="AC46" s="195"/>
      <c r="AD46" s="195"/>
      <c r="AE46" s="195"/>
      <c r="AF46" s="195"/>
      <c r="AG46" s="195"/>
      <c r="AH46" s="197"/>
      <c r="AI46" s="197"/>
      <c r="AJ46" s="195"/>
      <c r="AK46" s="195"/>
      <c r="AL46" s="195"/>
      <c r="AM46" s="195"/>
      <c r="AN46" s="195"/>
      <c r="AO46" s="131"/>
      <c r="AP46" s="131"/>
      <c r="AQ46" s="195"/>
      <c r="AR46" s="195"/>
      <c r="AS46" s="195"/>
      <c r="AT46" s="195"/>
      <c r="AU46" s="195"/>
      <c r="AV46" s="131"/>
      <c r="AW46" s="131"/>
      <c r="AX46" s="195"/>
      <c r="AY46" s="195"/>
      <c r="AZ46" s="195"/>
      <c r="BA46" s="195"/>
      <c r="BB46" s="195"/>
      <c r="BC46" s="131"/>
      <c r="BD46" s="131"/>
      <c r="BE46" s="195"/>
      <c r="BF46" s="195"/>
      <c r="BG46" s="195"/>
      <c r="BH46" s="195"/>
      <c r="BI46" s="195"/>
      <c r="BJ46" s="131"/>
      <c r="BK46" s="131"/>
      <c r="BL46" s="195"/>
      <c r="BM46" s="195"/>
      <c r="BN46" s="340"/>
      <c r="BO46" s="153"/>
      <c r="BP46" s="153"/>
      <c r="BQ46"/>
      <c r="BR46"/>
    </row>
    <row r="47" spans="1:70" s="2" customFormat="1" ht="18" customHeight="1" x14ac:dyDescent="0.35">
      <c r="A47" s="264"/>
      <c r="B47" s="280"/>
      <c r="C47" s="201" t="s">
        <v>54</v>
      </c>
      <c r="D47" s="201"/>
      <c r="E47" s="201"/>
      <c r="F47" s="201"/>
      <c r="G47" s="196"/>
      <c r="H47" s="194"/>
      <c r="I47" s="194"/>
      <c r="J47" s="194"/>
      <c r="K47" s="194"/>
      <c r="L47" s="194"/>
      <c r="M47" s="196"/>
      <c r="N47" s="196"/>
      <c r="O47" s="194"/>
      <c r="P47" s="194"/>
      <c r="Q47" s="194"/>
      <c r="R47" s="194"/>
      <c r="S47" s="194"/>
      <c r="T47" s="196"/>
      <c r="U47" s="196"/>
      <c r="V47" s="194"/>
      <c r="W47" s="194"/>
      <c r="X47" s="194"/>
      <c r="Y47" s="194"/>
      <c r="Z47" s="194"/>
      <c r="AA47" s="196"/>
      <c r="AB47" s="196"/>
      <c r="AC47" s="194"/>
      <c r="AD47" s="194"/>
      <c r="AE47" s="194"/>
      <c r="AF47" s="194"/>
      <c r="AG47" s="194"/>
      <c r="AH47" s="196"/>
      <c r="AI47" s="196"/>
      <c r="AJ47" s="194"/>
      <c r="AK47" s="194"/>
      <c r="AL47" s="194"/>
      <c r="AM47" s="194"/>
      <c r="AN47" s="194"/>
      <c r="AO47" s="130"/>
      <c r="AP47" s="130"/>
      <c r="AQ47" s="194"/>
      <c r="AR47" s="194"/>
      <c r="AS47" s="194"/>
      <c r="AT47" s="194"/>
      <c r="AU47" s="194"/>
      <c r="AV47" s="130"/>
      <c r="AW47" s="130"/>
      <c r="AX47" s="194"/>
      <c r="AY47" s="194"/>
      <c r="AZ47" s="194"/>
      <c r="BA47" s="194"/>
      <c r="BB47" s="194"/>
      <c r="BC47" s="130"/>
      <c r="BD47" s="130"/>
      <c r="BE47" s="194"/>
      <c r="BF47" s="194"/>
      <c r="BG47" s="194"/>
      <c r="BH47" s="194"/>
      <c r="BI47" s="194"/>
      <c r="BJ47" s="130"/>
      <c r="BK47" s="130"/>
      <c r="BL47" s="194"/>
      <c r="BM47" s="194"/>
      <c r="BN47" s="339"/>
      <c r="BO47" s="153"/>
      <c r="BP47" s="153"/>
      <c r="BQ47"/>
      <c r="BR47"/>
    </row>
    <row r="48" spans="1:70" s="2" customFormat="1" ht="18" customHeight="1" x14ac:dyDescent="0.35">
      <c r="A48" s="303"/>
      <c r="B48" s="280"/>
      <c r="C48" s="201"/>
      <c r="D48" s="201"/>
      <c r="E48" s="201"/>
      <c r="F48" s="201"/>
      <c r="G48" s="197"/>
      <c r="H48" s="195"/>
      <c r="I48" s="195"/>
      <c r="J48" s="195"/>
      <c r="K48" s="195"/>
      <c r="L48" s="195"/>
      <c r="M48" s="197"/>
      <c r="N48" s="197"/>
      <c r="O48" s="195"/>
      <c r="P48" s="195"/>
      <c r="Q48" s="195"/>
      <c r="R48" s="195"/>
      <c r="S48" s="195"/>
      <c r="T48" s="197"/>
      <c r="U48" s="197"/>
      <c r="V48" s="195"/>
      <c r="W48" s="195"/>
      <c r="X48" s="195"/>
      <c r="Y48" s="195"/>
      <c r="Z48" s="195"/>
      <c r="AA48" s="197"/>
      <c r="AB48" s="197"/>
      <c r="AC48" s="195"/>
      <c r="AD48" s="195"/>
      <c r="AE48" s="195"/>
      <c r="AF48" s="195"/>
      <c r="AG48" s="195"/>
      <c r="AH48" s="197"/>
      <c r="AI48" s="197"/>
      <c r="AJ48" s="195"/>
      <c r="AK48" s="195"/>
      <c r="AL48" s="195"/>
      <c r="AM48" s="195"/>
      <c r="AN48" s="195"/>
      <c r="AO48" s="131"/>
      <c r="AP48" s="131"/>
      <c r="AQ48" s="195"/>
      <c r="AR48" s="195"/>
      <c r="AS48" s="195"/>
      <c r="AT48" s="195"/>
      <c r="AU48" s="195"/>
      <c r="AV48" s="131"/>
      <c r="AW48" s="131"/>
      <c r="AX48" s="195"/>
      <c r="AY48" s="195"/>
      <c r="AZ48" s="195"/>
      <c r="BA48" s="195"/>
      <c r="BB48" s="195"/>
      <c r="BC48" s="131"/>
      <c r="BD48" s="131"/>
      <c r="BE48" s="195"/>
      <c r="BF48" s="195"/>
      <c r="BG48" s="195"/>
      <c r="BH48" s="195"/>
      <c r="BI48" s="195"/>
      <c r="BJ48" s="131"/>
      <c r="BK48" s="131"/>
      <c r="BL48" s="195"/>
      <c r="BM48" s="195"/>
      <c r="BN48" s="340"/>
      <c r="BO48" s="153"/>
      <c r="BP48" s="153"/>
      <c r="BQ48"/>
      <c r="BR48"/>
    </row>
    <row r="49" spans="1:70" s="2" customFormat="1" ht="18" customHeight="1" x14ac:dyDescent="0.35">
      <c r="A49" s="264"/>
      <c r="B49" s="280"/>
      <c r="C49" s="201" t="s">
        <v>54</v>
      </c>
      <c r="D49" s="201"/>
      <c r="E49" s="201"/>
      <c r="F49" s="201"/>
      <c r="G49" s="196"/>
      <c r="H49" s="194"/>
      <c r="I49" s="194"/>
      <c r="J49" s="194"/>
      <c r="K49" s="194"/>
      <c r="L49" s="194"/>
      <c r="M49" s="196"/>
      <c r="N49" s="196"/>
      <c r="O49" s="194"/>
      <c r="P49" s="194"/>
      <c r="Q49" s="194"/>
      <c r="R49" s="194"/>
      <c r="S49" s="194"/>
      <c r="T49" s="196"/>
      <c r="U49" s="196"/>
      <c r="V49" s="194"/>
      <c r="W49" s="194"/>
      <c r="X49" s="194"/>
      <c r="Y49" s="194"/>
      <c r="Z49" s="194"/>
      <c r="AA49" s="196"/>
      <c r="AB49" s="196"/>
      <c r="AC49" s="194"/>
      <c r="AD49" s="194"/>
      <c r="AE49" s="194"/>
      <c r="AF49" s="194"/>
      <c r="AG49" s="194"/>
      <c r="AH49" s="196"/>
      <c r="AI49" s="196"/>
      <c r="AJ49" s="194"/>
      <c r="AK49" s="194"/>
      <c r="AL49" s="194"/>
      <c r="AM49" s="194"/>
      <c r="AN49" s="194"/>
      <c r="AO49" s="130"/>
      <c r="AP49" s="130"/>
      <c r="AQ49" s="194"/>
      <c r="AR49" s="194"/>
      <c r="AS49" s="194"/>
      <c r="AT49" s="194"/>
      <c r="AU49" s="194"/>
      <c r="AV49" s="130"/>
      <c r="AW49" s="130"/>
      <c r="AX49" s="194"/>
      <c r="AY49" s="194"/>
      <c r="AZ49" s="194"/>
      <c r="BA49" s="194"/>
      <c r="BB49" s="194"/>
      <c r="BC49" s="130"/>
      <c r="BD49" s="130"/>
      <c r="BE49" s="194"/>
      <c r="BF49" s="194"/>
      <c r="BG49" s="194"/>
      <c r="BH49" s="194"/>
      <c r="BI49" s="194"/>
      <c r="BJ49" s="130"/>
      <c r="BK49" s="130"/>
      <c r="BL49" s="194"/>
      <c r="BM49" s="194"/>
      <c r="BN49" s="339"/>
      <c r="BO49" s="153"/>
      <c r="BP49" s="153"/>
      <c r="BQ49"/>
      <c r="BR49"/>
    </row>
    <row r="50" spans="1:70" s="2" customFormat="1" ht="18" customHeight="1" x14ac:dyDescent="0.35">
      <c r="A50" s="303"/>
      <c r="B50" s="280"/>
      <c r="C50" s="201"/>
      <c r="D50" s="201"/>
      <c r="E50" s="201"/>
      <c r="F50" s="201"/>
      <c r="G50" s="197"/>
      <c r="H50" s="195"/>
      <c r="I50" s="195"/>
      <c r="J50" s="195"/>
      <c r="K50" s="195"/>
      <c r="L50" s="195"/>
      <c r="M50" s="197"/>
      <c r="N50" s="197"/>
      <c r="O50" s="195"/>
      <c r="P50" s="195"/>
      <c r="Q50" s="195"/>
      <c r="R50" s="195"/>
      <c r="S50" s="195"/>
      <c r="T50" s="197"/>
      <c r="U50" s="197"/>
      <c r="V50" s="195"/>
      <c r="W50" s="195"/>
      <c r="X50" s="195"/>
      <c r="Y50" s="195"/>
      <c r="Z50" s="195"/>
      <c r="AA50" s="197"/>
      <c r="AB50" s="197"/>
      <c r="AC50" s="195"/>
      <c r="AD50" s="195"/>
      <c r="AE50" s="195"/>
      <c r="AF50" s="195"/>
      <c r="AG50" s="195"/>
      <c r="AH50" s="197"/>
      <c r="AI50" s="197"/>
      <c r="AJ50" s="195"/>
      <c r="AK50" s="195"/>
      <c r="AL50" s="195"/>
      <c r="AM50" s="195"/>
      <c r="AN50" s="195"/>
      <c r="AO50" s="131"/>
      <c r="AP50" s="131"/>
      <c r="AQ50" s="195"/>
      <c r="AR50" s="195"/>
      <c r="AS50" s="195"/>
      <c r="AT50" s="195"/>
      <c r="AU50" s="195"/>
      <c r="AV50" s="131"/>
      <c r="AW50" s="131"/>
      <c r="AX50" s="195"/>
      <c r="AY50" s="195"/>
      <c r="AZ50" s="195"/>
      <c r="BA50" s="195"/>
      <c r="BB50" s="195"/>
      <c r="BC50" s="131"/>
      <c r="BD50" s="131"/>
      <c r="BE50" s="195"/>
      <c r="BF50" s="195"/>
      <c r="BG50" s="195"/>
      <c r="BH50" s="195"/>
      <c r="BI50" s="195"/>
      <c r="BJ50" s="131"/>
      <c r="BK50" s="131"/>
      <c r="BL50" s="195"/>
      <c r="BM50" s="195"/>
      <c r="BN50" s="340"/>
      <c r="BO50" s="153"/>
      <c r="BP50" s="153"/>
      <c r="BQ50"/>
      <c r="BR50"/>
    </row>
    <row r="51" spans="1:70" s="2" customFormat="1" ht="14.5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22"/>
      <c r="BO51" s="22"/>
      <c r="BP51" s="22"/>
      <c r="BQ51"/>
      <c r="BR51"/>
    </row>
    <row r="52" spans="1:70" s="2" customFormat="1" ht="14.5" x14ac:dyDescent="0.35">
      <c r="A52"/>
      <c r="B52"/>
      <c r="C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22"/>
      <c r="BO52" s="22"/>
      <c r="BP52" s="22"/>
      <c r="BQ52"/>
      <c r="BR52"/>
    </row>
    <row r="53" spans="1:70" s="2" customFormat="1" ht="14.5" x14ac:dyDescent="0.35">
      <c r="A53"/>
      <c r="B53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22"/>
      <c r="BO53" s="22"/>
      <c r="BP53" s="22"/>
      <c r="BQ53"/>
      <c r="BR53"/>
    </row>
    <row r="54" spans="1:70" s="2" customFormat="1" ht="14.5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22"/>
      <c r="BO54" s="22"/>
      <c r="BP54" s="22"/>
      <c r="BQ54"/>
      <c r="BR54"/>
    </row>
    <row r="55" spans="1:70" s="2" customFormat="1" ht="14.5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22"/>
      <c r="BO55" s="22"/>
      <c r="BP55" s="22"/>
      <c r="BQ55"/>
      <c r="BR55"/>
    </row>
    <row r="56" spans="1:70" s="2" customFormat="1" ht="14.5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Q56"/>
      <c r="BR56"/>
    </row>
    <row r="57" spans="1:70" s="2" customFormat="1" ht="14.5" x14ac:dyDescent="0.35">
      <c r="A57"/>
      <c r="B57" s="21"/>
      <c r="C57"/>
      <c r="D57"/>
      <c r="E57"/>
      <c r="F5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Q57"/>
      <c r="BR57"/>
    </row>
    <row r="58" spans="1:70" s="2" customFormat="1" ht="14.5" x14ac:dyDescent="0.35">
      <c r="A58"/>
      <c r="B58" s="21"/>
      <c r="C58"/>
      <c r="D58"/>
      <c r="E58"/>
      <c r="F5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Q58"/>
      <c r="BR58"/>
    </row>
    <row r="59" spans="1:70" s="1" customFormat="1" ht="14.5" x14ac:dyDescent="0.35">
      <c r="A59"/>
      <c r="B59" s="21"/>
      <c r="C59"/>
      <c r="D59"/>
      <c r="E59"/>
      <c r="F59"/>
      <c r="BN59" s="2"/>
      <c r="BO59" s="2"/>
      <c r="BP59" s="2"/>
      <c r="BQ59"/>
      <c r="BR59"/>
    </row>
    <row r="60" spans="1:70" s="1" customFormat="1" ht="14.5" x14ac:dyDescent="0.35">
      <c r="A60"/>
      <c r="B60" s="21"/>
      <c r="C60"/>
      <c r="D60"/>
      <c r="E60"/>
      <c r="F60"/>
      <c r="BN60" s="2"/>
      <c r="BO60" s="2"/>
      <c r="BP60" s="2"/>
      <c r="BQ60"/>
      <c r="BR60"/>
    </row>
    <row r="61" spans="1:70" s="1" customFormat="1" ht="14.5" x14ac:dyDescent="0.35">
      <c r="A61"/>
      <c r="B61" s="21"/>
      <c r="C61"/>
      <c r="D61"/>
      <c r="E61"/>
      <c r="F61"/>
      <c r="BN61" s="2"/>
      <c r="BO61" s="2"/>
      <c r="BP61" s="2"/>
      <c r="BQ61"/>
      <c r="BR61"/>
    </row>
    <row r="62" spans="1:70" s="1" customFormat="1" ht="14.5" x14ac:dyDescent="0.35">
      <c r="A62"/>
      <c r="B62" s="21"/>
      <c r="C62"/>
      <c r="D62"/>
      <c r="E62"/>
      <c r="F62"/>
      <c r="BN62" s="2"/>
      <c r="BO62" s="2"/>
      <c r="BP62" s="2"/>
      <c r="BQ62"/>
      <c r="BR62"/>
    </row>
    <row r="63" spans="1:70" s="1" customFormat="1" ht="14.5" x14ac:dyDescent="0.35">
      <c r="A63"/>
      <c r="B63" s="21"/>
      <c r="C63"/>
      <c r="D63"/>
      <c r="E63"/>
      <c r="F63"/>
      <c r="BN63" s="2"/>
      <c r="BO63" s="2"/>
      <c r="BP63" s="2"/>
      <c r="BQ63"/>
      <c r="BR63"/>
    </row>
    <row r="64" spans="1:70" s="1" customFormat="1" ht="14.5" x14ac:dyDescent="0.35">
      <c r="A64"/>
      <c r="B64" s="21"/>
      <c r="C64"/>
      <c r="D64"/>
      <c r="E64"/>
      <c r="F64"/>
      <c r="BN64" s="2"/>
      <c r="BO64" s="2"/>
      <c r="BP64" s="2"/>
      <c r="BQ64"/>
      <c r="BR64"/>
    </row>
    <row r="65" spans="1:70" s="1" customFormat="1" ht="14.5" x14ac:dyDescent="0.35">
      <c r="A65"/>
      <c r="B65" s="21"/>
      <c r="C65"/>
      <c r="D65"/>
      <c r="E65"/>
      <c r="F65"/>
      <c r="BN65" s="2"/>
      <c r="BO65" s="2"/>
      <c r="BP65" s="2"/>
      <c r="BQ65"/>
      <c r="BR65"/>
    </row>
    <row r="66" spans="1:70" s="1" customFormat="1" ht="14.5" x14ac:dyDescent="0.35">
      <c r="A66"/>
      <c r="B66" s="21"/>
      <c r="C66"/>
      <c r="D66"/>
      <c r="E66"/>
      <c r="F66"/>
      <c r="BN66" s="2"/>
      <c r="BO66" s="2"/>
      <c r="BP66" s="2"/>
      <c r="BQ66"/>
      <c r="BR66"/>
    </row>
    <row r="67" spans="1:70" s="1" customFormat="1" ht="14.5" x14ac:dyDescent="0.35">
      <c r="A67"/>
      <c r="B67" s="21"/>
      <c r="C67"/>
      <c r="D67"/>
      <c r="E67"/>
      <c r="F67"/>
      <c r="BN67" s="2"/>
      <c r="BO67" s="2"/>
      <c r="BP67" s="2"/>
      <c r="BQ67"/>
      <c r="BR67"/>
    </row>
    <row r="68" spans="1:70" s="1" customFormat="1" ht="14.5" x14ac:dyDescent="0.35">
      <c r="A68"/>
      <c r="B68" s="21"/>
      <c r="C68"/>
      <c r="D68"/>
      <c r="E68"/>
      <c r="F68"/>
      <c r="BN68" s="2"/>
      <c r="BO68" s="2"/>
      <c r="BP68" s="2"/>
      <c r="BQ68"/>
      <c r="BR68"/>
    </row>
  </sheetData>
  <mergeCells count="556">
    <mergeCell ref="BC35:BC36"/>
    <mergeCell ref="BD35:BD36"/>
    <mergeCell ref="G3:AH3"/>
    <mergeCell ref="AI3:BM3"/>
    <mergeCell ref="BN3:BN4"/>
    <mergeCell ref="A5:A10"/>
    <mergeCell ref="B5:B10"/>
    <mergeCell ref="A11:A16"/>
    <mergeCell ref="B11:B16"/>
    <mergeCell ref="G29:G30"/>
    <mergeCell ref="H29:H30"/>
    <mergeCell ref="I29:I30"/>
    <mergeCell ref="Q29:Q30"/>
    <mergeCell ref="R29:R30"/>
    <mergeCell ref="T29:T30"/>
    <mergeCell ref="U29:U30"/>
    <mergeCell ref="V29:V30"/>
    <mergeCell ref="W29:W30"/>
    <mergeCell ref="J29:J30"/>
    <mergeCell ref="K29:K30"/>
    <mergeCell ref="M29:M30"/>
    <mergeCell ref="N29:N30"/>
    <mergeCell ref="O29:O30"/>
    <mergeCell ref="P29:P30"/>
    <mergeCell ref="D1:F1"/>
    <mergeCell ref="A3:A4"/>
    <mergeCell ref="B3:B4"/>
    <mergeCell ref="C3:C4"/>
    <mergeCell ref="D3:D4"/>
    <mergeCell ref="E3:E4"/>
    <mergeCell ref="F3:F4"/>
    <mergeCell ref="D29:D30"/>
    <mergeCell ref="E29:E30"/>
    <mergeCell ref="F29:F30"/>
    <mergeCell ref="A17:A22"/>
    <mergeCell ref="B17:B22"/>
    <mergeCell ref="A23:A28"/>
    <mergeCell ref="B23:B28"/>
    <mergeCell ref="A29:A30"/>
    <mergeCell ref="B29:C30"/>
    <mergeCell ref="AE29:AE30"/>
    <mergeCell ref="AF29:AF30"/>
    <mergeCell ref="AH29:AH30"/>
    <mergeCell ref="AI29:AI30"/>
    <mergeCell ref="AJ29:AJ30"/>
    <mergeCell ref="AK29:AK30"/>
    <mergeCell ref="X29:X30"/>
    <mergeCell ref="Y29:Y30"/>
    <mergeCell ref="AA29:AA30"/>
    <mergeCell ref="AB29:AB30"/>
    <mergeCell ref="AC29:AC30"/>
    <mergeCell ref="AD29:AD30"/>
    <mergeCell ref="AV29:AV30"/>
    <mergeCell ref="AW29:AW30"/>
    <mergeCell ref="AX29:AX30"/>
    <mergeCell ref="AY29:AY30"/>
    <mergeCell ref="AL29:AL30"/>
    <mergeCell ref="AM29:AM30"/>
    <mergeCell ref="AO29:AO30"/>
    <mergeCell ref="AP29:AP30"/>
    <mergeCell ref="AQ29:AQ30"/>
    <mergeCell ref="AR29:AR30"/>
    <mergeCell ref="BN29:BN30"/>
    <mergeCell ref="A33:A34"/>
    <mergeCell ref="B33:B34"/>
    <mergeCell ref="C33:C34"/>
    <mergeCell ref="D33:D34"/>
    <mergeCell ref="E33:E34"/>
    <mergeCell ref="F33:F34"/>
    <mergeCell ref="G33:AH33"/>
    <mergeCell ref="AI33:BM33"/>
    <mergeCell ref="BN33:BN34"/>
    <mergeCell ref="BG29:BG30"/>
    <mergeCell ref="BH29:BH30"/>
    <mergeCell ref="BJ29:BJ30"/>
    <mergeCell ref="BK29:BK30"/>
    <mergeCell ref="BL29:BL30"/>
    <mergeCell ref="BM29:BM30"/>
    <mergeCell ref="AZ29:AZ30"/>
    <mergeCell ref="BA29:BA30"/>
    <mergeCell ref="BC29:BC30"/>
    <mergeCell ref="BD29:BD30"/>
    <mergeCell ref="BE29:BE30"/>
    <mergeCell ref="BF29:BF30"/>
    <mergeCell ref="AS29:AS30"/>
    <mergeCell ref="AT29:AT30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BN35:BN36"/>
    <mergeCell ref="A37:A38"/>
    <mergeCell ref="B37:B38"/>
    <mergeCell ref="C37:C38"/>
    <mergeCell ref="D37:D38"/>
    <mergeCell ref="E37:E38"/>
    <mergeCell ref="F37:F38"/>
    <mergeCell ref="BA35:BA36"/>
    <mergeCell ref="BB35:BB36"/>
    <mergeCell ref="BE35:BE36"/>
    <mergeCell ref="BF35:BF36"/>
    <mergeCell ref="BG35:BG36"/>
    <mergeCell ref="BH35:BH36"/>
    <mergeCell ref="AS35:AS36"/>
    <mergeCell ref="AT35:AT36"/>
    <mergeCell ref="AU35:AU36"/>
    <mergeCell ref="AX35:AX36"/>
    <mergeCell ref="AY35:AY36"/>
    <mergeCell ref="AZ35:AZ36"/>
    <mergeCell ref="AK35:AK36"/>
    <mergeCell ref="AL35:AL36"/>
    <mergeCell ref="AM35:AM36"/>
    <mergeCell ref="AN35:AN36"/>
    <mergeCell ref="AQ35:AQ36"/>
    <mergeCell ref="G37:G38"/>
    <mergeCell ref="H37:H38"/>
    <mergeCell ref="I37:I38"/>
    <mergeCell ref="J37:J38"/>
    <mergeCell ref="K37:K38"/>
    <mergeCell ref="L37:L38"/>
    <mergeCell ref="BI35:BI36"/>
    <mergeCell ref="BL35:BL36"/>
    <mergeCell ref="BM35:BM36"/>
    <mergeCell ref="AR35:AR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BN37:BN38"/>
    <mergeCell ref="A39:A40"/>
    <mergeCell ref="B39:B40"/>
    <mergeCell ref="C39:C40"/>
    <mergeCell ref="D39:D40"/>
    <mergeCell ref="E39:E40"/>
    <mergeCell ref="F39:F40"/>
    <mergeCell ref="BA37:BA38"/>
    <mergeCell ref="BB37:BB38"/>
    <mergeCell ref="BE37:BE38"/>
    <mergeCell ref="BF37:BF38"/>
    <mergeCell ref="BG37:BG38"/>
    <mergeCell ref="BH37:BH38"/>
    <mergeCell ref="AS37:AS38"/>
    <mergeCell ref="AT37:AT38"/>
    <mergeCell ref="AU37:AU38"/>
    <mergeCell ref="AX37:AX38"/>
    <mergeCell ref="AY37:AY38"/>
    <mergeCell ref="AZ37:AZ38"/>
    <mergeCell ref="AK37:AK38"/>
    <mergeCell ref="AL37:AL38"/>
    <mergeCell ref="AM37:AM38"/>
    <mergeCell ref="AN37:AN38"/>
    <mergeCell ref="AQ37:AQ38"/>
    <mergeCell ref="G39:G40"/>
    <mergeCell ref="H39:H40"/>
    <mergeCell ref="I39:I40"/>
    <mergeCell ref="J39:J40"/>
    <mergeCell ref="K39:K40"/>
    <mergeCell ref="L39:L40"/>
    <mergeCell ref="BI37:BI38"/>
    <mergeCell ref="BL37:BL38"/>
    <mergeCell ref="BM37:BM38"/>
    <mergeCell ref="AR37:AR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BN39:BN40"/>
    <mergeCell ref="A41:A42"/>
    <mergeCell ref="B41:B42"/>
    <mergeCell ref="C41:C42"/>
    <mergeCell ref="D41:D42"/>
    <mergeCell ref="E41:E42"/>
    <mergeCell ref="F41:F42"/>
    <mergeCell ref="BA39:BA40"/>
    <mergeCell ref="BB39:BB40"/>
    <mergeCell ref="BE39:BE40"/>
    <mergeCell ref="BF39:BF40"/>
    <mergeCell ref="BG39:BG40"/>
    <mergeCell ref="BH39:BH40"/>
    <mergeCell ref="AS39:AS40"/>
    <mergeCell ref="AT39:AT40"/>
    <mergeCell ref="AU39:AU40"/>
    <mergeCell ref="AX39:AX40"/>
    <mergeCell ref="AY39:AY40"/>
    <mergeCell ref="AZ39:AZ40"/>
    <mergeCell ref="AK39:AK40"/>
    <mergeCell ref="AL39:AL40"/>
    <mergeCell ref="AM39:AM40"/>
    <mergeCell ref="AN39:AN40"/>
    <mergeCell ref="AQ39:AQ40"/>
    <mergeCell ref="G41:G42"/>
    <mergeCell ref="H41:H42"/>
    <mergeCell ref="I41:I42"/>
    <mergeCell ref="J41:J42"/>
    <mergeCell ref="K41:K42"/>
    <mergeCell ref="L41:L42"/>
    <mergeCell ref="BI39:BI40"/>
    <mergeCell ref="BL39:BL40"/>
    <mergeCell ref="BM39:BM40"/>
    <mergeCell ref="AR39:AR40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BN41:BN42"/>
    <mergeCell ref="A43:A44"/>
    <mergeCell ref="B43:B44"/>
    <mergeCell ref="C43:C44"/>
    <mergeCell ref="D43:D44"/>
    <mergeCell ref="E43:E44"/>
    <mergeCell ref="F43:F44"/>
    <mergeCell ref="BA41:BA42"/>
    <mergeCell ref="BB41:BB42"/>
    <mergeCell ref="BE41:BE42"/>
    <mergeCell ref="BF41:BF42"/>
    <mergeCell ref="BG41:BG42"/>
    <mergeCell ref="BH41:BH42"/>
    <mergeCell ref="AS41:AS42"/>
    <mergeCell ref="AT41:AT42"/>
    <mergeCell ref="AU41:AU42"/>
    <mergeCell ref="AX41:AX42"/>
    <mergeCell ref="AY41:AY42"/>
    <mergeCell ref="AZ41:AZ42"/>
    <mergeCell ref="AK41:AK42"/>
    <mergeCell ref="AL41:AL42"/>
    <mergeCell ref="AM41:AM42"/>
    <mergeCell ref="AN41:AN42"/>
    <mergeCell ref="AQ41:AQ42"/>
    <mergeCell ref="G43:G44"/>
    <mergeCell ref="H43:H44"/>
    <mergeCell ref="I43:I44"/>
    <mergeCell ref="J43:J44"/>
    <mergeCell ref="K43:K44"/>
    <mergeCell ref="L43:L44"/>
    <mergeCell ref="BI41:BI42"/>
    <mergeCell ref="BL41:BL42"/>
    <mergeCell ref="BM41:BM42"/>
    <mergeCell ref="AR41:AR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S41:S42"/>
    <mergeCell ref="T41:T42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BN43:BN44"/>
    <mergeCell ref="A45:A46"/>
    <mergeCell ref="B45:B46"/>
    <mergeCell ref="C45:C46"/>
    <mergeCell ref="D45:D46"/>
    <mergeCell ref="E45:E46"/>
    <mergeCell ref="F45:F46"/>
    <mergeCell ref="BA43:BA44"/>
    <mergeCell ref="BB43:BB44"/>
    <mergeCell ref="BE43:BE44"/>
    <mergeCell ref="BF43:BF44"/>
    <mergeCell ref="BG43:BG44"/>
    <mergeCell ref="BH43:BH44"/>
    <mergeCell ref="AS43:AS44"/>
    <mergeCell ref="AT43:AT44"/>
    <mergeCell ref="AU43:AU44"/>
    <mergeCell ref="AX43:AX44"/>
    <mergeCell ref="AY43:AY44"/>
    <mergeCell ref="AZ43:AZ44"/>
    <mergeCell ref="AK43:AK44"/>
    <mergeCell ref="AL43:AL44"/>
    <mergeCell ref="AM43:AM44"/>
    <mergeCell ref="AN43:AN44"/>
    <mergeCell ref="AQ43:AQ44"/>
    <mergeCell ref="G45:G46"/>
    <mergeCell ref="H45:H46"/>
    <mergeCell ref="I45:I46"/>
    <mergeCell ref="J45:J46"/>
    <mergeCell ref="K45:K46"/>
    <mergeCell ref="L45:L46"/>
    <mergeCell ref="BI43:BI44"/>
    <mergeCell ref="BL43:BL44"/>
    <mergeCell ref="BM43:BM44"/>
    <mergeCell ref="AR43:AR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BN45:BN46"/>
    <mergeCell ref="A47:A48"/>
    <mergeCell ref="B47:B48"/>
    <mergeCell ref="C47:C48"/>
    <mergeCell ref="D47:D48"/>
    <mergeCell ref="E47:E48"/>
    <mergeCell ref="F47:F48"/>
    <mergeCell ref="BA45:BA46"/>
    <mergeCell ref="BB45:BB46"/>
    <mergeCell ref="BE45:BE46"/>
    <mergeCell ref="BF45:BF46"/>
    <mergeCell ref="BG45:BG46"/>
    <mergeCell ref="BH45:BH46"/>
    <mergeCell ref="AS45:AS46"/>
    <mergeCell ref="AT45:AT46"/>
    <mergeCell ref="AU45:AU46"/>
    <mergeCell ref="AX45:AX46"/>
    <mergeCell ref="AY45:AY46"/>
    <mergeCell ref="AZ45:AZ46"/>
    <mergeCell ref="AK45:AK46"/>
    <mergeCell ref="AL45:AL46"/>
    <mergeCell ref="AM45:AM46"/>
    <mergeCell ref="AN45:AN46"/>
    <mergeCell ref="AQ45:AQ46"/>
    <mergeCell ref="G47:G48"/>
    <mergeCell ref="H47:H48"/>
    <mergeCell ref="I47:I48"/>
    <mergeCell ref="J47:J48"/>
    <mergeCell ref="K47:K48"/>
    <mergeCell ref="L47:L48"/>
    <mergeCell ref="BI45:BI46"/>
    <mergeCell ref="BL45:BL46"/>
    <mergeCell ref="BM45:BM46"/>
    <mergeCell ref="AR45:AR46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B45:AB46"/>
    <mergeCell ref="AC45:AC46"/>
    <mergeCell ref="AD45:AD46"/>
    <mergeCell ref="S45:S46"/>
    <mergeCell ref="T45:T46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S47:S48"/>
    <mergeCell ref="T47:T48"/>
    <mergeCell ref="BN47:BN48"/>
    <mergeCell ref="A49:A50"/>
    <mergeCell ref="B49:B50"/>
    <mergeCell ref="C49:C50"/>
    <mergeCell ref="D49:D50"/>
    <mergeCell ref="E49:E50"/>
    <mergeCell ref="F49:F50"/>
    <mergeCell ref="BA47:BA48"/>
    <mergeCell ref="BB47:BB48"/>
    <mergeCell ref="BE47:BE48"/>
    <mergeCell ref="BF47:BF48"/>
    <mergeCell ref="BG47:BG48"/>
    <mergeCell ref="BH47:BH48"/>
    <mergeCell ref="AS47:AS48"/>
    <mergeCell ref="AT47:AT48"/>
    <mergeCell ref="AU47:AU48"/>
    <mergeCell ref="AX47:AX48"/>
    <mergeCell ref="AY47:AY48"/>
    <mergeCell ref="AZ47:AZ48"/>
    <mergeCell ref="AK47:AK48"/>
    <mergeCell ref="AL47:AL48"/>
    <mergeCell ref="AM47:AM48"/>
    <mergeCell ref="AR47:AR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AN47:AN48"/>
    <mergeCell ref="AQ47:AQ48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Y49:Y50"/>
    <mergeCell ref="Z49:Z50"/>
    <mergeCell ref="AA49:AA50"/>
    <mergeCell ref="AB49:AB50"/>
    <mergeCell ref="AC49:AC50"/>
    <mergeCell ref="AD49:AD50"/>
    <mergeCell ref="S49:S50"/>
    <mergeCell ref="T49:T50"/>
    <mergeCell ref="U49:U50"/>
    <mergeCell ref="V49:V50"/>
    <mergeCell ref="W49:W50"/>
    <mergeCell ref="X49:X50"/>
    <mergeCell ref="AK49:AK50"/>
    <mergeCell ref="AL49:AL50"/>
    <mergeCell ref="AM49:AM50"/>
    <mergeCell ref="AN49:AN50"/>
    <mergeCell ref="AQ49:AQ50"/>
    <mergeCell ref="AR49:AR50"/>
    <mergeCell ref="AE49:AE50"/>
    <mergeCell ref="AF49:AF50"/>
    <mergeCell ref="AG49:AG50"/>
    <mergeCell ref="AH49:AH50"/>
    <mergeCell ref="AI49:AI50"/>
    <mergeCell ref="AJ49:AJ50"/>
    <mergeCell ref="BN49:BN50"/>
    <mergeCell ref="BA49:BA50"/>
    <mergeCell ref="BB49:BB50"/>
    <mergeCell ref="BE49:BE50"/>
    <mergeCell ref="BF49:BF50"/>
    <mergeCell ref="BG49:BG50"/>
    <mergeCell ref="BH49:BH50"/>
    <mergeCell ref="AS49:AS50"/>
    <mergeCell ref="AT49:AT50"/>
    <mergeCell ref="AU49:AU50"/>
    <mergeCell ref="AX49:AX50"/>
    <mergeCell ref="AY49:AY50"/>
    <mergeCell ref="AZ49:AZ50"/>
    <mergeCell ref="BC37:BC38"/>
    <mergeCell ref="BC39:BC40"/>
    <mergeCell ref="BC41:BC42"/>
    <mergeCell ref="BD37:BD38"/>
    <mergeCell ref="BD39:BD40"/>
    <mergeCell ref="BD41:BD42"/>
    <mergeCell ref="BI49:BI50"/>
    <mergeCell ref="BL49:BL50"/>
    <mergeCell ref="BM49:BM50"/>
    <mergeCell ref="BI47:BI48"/>
    <mergeCell ref="BL47:BL48"/>
    <mergeCell ref="BM47:BM48"/>
  </mergeCells>
  <conditionalFormatting sqref="E5:F29">
    <cfRule type="cellIs" dxfId="87" priority="6" operator="lessThan">
      <formula>0</formula>
    </cfRule>
  </conditionalFormatting>
  <conditionalFormatting sqref="F5:F29">
    <cfRule type="cellIs" dxfId="86" priority="5" operator="equal">
      <formula>0</formula>
    </cfRule>
  </conditionalFormatting>
  <conditionalFormatting sqref="F35:F50">
    <cfRule type="cellIs" dxfId="85" priority="3" operator="equal">
      <formula>0</formula>
    </cfRule>
    <cfRule type="cellIs" dxfId="84" priority="4" operator="lessThan">
      <formula>0</formula>
    </cfRule>
  </conditionalFormatting>
  <conditionalFormatting sqref="G5:BM30 G35:BD35 BE35:BM42 G36:BB42 BC37:BD37 BC39:BD39 BC41:BD41 G43:BM50">
    <cfRule type="cellIs" dxfId="83" priority="2" operator="greaterThan">
      <formula>0</formula>
    </cfRule>
  </conditionalFormatting>
  <conditionalFormatting sqref="BN5:BP29 BN35:BP35 BN37:BP37 BN39:BP39 BN41:BP41 BN43:BP43 BN45:BP45 BN47:BP47 BN49:BP49">
    <cfRule type="containsText" dxfId="82" priority="7" operator="containsText" text="Done">
      <formula>NOT(ISERROR(SEARCH("Done",BN5)))</formula>
    </cfRule>
  </conditionalFormatting>
  <conditionalFormatting sqref="BN5:BP30 BN35:BP50">
    <cfRule type="containsText" dxfId="81" priority="1" operator="containsText" text="Done">
      <formula>NOT(ISERROR(SEARCH("Done",BN5)))</formula>
    </cfRule>
  </conditionalFormatting>
  <dataValidations count="1">
    <dataValidation allowBlank="1" showInputMessage="1" showErrorMessage="1" sqref="BR5" xr:uid="{6D945EF0-B497-4051-9304-667DAA575309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703D-470D-4498-89C7-F32E413E2AFF}">
  <sheetPr>
    <tabColor rgb="FFFFFF00"/>
    <pageSetUpPr fitToPage="1"/>
  </sheetPr>
  <dimension ref="A1:AO118"/>
  <sheetViews>
    <sheetView showGridLines="0" zoomScale="60" zoomScaleNormal="60" workbookViewId="0">
      <pane xSplit="6" ySplit="4" topLeftCell="W5" activePane="bottomRight" state="frozen"/>
      <selection pane="topRight" activeCell="G51" sqref="G51:AH52"/>
      <selection pane="bottomLeft" activeCell="G51" sqref="G51:AH52"/>
      <selection pane="bottomRight" activeCell="AM13" sqref="AM13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4.54296875" style="1" hidden="1" customWidth="1"/>
    <col min="39" max="39" width="27.453125" style="2" customWidth="1"/>
    <col min="43" max="43" width="11.1796875" customWidth="1"/>
    <col min="44" max="44" width="29.453125" bestFit="1" customWidth="1"/>
    <col min="45" max="45" width="22.1796875" bestFit="1" customWidth="1"/>
    <col min="46" max="46" width="5.26953125" bestFit="1" customWidth="1"/>
    <col min="47" max="48" width="11.453125" bestFit="1" customWidth="1"/>
    <col min="49" max="51" width="2.26953125" bestFit="1" customWidth="1"/>
    <col min="52" max="54" width="3.26953125" bestFit="1" customWidth="1"/>
    <col min="55" max="55" width="11" bestFit="1" customWidth="1"/>
    <col min="56" max="56" width="9" bestFit="1" customWidth="1"/>
    <col min="57" max="62" width="2.26953125" bestFit="1" customWidth="1"/>
    <col min="63" max="63" width="3.26953125" bestFit="1" customWidth="1"/>
    <col min="64" max="64" width="12" bestFit="1" customWidth="1"/>
    <col min="65" max="65" width="7.1796875" bestFit="1" customWidth="1"/>
    <col min="66" max="72" width="2.26953125" bestFit="1" customWidth="1"/>
    <col min="73" max="75" width="3.26953125" bestFit="1" customWidth="1"/>
    <col min="76" max="76" width="10" bestFit="1" customWidth="1"/>
    <col min="77" max="77" width="11.453125" bestFit="1" customWidth="1"/>
  </cols>
  <sheetData>
    <row r="1" spans="1:39" ht="34.5" customHeight="1" x14ac:dyDescent="0.35">
      <c r="A1" s="27" t="s">
        <v>45</v>
      </c>
      <c r="D1" s="230" t="s">
        <v>138</v>
      </c>
      <c r="E1" s="231"/>
      <c r="F1" s="232"/>
    </row>
    <row r="2" spans="1:39" ht="25" customHeight="1" x14ac:dyDescent="0.35">
      <c r="A2" s="23" t="s">
        <v>46</v>
      </c>
      <c r="C2">
        <f>D2/6</f>
        <v>128</v>
      </c>
      <c r="D2" s="2">
        <f>SUBTOTAL(9,D5:D76)</f>
        <v>768</v>
      </c>
      <c r="E2" s="2">
        <f>SUBTOTAL(9,E5:E76)</f>
        <v>768</v>
      </c>
      <c r="F2" s="63">
        <f>SUBTOTAL(9,F5:F76)</f>
        <v>0</v>
      </c>
    </row>
    <row r="3" spans="1:39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219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346"/>
      <c r="AL3" s="102"/>
      <c r="AM3" s="263" t="s">
        <v>52</v>
      </c>
    </row>
    <row r="4" spans="1:39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68">
        <v>29</v>
      </c>
      <c r="AJ4" s="37">
        <v>30</v>
      </c>
      <c r="AK4" s="37">
        <v>31</v>
      </c>
      <c r="AL4" s="37">
        <v>29</v>
      </c>
      <c r="AM4" s="263"/>
    </row>
    <row r="5" spans="1:39" ht="18" customHeight="1" x14ac:dyDescent="0.35">
      <c r="A5" s="220" t="s">
        <v>269</v>
      </c>
      <c r="B5" s="223" t="s">
        <v>233</v>
      </c>
      <c r="C5" s="31" t="s">
        <v>1</v>
      </c>
      <c r="D5" s="3">
        <v>11</v>
      </c>
      <c r="E5" s="4">
        <f>SUM(G5:AL5)</f>
        <v>11</v>
      </c>
      <c r="F5" s="8">
        <f t="shared" ref="F5:F77" si="0">E5-D5</f>
        <v>0</v>
      </c>
      <c r="G5" s="69"/>
      <c r="H5" s="9"/>
      <c r="I5" s="9"/>
      <c r="J5" s="9"/>
      <c r="K5" s="9"/>
      <c r="L5" s="9"/>
      <c r="M5" s="69"/>
      <c r="N5" s="69"/>
      <c r="O5" s="9"/>
      <c r="P5" s="9"/>
      <c r="Q5" s="9"/>
      <c r="R5" s="9"/>
      <c r="S5" s="9"/>
      <c r="T5" s="69"/>
      <c r="U5" s="69"/>
      <c r="V5" s="9">
        <v>11</v>
      </c>
      <c r="W5" s="9"/>
      <c r="X5" s="9"/>
      <c r="Y5" s="9"/>
      <c r="Z5" s="9"/>
      <c r="AA5" s="69"/>
      <c r="AB5" s="69"/>
      <c r="AC5" s="9"/>
      <c r="AD5" s="9"/>
      <c r="AE5" s="9"/>
      <c r="AF5" s="9"/>
      <c r="AG5" s="9"/>
      <c r="AH5" s="69"/>
      <c r="AI5" s="69"/>
      <c r="AJ5" s="9"/>
      <c r="AK5" s="9"/>
      <c r="AL5" s="9"/>
      <c r="AM5" s="41"/>
    </row>
    <row r="6" spans="1:39" ht="18" customHeight="1" x14ac:dyDescent="0.35">
      <c r="A6" s="221"/>
      <c r="B6" s="224"/>
      <c r="C6" s="32" t="s">
        <v>2</v>
      </c>
      <c r="D6" s="3">
        <v>11</v>
      </c>
      <c r="E6" s="4">
        <f t="shared" ref="E6:E69" si="1">SUM(G6:AL6)</f>
        <v>11</v>
      </c>
      <c r="F6" s="8">
        <f t="shared" si="0"/>
        <v>0</v>
      </c>
      <c r="G6" s="69"/>
      <c r="H6" s="9"/>
      <c r="I6" s="9"/>
      <c r="J6" s="9"/>
      <c r="K6" s="9"/>
      <c r="L6" s="9"/>
      <c r="M6" s="69"/>
      <c r="N6" s="69"/>
      <c r="O6" s="9"/>
      <c r="P6" s="9"/>
      <c r="Q6" s="9"/>
      <c r="R6" s="9"/>
      <c r="S6" s="9"/>
      <c r="T6" s="69"/>
      <c r="U6" s="69"/>
      <c r="V6" s="9">
        <v>11</v>
      </c>
      <c r="W6" s="9"/>
      <c r="X6" s="9"/>
      <c r="Y6" s="9"/>
      <c r="Z6" s="9"/>
      <c r="AA6" s="69"/>
      <c r="AB6" s="69"/>
      <c r="AC6" s="9"/>
      <c r="AD6" s="9"/>
      <c r="AE6" s="9"/>
      <c r="AF6" s="9"/>
      <c r="AG6" s="9"/>
      <c r="AH6" s="69"/>
      <c r="AI6" s="69"/>
      <c r="AJ6" s="9"/>
      <c r="AK6" s="9"/>
      <c r="AL6" s="9"/>
      <c r="AM6" s="42"/>
    </row>
    <row r="7" spans="1:39" ht="18" customHeight="1" x14ac:dyDescent="0.35">
      <c r="A7" s="221"/>
      <c r="B7" s="224"/>
      <c r="C7" s="32" t="s">
        <v>3</v>
      </c>
      <c r="D7" s="3">
        <v>11</v>
      </c>
      <c r="E7" s="4">
        <f t="shared" si="1"/>
        <v>11</v>
      </c>
      <c r="F7" s="8">
        <f t="shared" si="0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/>
      <c r="X7" s="9"/>
      <c r="Y7" s="9"/>
      <c r="Z7" s="9"/>
      <c r="AA7" s="69">
        <v>10</v>
      </c>
      <c r="AB7" s="69"/>
      <c r="AC7" s="9"/>
      <c r="AD7" s="9"/>
      <c r="AE7" s="9"/>
      <c r="AF7" s="9"/>
      <c r="AG7" s="9"/>
      <c r="AH7" s="69">
        <v>1</v>
      </c>
      <c r="AI7" s="69"/>
      <c r="AJ7" s="9"/>
      <c r="AK7" s="9"/>
      <c r="AL7" s="9"/>
      <c r="AM7" s="42"/>
    </row>
    <row r="8" spans="1:39" ht="18" customHeight="1" x14ac:dyDescent="0.35">
      <c r="A8" s="221"/>
      <c r="B8" s="224"/>
      <c r="C8" s="33" t="s">
        <v>4</v>
      </c>
      <c r="D8" s="3">
        <v>11</v>
      </c>
      <c r="E8" s="4">
        <f t="shared" si="1"/>
        <v>11</v>
      </c>
      <c r="F8" s="8">
        <f t="shared" si="0"/>
        <v>0</v>
      </c>
      <c r="G8" s="69"/>
      <c r="H8" s="9"/>
      <c r="I8" s="9"/>
      <c r="J8" s="9"/>
      <c r="K8" s="9"/>
      <c r="L8" s="9"/>
      <c r="M8" s="69"/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/>
      <c r="Z8" s="9"/>
      <c r="AA8" s="69"/>
      <c r="AB8" s="69"/>
      <c r="AC8" s="9"/>
      <c r="AD8" s="9"/>
      <c r="AE8" s="9"/>
      <c r="AF8" s="9"/>
      <c r="AG8" s="9"/>
      <c r="AH8" s="69">
        <v>11</v>
      </c>
      <c r="AI8" s="69"/>
      <c r="AJ8" s="9"/>
      <c r="AK8" s="9"/>
      <c r="AL8" s="9"/>
      <c r="AM8" s="42"/>
    </row>
    <row r="9" spans="1:39" ht="18" customHeight="1" x14ac:dyDescent="0.35">
      <c r="A9" s="221"/>
      <c r="B9" s="224"/>
      <c r="C9" s="33" t="s">
        <v>5</v>
      </c>
      <c r="D9" s="3">
        <v>11</v>
      </c>
      <c r="E9" s="4">
        <f t="shared" si="1"/>
        <v>11</v>
      </c>
      <c r="F9" s="8">
        <f t="shared" si="0"/>
        <v>0</v>
      </c>
      <c r="G9" s="69"/>
      <c r="H9" s="9"/>
      <c r="I9" s="9"/>
      <c r="J9" s="9"/>
      <c r="K9" s="9"/>
      <c r="L9" s="9"/>
      <c r="M9" s="69"/>
      <c r="N9" s="69"/>
      <c r="O9" s="9"/>
      <c r="P9" s="9"/>
      <c r="Q9" s="9"/>
      <c r="R9" s="9"/>
      <c r="S9" s="9"/>
      <c r="T9" s="69"/>
      <c r="U9" s="69"/>
      <c r="V9" s="9"/>
      <c r="W9" s="9"/>
      <c r="X9" s="9"/>
      <c r="Y9" s="9"/>
      <c r="Z9" s="9"/>
      <c r="AA9" s="69"/>
      <c r="AB9" s="69"/>
      <c r="AC9" s="9">
        <v>2</v>
      </c>
      <c r="AD9" s="9"/>
      <c r="AE9" s="9"/>
      <c r="AF9" s="9"/>
      <c r="AG9" s="9"/>
      <c r="AH9" s="69">
        <v>9</v>
      </c>
      <c r="AI9" s="69"/>
      <c r="AJ9" s="9"/>
      <c r="AK9" s="9"/>
      <c r="AL9" s="9"/>
      <c r="AM9" s="42"/>
    </row>
    <row r="10" spans="1:39" ht="18" customHeight="1" x14ac:dyDescent="0.35">
      <c r="A10" s="222"/>
      <c r="B10" s="225"/>
      <c r="C10" s="34" t="s">
        <v>6</v>
      </c>
      <c r="D10" s="3">
        <v>11</v>
      </c>
      <c r="E10" s="4">
        <f t="shared" si="1"/>
        <v>11</v>
      </c>
      <c r="F10" s="10">
        <f t="shared" si="0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/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9">
        <v>11</v>
      </c>
      <c r="AD10" s="13"/>
      <c r="AE10" s="13"/>
      <c r="AF10" s="13"/>
      <c r="AG10" s="13"/>
      <c r="AH10" s="70"/>
      <c r="AI10" s="70"/>
      <c r="AJ10" s="13"/>
      <c r="AK10" s="13"/>
      <c r="AL10" s="13"/>
      <c r="AM10" s="43"/>
    </row>
    <row r="11" spans="1:39" ht="18" customHeight="1" x14ac:dyDescent="0.35">
      <c r="A11" s="220" t="s">
        <v>269</v>
      </c>
      <c r="B11" s="223" t="s">
        <v>270</v>
      </c>
      <c r="C11" s="31" t="s">
        <v>1</v>
      </c>
      <c r="D11" s="3">
        <v>16</v>
      </c>
      <c r="E11" s="4">
        <f t="shared" si="1"/>
        <v>16</v>
      </c>
      <c r="F11" s="4">
        <f t="shared" si="0"/>
        <v>0</v>
      </c>
      <c r="G11" s="71"/>
      <c r="H11" s="5"/>
      <c r="I11" s="5"/>
      <c r="J11" s="5"/>
      <c r="K11" s="5"/>
      <c r="L11" s="5"/>
      <c r="M11" s="71"/>
      <c r="N11" s="71"/>
      <c r="O11" s="5"/>
      <c r="P11" s="5"/>
      <c r="Q11" s="5"/>
      <c r="R11" s="5"/>
      <c r="S11" s="5"/>
      <c r="T11" s="71"/>
      <c r="U11" s="71"/>
      <c r="V11" s="5">
        <v>16</v>
      </c>
      <c r="W11" s="5"/>
      <c r="X11" s="5"/>
      <c r="Y11" s="5"/>
      <c r="Z11" s="5"/>
      <c r="AA11" s="71"/>
      <c r="AB11" s="71"/>
      <c r="AC11" s="5"/>
      <c r="AD11" s="5"/>
      <c r="AE11" s="5"/>
      <c r="AF11" s="5"/>
      <c r="AG11" s="5"/>
      <c r="AH11" s="71"/>
      <c r="AI11" s="71"/>
      <c r="AJ11" s="5"/>
      <c r="AK11" s="5"/>
      <c r="AL11" s="5"/>
      <c r="AM11" s="41"/>
    </row>
    <row r="12" spans="1:39" ht="18" customHeight="1" x14ac:dyDescent="0.35">
      <c r="A12" s="221"/>
      <c r="B12" s="224"/>
      <c r="C12" s="32" t="s">
        <v>2</v>
      </c>
      <c r="D12" s="3">
        <v>16</v>
      </c>
      <c r="E12" s="4">
        <f t="shared" si="1"/>
        <v>16</v>
      </c>
      <c r="F12" s="8">
        <f t="shared" si="0"/>
        <v>0</v>
      </c>
      <c r="G12" s="69"/>
      <c r="H12" s="9"/>
      <c r="I12" s="9"/>
      <c r="J12" s="9"/>
      <c r="K12" s="9"/>
      <c r="L12" s="9"/>
      <c r="M12" s="69"/>
      <c r="N12" s="69"/>
      <c r="O12" s="9"/>
      <c r="P12" s="9"/>
      <c r="Q12" s="9"/>
      <c r="R12" s="9"/>
      <c r="S12" s="9"/>
      <c r="T12" s="69"/>
      <c r="U12" s="69"/>
      <c r="V12" s="9">
        <v>16</v>
      </c>
      <c r="W12" s="9"/>
      <c r="X12" s="9"/>
      <c r="Y12" s="9"/>
      <c r="Z12" s="9"/>
      <c r="AA12" s="69"/>
      <c r="AB12" s="69"/>
      <c r="AC12" s="9"/>
      <c r="AD12" s="9"/>
      <c r="AE12" s="9"/>
      <c r="AF12" s="9"/>
      <c r="AG12" s="9"/>
      <c r="AH12" s="69"/>
      <c r="AI12" s="69"/>
      <c r="AJ12" s="9"/>
      <c r="AK12" s="9"/>
      <c r="AL12" s="9"/>
      <c r="AM12" s="42"/>
    </row>
    <row r="13" spans="1:39" ht="18" customHeight="1" x14ac:dyDescent="0.35">
      <c r="A13" s="221"/>
      <c r="B13" s="224"/>
      <c r="C13" s="32" t="s">
        <v>3</v>
      </c>
      <c r="D13" s="3">
        <v>16</v>
      </c>
      <c r="E13" s="4">
        <f t="shared" si="1"/>
        <v>16</v>
      </c>
      <c r="F13" s="8">
        <f t="shared" si="0"/>
        <v>0</v>
      </c>
      <c r="G13" s="69"/>
      <c r="H13" s="9"/>
      <c r="I13" s="9"/>
      <c r="J13" s="9"/>
      <c r="K13" s="9"/>
      <c r="L13" s="9"/>
      <c r="M13" s="69"/>
      <c r="N13" s="69"/>
      <c r="O13" s="9"/>
      <c r="P13" s="9"/>
      <c r="Q13" s="9"/>
      <c r="R13" s="9"/>
      <c r="S13" s="9"/>
      <c r="T13" s="69"/>
      <c r="U13" s="69"/>
      <c r="V13" s="9"/>
      <c r="W13" s="9"/>
      <c r="X13" s="9"/>
      <c r="Y13" s="9"/>
      <c r="Z13" s="9"/>
      <c r="AA13" s="69"/>
      <c r="AB13" s="69"/>
      <c r="AC13" s="9">
        <v>16</v>
      </c>
      <c r="AD13" s="9"/>
      <c r="AE13" s="9"/>
      <c r="AF13" s="9"/>
      <c r="AG13" s="9"/>
      <c r="AH13" s="69"/>
      <c r="AI13" s="69"/>
      <c r="AJ13" s="9"/>
      <c r="AK13" s="9"/>
      <c r="AL13" s="9"/>
      <c r="AM13" s="42"/>
    </row>
    <row r="14" spans="1:39" ht="18" customHeight="1" x14ac:dyDescent="0.35">
      <c r="A14" s="221"/>
      <c r="B14" s="224"/>
      <c r="C14" s="33" t="s">
        <v>4</v>
      </c>
      <c r="D14" s="3">
        <v>16</v>
      </c>
      <c r="E14" s="4">
        <f t="shared" si="1"/>
        <v>16</v>
      </c>
      <c r="F14" s="8">
        <f t="shared" si="0"/>
        <v>0</v>
      </c>
      <c r="G14" s="69"/>
      <c r="H14" s="9"/>
      <c r="I14" s="9"/>
      <c r="J14" s="9"/>
      <c r="K14" s="9"/>
      <c r="L14" s="9"/>
      <c r="M14" s="69"/>
      <c r="N14" s="69"/>
      <c r="O14" s="9"/>
      <c r="P14" s="9"/>
      <c r="Q14" s="9"/>
      <c r="R14" s="9"/>
      <c r="S14" s="9"/>
      <c r="T14" s="69"/>
      <c r="U14" s="69"/>
      <c r="V14" s="9"/>
      <c r="W14" s="9"/>
      <c r="X14" s="9"/>
      <c r="Y14" s="9"/>
      <c r="Z14" s="9"/>
      <c r="AA14" s="69"/>
      <c r="AB14" s="69"/>
      <c r="AC14" s="9">
        <v>16</v>
      </c>
      <c r="AD14" s="9"/>
      <c r="AE14" s="9"/>
      <c r="AF14" s="9"/>
      <c r="AG14" s="9"/>
      <c r="AH14" s="69"/>
      <c r="AI14" s="69"/>
      <c r="AJ14" s="9"/>
      <c r="AK14" s="9"/>
      <c r="AL14" s="9"/>
      <c r="AM14" s="42"/>
    </row>
    <row r="15" spans="1:39" ht="18" customHeight="1" x14ac:dyDescent="0.35">
      <c r="A15" s="221"/>
      <c r="B15" s="224"/>
      <c r="C15" s="33" t="s">
        <v>5</v>
      </c>
      <c r="D15" s="3">
        <v>16</v>
      </c>
      <c r="E15" s="4">
        <f t="shared" si="1"/>
        <v>16</v>
      </c>
      <c r="F15" s="8">
        <f t="shared" si="0"/>
        <v>0</v>
      </c>
      <c r="G15" s="69"/>
      <c r="H15" s="9"/>
      <c r="I15" s="9"/>
      <c r="J15" s="9"/>
      <c r="K15" s="9"/>
      <c r="L15" s="9"/>
      <c r="M15" s="69"/>
      <c r="N15" s="69"/>
      <c r="O15" s="9"/>
      <c r="P15" s="9"/>
      <c r="Q15" s="9"/>
      <c r="R15" s="9"/>
      <c r="S15" s="9"/>
      <c r="T15" s="69"/>
      <c r="U15" s="69"/>
      <c r="V15" s="9"/>
      <c r="W15" s="9"/>
      <c r="X15" s="9"/>
      <c r="Y15" s="9"/>
      <c r="Z15" s="9"/>
      <c r="AA15" s="69"/>
      <c r="AB15" s="69"/>
      <c r="AC15" s="9"/>
      <c r="AD15" s="9"/>
      <c r="AE15" s="9"/>
      <c r="AF15" s="9"/>
      <c r="AG15" s="9"/>
      <c r="AH15" s="69">
        <v>16</v>
      </c>
      <c r="AI15" s="69"/>
      <c r="AJ15" s="9"/>
      <c r="AK15" s="9"/>
      <c r="AL15" s="9"/>
      <c r="AM15" s="42"/>
    </row>
    <row r="16" spans="1:39" ht="18" customHeight="1" x14ac:dyDescent="0.35">
      <c r="A16" s="222"/>
      <c r="B16" s="225"/>
      <c r="C16" s="34" t="s">
        <v>6</v>
      </c>
      <c r="D16" s="3">
        <v>16</v>
      </c>
      <c r="E16" s="4">
        <f t="shared" si="1"/>
        <v>16</v>
      </c>
      <c r="F16" s="10">
        <f t="shared" si="0"/>
        <v>0</v>
      </c>
      <c r="G16" s="70"/>
      <c r="H16" s="13"/>
      <c r="I16" s="13"/>
      <c r="J16" s="13"/>
      <c r="K16" s="13"/>
      <c r="L16" s="13"/>
      <c r="M16" s="70"/>
      <c r="N16" s="70"/>
      <c r="O16" s="13"/>
      <c r="P16" s="13"/>
      <c r="Q16" s="13"/>
      <c r="R16" s="13"/>
      <c r="S16" s="13"/>
      <c r="T16" s="70"/>
      <c r="U16" s="70"/>
      <c r="V16" s="13"/>
      <c r="W16" s="13"/>
      <c r="X16" s="13"/>
      <c r="Y16" s="13"/>
      <c r="Z16" s="13"/>
      <c r="AA16" s="70">
        <v>16</v>
      </c>
      <c r="AB16" s="70"/>
      <c r="AC16" s="13"/>
      <c r="AD16" s="13"/>
      <c r="AE16" s="13"/>
      <c r="AF16" s="13"/>
      <c r="AG16" s="13"/>
      <c r="AH16" s="70"/>
      <c r="AI16" s="70"/>
      <c r="AJ16" s="13"/>
      <c r="AK16" s="13"/>
      <c r="AL16" s="13"/>
      <c r="AM16" s="43"/>
    </row>
    <row r="17" spans="1:39" ht="18" customHeight="1" x14ac:dyDescent="0.35">
      <c r="A17" s="220" t="s">
        <v>269</v>
      </c>
      <c r="B17" s="308" t="s">
        <v>236</v>
      </c>
      <c r="C17" s="31" t="s">
        <v>1</v>
      </c>
      <c r="D17" s="3">
        <v>12</v>
      </c>
      <c r="E17" s="4">
        <f t="shared" si="1"/>
        <v>12</v>
      </c>
      <c r="F17" s="4">
        <f t="shared" si="0"/>
        <v>0</v>
      </c>
      <c r="G17" s="71"/>
      <c r="H17" s="5"/>
      <c r="I17" s="5"/>
      <c r="J17" s="5"/>
      <c r="K17" s="5"/>
      <c r="L17" s="5"/>
      <c r="M17" s="71"/>
      <c r="N17" s="71"/>
      <c r="O17" s="5"/>
      <c r="P17" s="5"/>
      <c r="Q17" s="5"/>
      <c r="R17" s="5"/>
      <c r="S17" s="5"/>
      <c r="T17" s="71"/>
      <c r="U17" s="71"/>
      <c r="V17" s="5">
        <v>12</v>
      </c>
      <c r="W17" s="5"/>
      <c r="X17" s="5"/>
      <c r="Y17" s="5"/>
      <c r="Z17" s="5"/>
      <c r="AA17" s="71"/>
      <c r="AB17" s="71"/>
      <c r="AC17" s="5"/>
      <c r="AD17" s="5"/>
      <c r="AE17" s="5"/>
      <c r="AF17" s="5"/>
      <c r="AG17" s="5"/>
      <c r="AH17" s="71"/>
      <c r="AI17" s="71"/>
      <c r="AJ17" s="5"/>
      <c r="AK17" s="5"/>
      <c r="AL17" s="5"/>
      <c r="AM17" s="41"/>
    </row>
    <row r="18" spans="1:39" ht="18" customHeight="1" x14ac:dyDescent="0.35">
      <c r="A18" s="221"/>
      <c r="B18" s="308"/>
      <c r="C18" s="32" t="s">
        <v>2</v>
      </c>
      <c r="D18" s="3">
        <v>12</v>
      </c>
      <c r="E18" s="4">
        <f t="shared" si="1"/>
        <v>12</v>
      </c>
      <c r="F18" s="8">
        <f t="shared" si="0"/>
        <v>0</v>
      </c>
      <c r="G18" s="69"/>
      <c r="H18" s="9"/>
      <c r="I18" s="9"/>
      <c r="J18" s="9"/>
      <c r="K18" s="9"/>
      <c r="L18" s="9"/>
      <c r="M18" s="69"/>
      <c r="N18" s="69"/>
      <c r="O18" s="9"/>
      <c r="P18" s="9"/>
      <c r="Q18" s="9"/>
      <c r="R18" s="9"/>
      <c r="S18" s="9"/>
      <c r="T18" s="69"/>
      <c r="U18" s="69"/>
      <c r="V18" s="9">
        <v>12</v>
      </c>
      <c r="W18" s="9"/>
      <c r="X18" s="9"/>
      <c r="Y18" s="9"/>
      <c r="Z18" s="9"/>
      <c r="AA18" s="69"/>
      <c r="AB18" s="69"/>
      <c r="AC18" s="9"/>
      <c r="AD18" s="9"/>
      <c r="AE18" s="9"/>
      <c r="AF18" s="9"/>
      <c r="AG18" s="9"/>
      <c r="AH18" s="69"/>
      <c r="AI18" s="69"/>
      <c r="AJ18" s="9"/>
      <c r="AK18" s="9"/>
      <c r="AL18" s="9"/>
      <c r="AM18" s="42"/>
    </row>
    <row r="19" spans="1:39" ht="18" customHeight="1" x14ac:dyDescent="0.35">
      <c r="A19" s="221"/>
      <c r="B19" s="308"/>
      <c r="C19" s="32" t="s">
        <v>3</v>
      </c>
      <c r="D19" s="3">
        <v>12</v>
      </c>
      <c r="E19" s="4">
        <f t="shared" si="1"/>
        <v>12</v>
      </c>
      <c r="F19" s="8">
        <f t="shared" si="0"/>
        <v>0</v>
      </c>
      <c r="G19" s="69"/>
      <c r="H19" s="9"/>
      <c r="I19" s="9"/>
      <c r="J19" s="9"/>
      <c r="K19" s="9"/>
      <c r="L19" s="9"/>
      <c r="M19" s="69"/>
      <c r="N19" s="69"/>
      <c r="O19" s="9"/>
      <c r="P19" s="9"/>
      <c r="Q19" s="9"/>
      <c r="R19" s="9"/>
      <c r="S19" s="9"/>
      <c r="T19" s="69"/>
      <c r="U19" s="69"/>
      <c r="V19" s="9"/>
      <c r="W19" s="9"/>
      <c r="X19" s="9"/>
      <c r="Y19" s="9">
        <v>10</v>
      </c>
      <c r="Z19" s="9">
        <v>2</v>
      </c>
      <c r="AA19" s="69"/>
      <c r="AB19" s="69"/>
      <c r="AC19" s="9"/>
      <c r="AD19" s="9"/>
      <c r="AE19" s="9"/>
      <c r="AF19" s="9"/>
      <c r="AG19" s="9"/>
      <c r="AH19" s="69"/>
      <c r="AI19" s="69"/>
      <c r="AJ19" s="9"/>
      <c r="AK19" s="9"/>
      <c r="AL19" s="9"/>
      <c r="AM19" s="42"/>
    </row>
    <row r="20" spans="1:39" ht="18" customHeight="1" x14ac:dyDescent="0.35">
      <c r="A20" s="221"/>
      <c r="B20" s="308"/>
      <c r="C20" s="33" t="s">
        <v>4</v>
      </c>
      <c r="D20" s="3">
        <v>12</v>
      </c>
      <c r="E20" s="4">
        <f t="shared" si="1"/>
        <v>12</v>
      </c>
      <c r="F20" s="8">
        <f t="shared" si="0"/>
        <v>0</v>
      </c>
      <c r="G20" s="69"/>
      <c r="H20" s="9"/>
      <c r="I20" s="9"/>
      <c r="J20" s="9"/>
      <c r="K20" s="9"/>
      <c r="L20" s="9"/>
      <c r="M20" s="69"/>
      <c r="N20" s="69"/>
      <c r="O20" s="9"/>
      <c r="P20" s="9"/>
      <c r="Q20" s="9"/>
      <c r="R20" s="9"/>
      <c r="S20" s="9"/>
      <c r="T20" s="69"/>
      <c r="U20" s="69"/>
      <c r="V20" s="9"/>
      <c r="W20" s="9"/>
      <c r="X20" s="9"/>
      <c r="Y20" s="9"/>
      <c r="Z20" s="9"/>
      <c r="AA20" s="69"/>
      <c r="AB20" s="69"/>
      <c r="AC20" s="9"/>
      <c r="AD20" s="9"/>
      <c r="AE20" s="9"/>
      <c r="AF20" s="9"/>
      <c r="AG20" s="9"/>
      <c r="AH20" s="69">
        <v>12</v>
      </c>
      <c r="AI20" s="69"/>
      <c r="AJ20" s="9"/>
      <c r="AK20" s="9"/>
      <c r="AL20" s="9"/>
      <c r="AM20" s="42"/>
    </row>
    <row r="21" spans="1:39" ht="18" customHeight="1" x14ac:dyDescent="0.35">
      <c r="A21" s="221"/>
      <c r="B21" s="308"/>
      <c r="C21" s="33" t="s">
        <v>5</v>
      </c>
      <c r="D21" s="3">
        <v>12</v>
      </c>
      <c r="E21" s="4">
        <f t="shared" si="1"/>
        <v>12</v>
      </c>
      <c r="F21" s="8">
        <f t="shared" si="0"/>
        <v>0</v>
      </c>
      <c r="G21" s="69"/>
      <c r="H21" s="9"/>
      <c r="I21" s="9"/>
      <c r="J21" s="9"/>
      <c r="K21" s="9"/>
      <c r="L21" s="9"/>
      <c r="M21" s="69"/>
      <c r="N21" s="69"/>
      <c r="O21" s="9"/>
      <c r="P21" s="9"/>
      <c r="Q21" s="9"/>
      <c r="R21" s="9"/>
      <c r="S21" s="9"/>
      <c r="T21" s="69"/>
      <c r="U21" s="69"/>
      <c r="V21" s="9"/>
      <c r="W21" s="9"/>
      <c r="X21" s="9"/>
      <c r="Y21" s="9"/>
      <c r="Z21" s="9"/>
      <c r="AA21" s="69"/>
      <c r="AB21" s="69"/>
      <c r="AC21" s="9"/>
      <c r="AD21" s="9"/>
      <c r="AE21" s="9"/>
      <c r="AF21" s="9"/>
      <c r="AG21" s="9"/>
      <c r="AH21" s="69">
        <v>12</v>
      </c>
      <c r="AI21" s="69"/>
      <c r="AJ21" s="9"/>
      <c r="AK21" s="9"/>
      <c r="AL21" s="9"/>
      <c r="AM21" s="42"/>
    </row>
    <row r="22" spans="1:39" ht="18" customHeight="1" x14ac:dyDescent="0.35">
      <c r="A22" s="222"/>
      <c r="B22" s="308"/>
      <c r="C22" s="35" t="s">
        <v>6</v>
      </c>
      <c r="D22" s="3">
        <v>12</v>
      </c>
      <c r="E22" s="4">
        <f t="shared" si="1"/>
        <v>12</v>
      </c>
      <c r="F22" s="10">
        <f t="shared" si="0"/>
        <v>0</v>
      </c>
      <c r="G22" s="70"/>
      <c r="H22" s="13"/>
      <c r="I22" s="13"/>
      <c r="J22" s="13"/>
      <c r="K22" s="13"/>
      <c r="L22" s="13"/>
      <c r="M22" s="70"/>
      <c r="N22" s="70"/>
      <c r="O22" s="13"/>
      <c r="P22" s="13"/>
      <c r="Q22" s="13"/>
      <c r="R22" s="13"/>
      <c r="S22" s="13"/>
      <c r="T22" s="70"/>
      <c r="U22" s="70"/>
      <c r="V22" s="13"/>
      <c r="W22" s="13"/>
      <c r="X22" s="13"/>
      <c r="Y22" s="13"/>
      <c r="Z22" s="13"/>
      <c r="AA22" s="70"/>
      <c r="AB22" s="70"/>
      <c r="AC22" s="13"/>
      <c r="AD22" s="13"/>
      <c r="AE22" s="13"/>
      <c r="AF22" s="13"/>
      <c r="AG22" s="13"/>
      <c r="AH22" s="70">
        <v>12</v>
      </c>
      <c r="AI22" s="70"/>
      <c r="AJ22" s="13"/>
      <c r="AK22" s="13"/>
      <c r="AL22" s="13"/>
      <c r="AM22" s="43"/>
    </row>
    <row r="23" spans="1:39" ht="18" customHeight="1" x14ac:dyDescent="0.35">
      <c r="A23" s="220" t="s">
        <v>269</v>
      </c>
      <c r="B23" s="223" t="s">
        <v>237</v>
      </c>
      <c r="C23" s="31" t="s">
        <v>1</v>
      </c>
      <c r="D23" s="3">
        <v>8</v>
      </c>
      <c r="E23" s="4">
        <f t="shared" si="1"/>
        <v>8</v>
      </c>
      <c r="F23" s="4">
        <f t="shared" si="0"/>
        <v>0</v>
      </c>
      <c r="G23" s="71"/>
      <c r="H23" s="5"/>
      <c r="I23" s="5"/>
      <c r="J23" s="5"/>
      <c r="K23" s="5"/>
      <c r="L23" s="5"/>
      <c r="M23" s="71"/>
      <c r="N23" s="71"/>
      <c r="O23" s="5"/>
      <c r="P23" s="5"/>
      <c r="Q23" s="5"/>
      <c r="R23" s="5"/>
      <c r="S23" s="5"/>
      <c r="T23" s="71"/>
      <c r="U23" s="71"/>
      <c r="V23" s="5">
        <v>8</v>
      </c>
      <c r="W23" s="5"/>
      <c r="X23" s="5"/>
      <c r="Y23" s="5"/>
      <c r="Z23" s="5"/>
      <c r="AA23" s="71"/>
      <c r="AB23" s="71"/>
      <c r="AC23" s="5"/>
      <c r="AD23" s="5"/>
      <c r="AE23" s="5"/>
      <c r="AF23" s="5"/>
      <c r="AG23" s="5"/>
      <c r="AH23" s="71"/>
      <c r="AI23" s="71"/>
      <c r="AJ23" s="5"/>
      <c r="AK23" s="5"/>
      <c r="AL23" s="5"/>
      <c r="AM23" s="41"/>
    </row>
    <row r="24" spans="1:39" ht="18" customHeight="1" x14ac:dyDescent="0.35">
      <c r="A24" s="221"/>
      <c r="B24" s="224"/>
      <c r="C24" s="32" t="s">
        <v>2</v>
      </c>
      <c r="D24" s="3">
        <v>8</v>
      </c>
      <c r="E24" s="4">
        <f t="shared" si="1"/>
        <v>8</v>
      </c>
      <c r="F24" s="8">
        <f t="shared" si="0"/>
        <v>0</v>
      </c>
      <c r="G24" s="69"/>
      <c r="H24" s="9"/>
      <c r="I24" s="9"/>
      <c r="J24" s="9"/>
      <c r="K24" s="9"/>
      <c r="L24" s="9"/>
      <c r="M24" s="69"/>
      <c r="N24" s="69"/>
      <c r="O24" s="9"/>
      <c r="P24" s="9"/>
      <c r="Q24" s="9"/>
      <c r="R24" s="9"/>
      <c r="S24" s="9"/>
      <c r="T24" s="69"/>
      <c r="U24" s="69"/>
      <c r="V24" s="9">
        <v>7</v>
      </c>
      <c r="W24" s="9"/>
      <c r="X24" s="9"/>
      <c r="Y24" s="9"/>
      <c r="Z24" s="9">
        <v>1</v>
      </c>
      <c r="AA24" s="69"/>
      <c r="AB24" s="69"/>
      <c r="AC24" s="9"/>
      <c r="AD24" s="9"/>
      <c r="AE24" s="9"/>
      <c r="AF24" s="9"/>
      <c r="AG24" s="9"/>
      <c r="AH24" s="69"/>
      <c r="AI24" s="69"/>
      <c r="AJ24" s="9"/>
      <c r="AK24" s="9"/>
      <c r="AL24" s="9"/>
      <c r="AM24" s="41"/>
    </row>
    <row r="25" spans="1:39" ht="18" customHeight="1" x14ac:dyDescent="0.35">
      <c r="A25" s="221"/>
      <c r="B25" s="224"/>
      <c r="C25" s="32" t="s">
        <v>3</v>
      </c>
      <c r="D25" s="3">
        <v>8</v>
      </c>
      <c r="E25" s="4">
        <f t="shared" si="1"/>
        <v>8</v>
      </c>
      <c r="F25" s="8">
        <f t="shared" si="0"/>
        <v>0</v>
      </c>
      <c r="G25" s="69"/>
      <c r="H25" s="9"/>
      <c r="I25" s="9"/>
      <c r="J25" s="9"/>
      <c r="K25" s="9"/>
      <c r="L25" s="9"/>
      <c r="M25" s="69"/>
      <c r="N25" s="69"/>
      <c r="O25" s="9"/>
      <c r="P25" s="9"/>
      <c r="Q25" s="9"/>
      <c r="R25" s="9"/>
      <c r="S25" s="9"/>
      <c r="T25" s="69"/>
      <c r="U25" s="69"/>
      <c r="V25" s="9"/>
      <c r="W25" s="9"/>
      <c r="X25" s="9"/>
      <c r="Y25" s="9"/>
      <c r="Z25" s="9"/>
      <c r="AA25" s="69">
        <v>8</v>
      </c>
      <c r="AB25" s="69"/>
      <c r="AC25" s="9"/>
      <c r="AD25" s="9"/>
      <c r="AE25" s="9"/>
      <c r="AF25" s="9"/>
      <c r="AG25" s="9"/>
      <c r="AH25" s="69"/>
      <c r="AI25" s="69"/>
      <c r="AJ25" s="9"/>
      <c r="AK25" s="9"/>
      <c r="AL25" s="9"/>
      <c r="AM25" s="42"/>
    </row>
    <row r="26" spans="1:39" ht="18" customHeight="1" x14ac:dyDescent="0.35">
      <c r="A26" s="221"/>
      <c r="B26" s="224"/>
      <c r="C26" s="33" t="s">
        <v>4</v>
      </c>
      <c r="D26" s="3">
        <v>8</v>
      </c>
      <c r="E26" s="4">
        <f t="shared" si="1"/>
        <v>8</v>
      </c>
      <c r="F26" s="8">
        <f t="shared" si="0"/>
        <v>0</v>
      </c>
      <c r="G26" s="69"/>
      <c r="H26" s="9"/>
      <c r="I26" s="9"/>
      <c r="J26" s="9"/>
      <c r="K26" s="9"/>
      <c r="L26" s="9"/>
      <c r="M26" s="69"/>
      <c r="N26" s="69"/>
      <c r="O26" s="9"/>
      <c r="P26" s="9"/>
      <c r="Q26" s="9"/>
      <c r="R26" s="9"/>
      <c r="S26" s="9"/>
      <c r="T26" s="69"/>
      <c r="U26" s="69"/>
      <c r="V26" s="9"/>
      <c r="W26" s="9"/>
      <c r="X26" s="9"/>
      <c r="Y26" s="9"/>
      <c r="Z26" s="9"/>
      <c r="AA26" s="69"/>
      <c r="AB26" s="69"/>
      <c r="AC26" s="9"/>
      <c r="AD26" s="9"/>
      <c r="AE26" s="9"/>
      <c r="AF26" s="9"/>
      <c r="AG26" s="9"/>
      <c r="AH26" s="69">
        <v>8</v>
      </c>
      <c r="AI26" s="69"/>
      <c r="AJ26" s="9"/>
      <c r="AK26" s="9"/>
      <c r="AL26" s="9"/>
      <c r="AM26" s="42"/>
    </row>
    <row r="27" spans="1:39" ht="18" customHeight="1" x14ac:dyDescent="0.35">
      <c r="A27" s="221"/>
      <c r="B27" s="224"/>
      <c r="C27" s="33" t="s">
        <v>5</v>
      </c>
      <c r="D27" s="3">
        <v>8</v>
      </c>
      <c r="E27" s="4">
        <f t="shared" si="1"/>
        <v>8</v>
      </c>
      <c r="F27" s="8">
        <f t="shared" si="0"/>
        <v>0</v>
      </c>
      <c r="G27" s="69"/>
      <c r="H27" s="9"/>
      <c r="I27" s="9"/>
      <c r="J27" s="9"/>
      <c r="K27" s="9"/>
      <c r="L27" s="9"/>
      <c r="M27" s="69"/>
      <c r="N27" s="69"/>
      <c r="O27" s="9"/>
      <c r="P27" s="9"/>
      <c r="Q27" s="9"/>
      <c r="R27" s="9"/>
      <c r="S27" s="9"/>
      <c r="T27" s="69"/>
      <c r="U27" s="69"/>
      <c r="V27" s="9"/>
      <c r="W27" s="9"/>
      <c r="X27" s="9"/>
      <c r="Y27" s="9"/>
      <c r="Z27" s="9"/>
      <c r="AA27" s="69"/>
      <c r="AB27" s="69"/>
      <c r="AC27" s="9">
        <v>2</v>
      </c>
      <c r="AD27" s="9"/>
      <c r="AE27" s="9"/>
      <c r="AF27" s="9"/>
      <c r="AG27" s="9"/>
      <c r="AH27" s="69">
        <v>6</v>
      </c>
      <c r="AI27" s="69"/>
      <c r="AJ27" s="9"/>
      <c r="AK27" s="9"/>
      <c r="AL27" s="9"/>
      <c r="AM27" s="42"/>
    </row>
    <row r="28" spans="1:39" ht="18" customHeight="1" x14ac:dyDescent="0.35">
      <c r="A28" s="222"/>
      <c r="B28" s="225"/>
      <c r="C28" s="34" t="s">
        <v>6</v>
      </c>
      <c r="D28" s="3">
        <v>8</v>
      </c>
      <c r="E28" s="4">
        <f t="shared" si="1"/>
        <v>8</v>
      </c>
      <c r="F28" s="10">
        <f t="shared" si="0"/>
        <v>0</v>
      </c>
      <c r="G28" s="70"/>
      <c r="H28" s="13"/>
      <c r="I28" s="13"/>
      <c r="J28" s="13"/>
      <c r="K28" s="13"/>
      <c r="L28" s="13"/>
      <c r="M28" s="70"/>
      <c r="N28" s="70"/>
      <c r="O28" s="13"/>
      <c r="P28" s="13"/>
      <c r="Q28" s="13"/>
      <c r="R28" s="13"/>
      <c r="S28" s="13"/>
      <c r="T28" s="70"/>
      <c r="U28" s="70"/>
      <c r="V28" s="13"/>
      <c r="W28" s="13"/>
      <c r="X28" s="13"/>
      <c r="Y28" s="13"/>
      <c r="Z28" s="13"/>
      <c r="AA28" s="70">
        <v>1</v>
      </c>
      <c r="AB28" s="70"/>
      <c r="AC28" s="13"/>
      <c r="AD28" s="13"/>
      <c r="AE28" s="13"/>
      <c r="AF28" s="13"/>
      <c r="AG28" s="13"/>
      <c r="AH28" s="70">
        <v>7</v>
      </c>
      <c r="AI28" s="70"/>
      <c r="AJ28" s="13"/>
      <c r="AK28" s="13"/>
      <c r="AL28" s="13"/>
      <c r="AM28" s="43"/>
    </row>
    <row r="29" spans="1:39" ht="18" customHeight="1" x14ac:dyDescent="0.35">
      <c r="A29" s="220" t="s">
        <v>269</v>
      </c>
      <c r="B29" s="223" t="s">
        <v>271</v>
      </c>
      <c r="C29" s="31" t="s">
        <v>1</v>
      </c>
      <c r="D29" s="3">
        <v>12</v>
      </c>
      <c r="E29" s="4">
        <f t="shared" si="1"/>
        <v>12</v>
      </c>
      <c r="F29" s="4">
        <f t="shared" ref="F29:F40" si="2">E29-D29</f>
        <v>0</v>
      </c>
      <c r="G29" s="71"/>
      <c r="H29" s="5"/>
      <c r="I29" s="5"/>
      <c r="J29" s="5"/>
      <c r="K29" s="5"/>
      <c r="L29" s="5"/>
      <c r="M29" s="71"/>
      <c r="N29" s="71"/>
      <c r="O29" s="5"/>
      <c r="P29" s="5"/>
      <c r="Q29" s="5"/>
      <c r="R29" s="5"/>
      <c r="S29" s="5"/>
      <c r="T29" s="71"/>
      <c r="U29" s="71"/>
      <c r="V29" s="5">
        <v>12</v>
      </c>
      <c r="W29" s="5"/>
      <c r="X29" s="5"/>
      <c r="Y29" s="5"/>
      <c r="Z29" s="5"/>
      <c r="AA29" s="71"/>
      <c r="AB29" s="71"/>
      <c r="AC29" s="5"/>
      <c r="AD29" s="5"/>
      <c r="AE29" s="5"/>
      <c r="AF29" s="5"/>
      <c r="AG29" s="5"/>
      <c r="AH29" s="71"/>
      <c r="AI29" s="71"/>
      <c r="AJ29" s="5"/>
      <c r="AK29" s="5"/>
      <c r="AL29" s="5"/>
      <c r="AM29" s="41"/>
    </row>
    <row r="30" spans="1:39" ht="18" customHeight="1" x14ac:dyDescent="0.35">
      <c r="A30" s="221"/>
      <c r="B30" s="224"/>
      <c r="C30" s="32" t="s">
        <v>2</v>
      </c>
      <c r="D30" s="3">
        <v>12</v>
      </c>
      <c r="E30" s="4">
        <f t="shared" si="1"/>
        <v>12</v>
      </c>
      <c r="F30" s="8">
        <f t="shared" si="2"/>
        <v>0</v>
      </c>
      <c r="G30" s="69"/>
      <c r="H30" s="9"/>
      <c r="I30" s="9"/>
      <c r="J30" s="9"/>
      <c r="K30" s="9"/>
      <c r="L30" s="9"/>
      <c r="M30" s="69"/>
      <c r="N30" s="69"/>
      <c r="O30" s="9"/>
      <c r="P30" s="9"/>
      <c r="Q30" s="9"/>
      <c r="R30" s="9"/>
      <c r="S30" s="9"/>
      <c r="T30" s="69"/>
      <c r="U30" s="69"/>
      <c r="V30" s="9">
        <v>12</v>
      </c>
      <c r="W30" s="9"/>
      <c r="X30" s="9"/>
      <c r="Y30" s="9"/>
      <c r="Z30" s="9"/>
      <c r="AA30" s="69"/>
      <c r="AB30" s="69"/>
      <c r="AC30" s="9"/>
      <c r="AD30" s="9"/>
      <c r="AE30" s="9"/>
      <c r="AF30" s="9"/>
      <c r="AG30" s="9"/>
      <c r="AH30" s="69"/>
      <c r="AI30" s="69"/>
      <c r="AJ30" s="9"/>
      <c r="AK30" s="9"/>
      <c r="AL30" s="9"/>
      <c r="AM30" s="41"/>
    </row>
    <row r="31" spans="1:39" ht="18" customHeight="1" x14ac:dyDescent="0.35">
      <c r="A31" s="221"/>
      <c r="B31" s="224"/>
      <c r="C31" s="32" t="s">
        <v>3</v>
      </c>
      <c r="D31" s="3">
        <v>12</v>
      </c>
      <c r="E31" s="4">
        <f t="shared" si="1"/>
        <v>12</v>
      </c>
      <c r="F31" s="8">
        <f t="shared" si="2"/>
        <v>0</v>
      </c>
      <c r="G31" s="69"/>
      <c r="H31" s="9"/>
      <c r="I31" s="9"/>
      <c r="J31" s="9"/>
      <c r="K31" s="9"/>
      <c r="L31" s="9"/>
      <c r="M31" s="69"/>
      <c r="N31" s="69"/>
      <c r="O31" s="9"/>
      <c r="P31" s="9"/>
      <c r="Q31" s="9"/>
      <c r="R31" s="9"/>
      <c r="S31" s="9"/>
      <c r="T31" s="69"/>
      <c r="U31" s="69"/>
      <c r="V31" s="9"/>
      <c r="W31" s="9"/>
      <c r="X31" s="9"/>
      <c r="Y31" s="9"/>
      <c r="Z31" s="9"/>
      <c r="AA31" s="69">
        <f>6+6</f>
        <v>12</v>
      </c>
      <c r="AB31" s="69"/>
      <c r="AC31" s="9"/>
      <c r="AD31" s="9"/>
      <c r="AE31" s="9"/>
      <c r="AF31" s="9"/>
      <c r="AG31" s="9"/>
      <c r="AH31" s="69"/>
      <c r="AI31" s="69"/>
      <c r="AJ31" s="9"/>
      <c r="AK31" s="9"/>
      <c r="AL31" s="9"/>
      <c r="AM31" s="42"/>
    </row>
    <row r="32" spans="1:39" ht="18" customHeight="1" x14ac:dyDescent="0.35">
      <c r="A32" s="221"/>
      <c r="B32" s="224"/>
      <c r="C32" s="33" t="s">
        <v>4</v>
      </c>
      <c r="D32" s="3">
        <v>12</v>
      </c>
      <c r="E32" s="4">
        <f t="shared" si="1"/>
        <v>12</v>
      </c>
      <c r="F32" s="8">
        <f t="shared" si="2"/>
        <v>0</v>
      </c>
      <c r="G32" s="69"/>
      <c r="H32" s="9"/>
      <c r="I32" s="9"/>
      <c r="J32" s="9"/>
      <c r="K32" s="9"/>
      <c r="L32" s="9"/>
      <c r="M32" s="69"/>
      <c r="N32" s="69"/>
      <c r="O32" s="9"/>
      <c r="P32" s="9"/>
      <c r="Q32" s="9"/>
      <c r="R32" s="9"/>
      <c r="S32" s="9"/>
      <c r="T32" s="69"/>
      <c r="U32" s="69"/>
      <c r="V32" s="9"/>
      <c r="W32" s="9"/>
      <c r="X32" s="9"/>
      <c r="Y32" s="9"/>
      <c r="Z32" s="9"/>
      <c r="AA32" s="69"/>
      <c r="AB32" s="69"/>
      <c r="AC32" s="9"/>
      <c r="AD32" s="9"/>
      <c r="AE32" s="9"/>
      <c r="AF32" s="9">
        <v>12</v>
      </c>
      <c r="AG32" s="9"/>
      <c r="AH32" s="69"/>
      <c r="AI32" s="69"/>
      <c r="AJ32" s="9"/>
      <c r="AK32" s="9"/>
      <c r="AL32" s="9"/>
      <c r="AM32" s="42"/>
    </row>
    <row r="33" spans="1:39" ht="18" customHeight="1" x14ac:dyDescent="0.35">
      <c r="A33" s="221"/>
      <c r="B33" s="224"/>
      <c r="C33" s="33" t="s">
        <v>5</v>
      </c>
      <c r="D33" s="3">
        <v>12</v>
      </c>
      <c r="E33" s="4">
        <f t="shared" si="1"/>
        <v>12</v>
      </c>
      <c r="F33" s="8">
        <f t="shared" si="2"/>
        <v>0</v>
      </c>
      <c r="G33" s="69"/>
      <c r="H33" s="9"/>
      <c r="I33" s="9"/>
      <c r="J33" s="9"/>
      <c r="K33" s="9"/>
      <c r="L33" s="9"/>
      <c r="M33" s="69"/>
      <c r="N33" s="69"/>
      <c r="O33" s="9"/>
      <c r="P33" s="9"/>
      <c r="Q33" s="9"/>
      <c r="R33" s="9"/>
      <c r="S33" s="9"/>
      <c r="T33" s="69"/>
      <c r="U33" s="69"/>
      <c r="V33" s="9"/>
      <c r="W33" s="9"/>
      <c r="X33" s="9"/>
      <c r="Y33" s="9"/>
      <c r="Z33" s="9"/>
      <c r="AA33" s="69"/>
      <c r="AB33" s="69"/>
      <c r="AC33" s="9"/>
      <c r="AD33" s="9"/>
      <c r="AE33" s="9"/>
      <c r="AF33" s="9">
        <v>12</v>
      </c>
      <c r="AG33" s="9"/>
      <c r="AH33" s="69"/>
      <c r="AI33" s="69"/>
      <c r="AJ33" s="9"/>
      <c r="AK33" s="9"/>
      <c r="AL33" s="9"/>
      <c r="AM33" s="42"/>
    </row>
    <row r="34" spans="1:39" ht="18" customHeight="1" x14ac:dyDescent="0.35">
      <c r="A34" s="222"/>
      <c r="B34" s="225"/>
      <c r="C34" s="34" t="s">
        <v>6</v>
      </c>
      <c r="D34" s="3">
        <v>12</v>
      </c>
      <c r="E34" s="4">
        <f t="shared" si="1"/>
        <v>12</v>
      </c>
      <c r="F34" s="10">
        <f t="shared" si="2"/>
        <v>0</v>
      </c>
      <c r="G34" s="70"/>
      <c r="H34" s="13"/>
      <c r="I34" s="13"/>
      <c r="J34" s="13"/>
      <c r="K34" s="13"/>
      <c r="L34" s="13"/>
      <c r="M34" s="70"/>
      <c r="N34" s="70"/>
      <c r="O34" s="13"/>
      <c r="P34" s="13"/>
      <c r="Q34" s="13"/>
      <c r="R34" s="13"/>
      <c r="S34" s="13"/>
      <c r="T34" s="70"/>
      <c r="U34" s="70"/>
      <c r="V34" s="13"/>
      <c r="W34" s="13"/>
      <c r="X34" s="13"/>
      <c r="Y34" s="13"/>
      <c r="Z34" s="13"/>
      <c r="AA34" s="70">
        <v>12</v>
      </c>
      <c r="AB34" s="70"/>
      <c r="AC34" s="13"/>
      <c r="AD34" s="13"/>
      <c r="AE34" s="13"/>
      <c r="AF34" s="13"/>
      <c r="AG34" s="13"/>
      <c r="AH34" s="70"/>
      <c r="AI34" s="70"/>
      <c r="AJ34" s="13"/>
      <c r="AK34" s="13"/>
      <c r="AL34" s="13"/>
      <c r="AM34" s="43"/>
    </row>
    <row r="35" spans="1:39" ht="18" customHeight="1" x14ac:dyDescent="0.35">
      <c r="A35" s="220" t="s">
        <v>269</v>
      </c>
      <c r="B35" s="223" t="s">
        <v>78</v>
      </c>
      <c r="C35" s="31" t="s">
        <v>1</v>
      </c>
      <c r="D35" s="3">
        <v>8</v>
      </c>
      <c r="E35" s="4">
        <f t="shared" si="1"/>
        <v>8</v>
      </c>
      <c r="F35" s="4">
        <f t="shared" si="2"/>
        <v>0</v>
      </c>
      <c r="G35" s="71"/>
      <c r="H35" s="5"/>
      <c r="I35" s="5"/>
      <c r="J35" s="5"/>
      <c r="K35" s="5"/>
      <c r="L35" s="5"/>
      <c r="M35" s="71"/>
      <c r="N35" s="71"/>
      <c r="O35" s="5"/>
      <c r="P35" s="5"/>
      <c r="Q35" s="5"/>
      <c r="R35" s="5"/>
      <c r="S35" s="5"/>
      <c r="T35" s="71"/>
      <c r="U35" s="71"/>
      <c r="V35" s="5">
        <v>8</v>
      </c>
      <c r="W35" s="5"/>
      <c r="X35" s="5"/>
      <c r="Y35" s="5"/>
      <c r="Z35" s="5"/>
      <c r="AA35" s="71"/>
      <c r="AB35" s="71"/>
      <c r="AC35" s="5"/>
      <c r="AD35" s="5"/>
      <c r="AE35" s="5"/>
      <c r="AF35" s="5"/>
      <c r="AG35" s="5"/>
      <c r="AH35" s="71"/>
      <c r="AI35" s="71"/>
      <c r="AJ35" s="5"/>
      <c r="AK35" s="5"/>
      <c r="AL35" s="5"/>
      <c r="AM35" s="41"/>
    </row>
    <row r="36" spans="1:39" ht="18" customHeight="1" x14ac:dyDescent="0.35">
      <c r="A36" s="221"/>
      <c r="B36" s="224"/>
      <c r="C36" s="32" t="s">
        <v>2</v>
      </c>
      <c r="D36" s="3">
        <v>8</v>
      </c>
      <c r="E36" s="4">
        <f t="shared" si="1"/>
        <v>8</v>
      </c>
      <c r="F36" s="8">
        <f t="shared" si="2"/>
        <v>0</v>
      </c>
      <c r="G36" s="69"/>
      <c r="H36" s="9"/>
      <c r="I36" s="9"/>
      <c r="J36" s="9"/>
      <c r="K36" s="9"/>
      <c r="L36" s="9"/>
      <c r="M36" s="69"/>
      <c r="N36" s="69"/>
      <c r="O36" s="9"/>
      <c r="P36" s="9"/>
      <c r="Q36" s="9"/>
      <c r="R36" s="9"/>
      <c r="S36" s="9"/>
      <c r="T36" s="69"/>
      <c r="U36" s="69"/>
      <c r="V36" s="9">
        <v>8</v>
      </c>
      <c r="W36" s="9"/>
      <c r="X36" s="9"/>
      <c r="Y36" s="9"/>
      <c r="Z36" s="9"/>
      <c r="AA36" s="69"/>
      <c r="AB36" s="69"/>
      <c r="AC36" s="9"/>
      <c r="AD36" s="9"/>
      <c r="AE36" s="9"/>
      <c r="AF36" s="9"/>
      <c r="AG36" s="9"/>
      <c r="AH36" s="69"/>
      <c r="AI36" s="69"/>
      <c r="AJ36" s="9"/>
      <c r="AK36" s="9"/>
      <c r="AL36" s="9"/>
      <c r="AM36" s="41"/>
    </row>
    <row r="37" spans="1:39" ht="18" customHeight="1" x14ac:dyDescent="0.35">
      <c r="A37" s="221"/>
      <c r="B37" s="224"/>
      <c r="C37" s="32" t="s">
        <v>3</v>
      </c>
      <c r="D37" s="3">
        <v>8</v>
      </c>
      <c r="E37" s="4">
        <f t="shared" si="1"/>
        <v>8</v>
      </c>
      <c r="F37" s="8">
        <f t="shared" si="2"/>
        <v>0</v>
      </c>
      <c r="G37" s="69"/>
      <c r="H37" s="9"/>
      <c r="I37" s="9"/>
      <c r="J37" s="9"/>
      <c r="K37" s="9"/>
      <c r="L37" s="9"/>
      <c r="M37" s="69"/>
      <c r="N37" s="69"/>
      <c r="O37" s="9"/>
      <c r="P37" s="9"/>
      <c r="Q37" s="9"/>
      <c r="R37" s="9"/>
      <c r="S37" s="9"/>
      <c r="T37" s="69"/>
      <c r="U37" s="69"/>
      <c r="V37" s="9"/>
      <c r="W37" s="9"/>
      <c r="X37" s="9"/>
      <c r="Y37" s="9"/>
      <c r="Z37" s="9">
        <v>2</v>
      </c>
      <c r="AA37" s="69">
        <f>3+2</f>
        <v>5</v>
      </c>
      <c r="AB37" s="69"/>
      <c r="AC37" s="9"/>
      <c r="AD37" s="9"/>
      <c r="AE37" s="9"/>
      <c r="AF37" s="9"/>
      <c r="AG37" s="9"/>
      <c r="AH37" s="69">
        <v>1</v>
      </c>
      <c r="AI37" s="69"/>
      <c r="AJ37" s="9"/>
      <c r="AK37" s="9"/>
      <c r="AL37" s="9"/>
      <c r="AM37" s="42"/>
    </row>
    <row r="38" spans="1:39" ht="18" customHeight="1" x14ac:dyDescent="0.35">
      <c r="A38" s="221"/>
      <c r="B38" s="224"/>
      <c r="C38" s="33" t="s">
        <v>4</v>
      </c>
      <c r="D38" s="3">
        <v>8</v>
      </c>
      <c r="E38" s="4">
        <f t="shared" si="1"/>
        <v>8</v>
      </c>
      <c r="F38" s="8">
        <f t="shared" si="2"/>
        <v>0</v>
      </c>
      <c r="G38" s="69"/>
      <c r="H38" s="9"/>
      <c r="I38" s="9"/>
      <c r="J38" s="9"/>
      <c r="K38" s="9"/>
      <c r="L38" s="9"/>
      <c r="M38" s="69"/>
      <c r="N38" s="69"/>
      <c r="O38" s="9"/>
      <c r="P38" s="9"/>
      <c r="Q38" s="9"/>
      <c r="R38" s="9"/>
      <c r="S38" s="9"/>
      <c r="T38" s="69"/>
      <c r="U38" s="69"/>
      <c r="V38" s="9"/>
      <c r="W38" s="9"/>
      <c r="X38" s="9"/>
      <c r="Y38" s="9"/>
      <c r="Z38" s="9"/>
      <c r="AA38" s="69"/>
      <c r="AB38" s="69"/>
      <c r="AC38" s="9">
        <v>8</v>
      </c>
      <c r="AD38" s="9"/>
      <c r="AE38" s="9"/>
      <c r="AF38" s="9"/>
      <c r="AG38" s="9"/>
      <c r="AH38" s="69"/>
      <c r="AI38" s="69"/>
      <c r="AJ38" s="9"/>
      <c r="AK38" s="9"/>
      <c r="AL38" s="9"/>
      <c r="AM38" s="42"/>
    </row>
    <row r="39" spans="1:39" ht="18" customHeight="1" x14ac:dyDescent="0.35">
      <c r="A39" s="221"/>
      <c r="B39" s="224"/>
      <c r="C39" s="33" t="s">
        <v>5</v>
      </c>
      <c r="D39" s="3">
        <v>8</v>
      </c>
      <c r="E39" s="4">
        <f t="shared" si="1"/>
        <v>8</v>
      </c>
      <c r="F39" s="8">
        <f t="shared" si="2"/>
        <v>0</v>
      </c>
      <c r="G39" s="69"/>
      <c r="H39" s="9"/>
      <c r="I39" s="9"/>
      <c r="J39" s="9"/>
      <c r="K39" s="9"/>
      <c r="L39" s="9"/>
      <c r="M39" s="69"/>
      <c r="N39" s="69"/>
      <c r="O39" s="9"/>
      <c r="P39" s="9"/>
      <c r="Q39" s="9"/>
      <c r="R39" s="9"/>
      <c r="S39" s="9"/>
      <c r="T39" s="69"/>
      <c r="U39" s="69"/>
      <c r="V39" s="9"/>
      <c r="W39" s="9"/>
      <c r="X39" s="9"/>
      <c r="Y39" s="9"/>
      <c r="Z39" s="9"/>
      <c r="AA39" s="69"/>
      <c r="AB39" s="69"/>
      <c r="AC39" s="9">
        <v>8</v>
      </c>
      <c r="AD39" s="9"/>
      <c r="AE39" s="9"/>
      <c r="AF39" s="9"/>
      <c r="AG39" s="9"/>
      <c r="AH39" s="69"/>
      <c r="AI39" s="69"/>
      <c r="AJ39" s="9"/>
      <c r="AK39" s="9"/>
      <c r="AL39" s="9"/>
      <c r="AM39" s="42"/>
    </row>
    <row r="40" spans="1:39" ht="18" customHeight="1" x14ac:dyDescent="0.35">
      <c r="A40" s="222"/>
      <c r="B40" s="225"/>
      <c r="C40" s="34" t="s">
        <v>6</v>
      </c>
      <c r="D40" s="3">
        <v>8</v>
      </c>
      <c r="E40" s="4">
        <f t="shared" si="1"/>
        <v>8</v>
      </c>
      <c r="F40" s="10">
        <f t="shared" si="2"/>
        <v>0</v>
      </c>
      <c r="G40" s="70"/>
      <c r="H40" s="13"/>
      <c r="I40" s="13"/>
      <c r="J40" s="13"/>
      <c r="K40" s="13"/>
      <c r="L40" s="13"/>
      <c r="M40" s="70"/>
      <c r="N40" s="70"/>
      <c r="O40" s="13"/>
      <c r="P40" s="13"/>
      <c r="Q40" s="13"/>
      <c r="R40" s="13"/>
      <c r="S40" s="13"/>
      <c r="T40" s="70"/>
      <c r="U40" s="70"/>
      <c r="V40" s="13"/>
      <c r="W40" s="13"/>
      <c r="X40" s="13"/>
      <c r="Y40" s="13"/>
      <c r="Z40" s="13"/>
      <c r="AA40" s="70">
        <v>8</v>
      </c>
      <c r="AB40" s="70"/>
      <c r="AC40" s="13"/>
      <c r="AD40" s="13"/>
      <c r="AE40" s="13"/>
      <c r="AF40" s="13"/>
      <c r="AG40" s="13"/>
      <c r="AH40" s="70"/>
      <c r="AI40" s="70"/>
      <c r="AJ40" s="13"/>
      <c r="AK40" s="13"/>
      <c r="AL40" s="13"/>
      <c r="AM40" s="43"/>
    </row>
    <row r="41" spans="1:39" ht="18" customHeight="1" x14ac:dyDescent="0.35">
      <c r="A41" s="220" t="s">
        <v>269</v>
      </c>
      <c r="B41" s="223" t="s">
        <v>37</v>
      </c>
      <c r="C41" s="31" t="s">
        <v>1</v>
      </c>
      <c r="D41" s="3">
        <v>12</v>
      </c>
      <c r="E41" s="4">
        <f t="shared" si="1"/>
        <v>12</v>
      </c>
      <c r="F41" s="4">
        <f t="shared" ref="F41:F52" si="3">E41-D41</f>
        <v>0</v>
      </c>
      <c r="G41" s="71"/>
      <c r="H41" s="5"/>
      <c r="I41" s="5"/>
      <c r="J41" s="5"/>
      <c r="K41" s="5"/>
      <c r="L41" s="5"/>
      <c r="M41" s="71"/>
      <c r="N41" s="71"/>
      <c r="O41" s="5"/>
      <c r="P41" s="5"/>
      <c r="Q41" s="5"/>
      <c r="R41" s="5"/>
      <c r="S41" s="5"/>
      <c r="T41" s="71"/>
      <c r="U41" s="71"/>
      <c r="V41" s="5">
        <v>12</v>
      </c>
      <c r="W41" s="5"/>
      <c r="X41" s="5"/>
      <c r="Y41" s="5"/>
      <c r="Z41" s="5"/>
      <c r="AA41" s="71"/>
      <c r="AB41" s="71"/>
      <c r="AC41" s="5"/>
      <c r="AD41" s="5"/>
      <c r="AE41" s="5"/>
      <c r="AF41" s="5"/>
      <c r="AG41" s="5"/>
      <c r="AH41" s="71"/>
      <c r="AI41" s="71"/>
      <c r="AJ41" s="5"/>
      <c r="AK41" s="5"/>
      <c r="AL41" s="5"/>
      <c r="AM41" s="41"/>
    </row>
    <row r="42" spans="1:39" ht="18" customHeight="1" x14ac:dyDescent="0.35">
      <c r="A42" s="221"/>
      <c r="B42" s="224"/>
      <c r="C42" s="32" t="s">
        <v>2</v>
      </c>
      <c r="D42" s="3">
        <v>12</v>
      </c>
      <c r="E42" s="4">
        <f t="shared" si="1"/>
        <v>12</v>
      </c>
      <c r="F42" s="8">
        <f t="shared" si="3"/>
        <v>0</v>
      </c>
      <c r="G42" s="69"/>
      <c r="H42" s="9"/>
      <c r="I42" s="9"/>
      <c r="J42" s="9"/>
      <c r="K42" s="9"/>
      <c r="L42" s="9"/>
      <c r="M42" s="69"/>
      <c r="N42" s="69"/>
      <c r="O42" s="9"/>
      <c r="P42" s="9"/>
      <c r="Q42" s="9"/>
      <c r="R42" s="9"/>
      <c r="S42" s="9"/>
      <c r="T42" s="69"/>
      <c r="U42" s="69"/>
      <c r="V42" s="9">
        <v>12</v>
      </c>
      <c r="W42" s="9"/>
      <c r="X42" s="9"/>
      <c r="Y42" s="9"/>
      <c r="Z42" s="9"/>
      <c r="AA42" s="69"/>
      <c r="AB42" s="69"/>
      <c r="AC42" s="9"/>
      <c r="AD42" s="9"/>
      <c r="AE42" s="9"/>
      <c r="AF42" s="9"/>
      <c r="AG42" s="9"/>
      <c r="AH42" s="69"/>
      <c r="AI42" s="69"/>
      <c r="AJ42" s="9"/>
      <c r="AK42" s="9"/>
      <c r="AL42" s="9"/>
      <c r="AM42" s="41"/>
    </row>
    <row r="43" spans="1:39" ht="18" customHeight="1" x14ac:dyDescent="0.35">
      <c r="A43" s="221"/>
      <c r="B43" s="224"/>
      <c r="C43" s="32" t="s">
        <v>3</v>
      </c>
      <c r="D43" s="3">
        <v>12</v>
      </c>
      <c r="E43" s="4">
        <f t="shared" si="1"/>
        <v>12</v>
      </c>
      <c r="F43" s="8">
        <f t="shared" si="3"/>
        <v>0</v>
      </c>
      <c r="G43" s="69"/>
      <c r="H43" s="9"/>
      <c r="I43" s="9"/>
      <c r="J43" s="9"/>
      <c r="K43" s="9"/>
      <c r="L43" s="9"/>
      <c r="M43" s="69"/>
      <c r="N43" s="69"/>
      <c r="O43" s="9"/>
      <c r="P43" s="9"/>
      <c r="Q43" s="9"/>
      <c r="R43" s="9"/>
      <c r="S43" s="9"/>
      <c r="T43" s="69"/>
      <c r="U43" s="69"/>
      <c r="V43" s="9"/>
      <c r="W43" s="9"/>
      <c r="X43" s="9"/>
      <c r="Y43" s="9">
        <v>10</v>
      </c>
      <c r="Z43" s="9"/>
      <c r="AA43" s="69"/>
      <c r="AB43" s="69"/>
      <c r="AC43" s="9"/>
      <c r="AD43" s="9"/>
      <c r="AE43" s="9"/>
      <c r="AF43" s="9"/>
      <c r="AG43" s="9"/>
      <c r="AH43" s="69"/>
      <c r="AI43" s="69"/>
      <c r="AJ43" s="9">
        <v>2</v>
      </c>
      <c r="AK43" s="9"/>
      <c r="AL43" s="9"/>
      <c r="AM43" s="42"/>
    </row>
    <row r="44" spans="1:39" ht="18" customHeight="1" x14ac:dyDescent="0.35">
      <c r="A44" s="221"/>
      <c r="B44" s="224"/>
      <c r="C44" s="33" t="s">
        <v>4</v>
      </c>
      <c r="D44" s="3">
        <v>12</v>
      </c>
      <c r="E44" s="4">
        <f t="shared" si="1"/>
        <v>12</v>
      </c>
      <c r="F44" s="8">
        <f t="shared" si="3"/>
        <v>0</v>
      </c>
      <c r="G44" s="69"/>
      <c r="H44" s="9"/>
      <c r="I44" s="9"/>
      <c r="J44" s="9"/>
      <c r="K44" s="9"/>
      <c r="L44" s="9"/>
      <c r="M44" s="69"/>
      <c r="N44" s="69"/>
      <c r="O44" s="9"/>
      <c r="P44" s="9"/>
      <c r="Q44" s="9"/>
      <c r="R44" s="9"/>
      <c r="S44" s="9"/>
      <c r="T44" s="69"/>
      <c r="U44" s="69"/>
      <c r="V44" s="9"/>
      <c r="W44" s="9"/>
      <c r="X44" s="9"/>
      <c r="Y44" s="9"/>
      <c r="Z44" s="9"/>
      <c r="AA44" s="69"/>
      <c r="AB44" s="69"/>
      <c r="AC44" s="9"/>
      <c r="AD44" s="9"/>
      <c r="AE44" s="9"/>
      <c r="AF44" s="9"/>
      <c r="AG44" s="9"/>
      <c r="AH44" s="69"/>
      <c r="AI44" s="69"/>
      <c r="AJ44" s="9"/>
      <c r="AK44" s="9">
        <v>12</v>
      </c>
      <c r="AL44" s="9"/>
      <c r="AM44" s="42"/>
    </row>
    <row r="45" spans="1:39" ht="18" customHeight="1" x14ac:dyDescent="0.35">
      <c r="A45" s="221"/>
      <c r="B45" s="224"/>
      <c r="C45" s="33" t="s">
        <v>5</v>
      </c>
      <c r="D45" s="3">
        <v>12</v>
      </c>
      <c r="E45" s="4">
        <f t="shared" si="1"/>
        <v>12</v>
      </c>
      <c r="F45" s="8">
        <f t="shared" si="3"/>
        <v>0</v>
      </c>
      <c r="G45" s="69"/>
      <c r="H45" s="9"/>
      <c r="I45" s="9"/>
      <c r="J45" s="9"/>
      <c r="K45" s="9"/>
      <c r="L45" s="9"/>
      <c r="M45" s="69"/>
      <c r="N45" s="69"/>
      <c r="O45" s="9"/>
      <c r="P45" s="9"/>
      <c r="Q45" s="9"/>
      <c r="R45" s="9"/>
      <c r="S45" s="9"/>
      <c r="T45" s="69"/>
      <c r="U45" s="69"/>
      <c r="V45" s="9"/>
      <c r="W45" s="9"/>
      <c r="X45" s="9"/>
      <c r="Y45" s="9"/>
      <c r="Z45" s="9"/>
      <c r="AA45" s="69"/>
      <c r="AB45" s="69"/>
      <c r="AC45" s="9"/>
      <c r="AD45" s="9"/>
      <c r="AE45" s="9"/>
      <c r="AF45" s="9"/>
      <c r="AG45" s="9"/>
      <c r="AH45" s="69">
        <v>6</v>
      </c>
      <c r="AI45" s="69"/>
      <c r="AJ45" s="9"/>
      <c r="AK45" s="9">
        <v>6</v>
      </c>
      <c r="AL45" s="9"/>
      <c r="AM45" s="42"/>
    </row>
    <row r="46" spans="1:39" ht="18" customHeight="1" x14ac:dyDescent="0.35">
      <c r="A46" s="222"/>
      <c r="B46" s="225"/>
      <c r="C46" s="34" t="s">
        <v>6</v>
      </c>
      <c r="D46" s="3">
        <v>12</v>
      </c>
      <c r="E46" s="4">
        <f t="shared" si="1"/>
        <v>12</v>
      </c>
      <c r="F46" s="10">
        <f t="shared" si="3"/>
        <v>0</v>
      </c>
      <c r="G46" s="70"/>
      <c r="H46" s="13"/>
      <c r="I46" s="13"/>
      <c r="J46" s="13"/>
      <c r="K46" s="13"/>
      <c r="L46" s="13"/>
      <c r="M46" s="70"/>
      <c r="N46" s="70"/>
      <c r="O46" s="13"/>
      <c r="P46" s="13"/>
      <c r="Q46" s="13"/>
      <c r="R46" s="13"/>
      <c r="S46" s="13"/>
      <c r="T46" s="70"/>
      <c r="U46" s="70"/>
      <c r="V46" s="13"/>
      <c r="W46" s="13"/>
      <c r="X46" s="13"/>
      <c r="Y46" s="13"/>
      <c r="Z46" s="13"/>
      <c r="AA46" s="70">
        <v>12</v>
      </c>
      <c r="AB46" s="70"/>
      <c r="AC46" s="13"/>
      <c r="AD46" s="13"/>
      <c r="AE46" s="13"/>
      <c r="AF46" s="13"/>
      <c r="AG46" s="13"/>
      <c r="AH46" s="70"/>
      <c r="AI46" s="70"/>
      <c r="AJ46" s="13"/>
      <c r="AK46" s="13"/>
      <c r="AL46" s="13"/>
      <c r="AM46" s="43"/>
    </row>
    <row r="47" spans="1:39" ht="18" customHeight="1" x14ac:dyDescent="0.35">
      <c r="A47" s="220" t="s">
        <v>269</v>
      </c>
      <c r="B47" s="223" t="s">
        <v>148</v>
      </c>
      <c r="C47" s="31" t="s">
        <v>1</v>
      </c>
      <c r="D47" s="3">
        <v>4</v>
      </c>
      <c r="E47" s="4">
        <f t="shared" si="1"/>
        <v>4</v>
      </c>
      <c r="F47" s="4">
        <f t="shared" si="3"/>
        <v>0</v>
      </c>
      <c r="G47" s="71"/>
      <c r="H47" s="5"/>
      <c r="I47" s="5"/>
      <c r="J47" s="5"/>
      <c r="K47" s="5"/>
      <c r="L47" s="5"/>
      <c r="M47" s="71"/>
      <c r="N47" s="71"/>
      <c r="O47" s="5"/>
      <c r="P47" s="5"/>
      <c r="Q47" s="5"/>
      <c r="R47" s="5"/>
      <c r="S47" s="5"/>
      <c r="T47" s="71"/>
      <c r="U47" s="71"/>
      <c r="V47" s="5">
        <v>4</v>
      </c>
      <c r="W47" s="5"/>
      <c r="X47" s="5"/>
      <c r="Y47" s="5"/>
      <c r="Z47" s="5"/>
      <c r="AA47" s="71"/>
      <c r="AB47" s="71"/>
      <c r="AC47" s="5"/>
      <c r="AD47" s="5"/>
      <c r="AE47" s="5"/>
      <c r="AF47" s="5"/>
      <c r="AG47" s="5"/>
      <c r="AH47" s="71"/>
      <c r="AI47" s="71"/>
      <c r="AJ47" s="5"/>
      <c r="AK47" s="5"/>
      <c r="AL47" s="5"/>
      <c r="AM47" s="41"/>
    </row>
    <row r="48" spans="1:39" ht="18" customHeight="1" x14ac:dyDescent="0.35">
      <c r="A48" s="221"/>
      <c r="B48" s="224"/>
      <c r="C48" s="32" t="s">
        <v>2</v>
      </c>
      <c r="D48" s="3">
        <v>4</v>
      </c>
      <c r="E48" s="4">
        <f t="shared" si="1"/>
        <v>4</v>
      </c>
      <c r="F48" s="8">
        <f t="shared" si="3"/>
        <v>0</v>
      </c>
      <c r="G48" s="69"/>
      <c r="H48" s="9"/>
      <c r="I48" s="9"/>
      <c r="J48" s="9"/>
      <c r="K48" s="9"/>
      <c r="L48" s="9"/>
      <c r="M48" s="69"/>
      <c r="N48" s="69"/>
      <c r="O48" s="9"/>
      <c r="P48" s="9"/>
      <c r="Q48" s="9"/>
      <c r="R48" s="9"/>
      <c r="S48" s="9"/>
      <c r="T48" s="69"/>
      <c r="U48" s="69"/>
      <c r="V48" s="9">
        <v>4</v>
      </c>
      <c r="W48" s="9"/>
      <c r="X48" s="9"/>
      <c r="Y48" s="9"/>
      <c r="Z48" s="9"/>
      <c r="AA48" s="69"/>
      <c r="AB48" s="69"/>
      <c r="AC48" s="9"/>
      <c r="AD48" s="9"/>
      <c r="AE48" s="9"/>
      <c r="AF48" s="9"/>
      <c r="AG48" s="9"/>
      <c r="AH48" s="69"/>
      <c r="AI48" s="69"/>
      <c r="AJ48" s="9"/>
      <c r="AK48" s="9"/>
      <c r="AL48" s="9"/>
      <c r="AM48" s="41"/>
    </row>
    <row r="49" spans="1:39" ht="18" customHeight="1" x14ac:dyDescent="0.35">
      <c r="A49" s="221"/>
      <c r="B49" s="224"/>
      <c r="C49" s="32" t="s">
        <v>3</v>
      </c>
      <c r="D49" s="3">
        <v>4</v>
      </c>
      <c r="E49" s="4">
        <f t="shared" si="1"/>
        <v>4</v>
      </c>
      <c r="F49" s="8">
        <f t="shared" si="3"/>
        <v>0</v>
      </c>
      <c r="G49" s="69"/>
      <c r="H49" s="9"/>
      <c r="I49" s="9"/>
      <c r="J49" s="9"/>
      <c r="K49" s="9"/>
      <c r="L49" s="9"/>
      <c r="M49" s="69"/>
      <c r="N49" s="69"/>
      <c r="O49" s="9"/>
      <c r="P49" s="9"/>
      <c r="Q49" s="9"/>
      <c r="R49" s="9"/>
      <c r="S49" s="9"/>
      <c r="T49" s="69"/>
      <c r="U49" s="69"/>
      <c r="V49" s="9"/>
      <c r="W49" s="9"/>
      <c r="X49" s="9"/>
      <c r="Y49" s="9"/>
      <c r="Z49" s="9">
        <v>2</v>
      </c>
      <c r="AA49" s="69">
        <v>2</v>
      </c>
      <c r="AB49" s="69"/>
      <c r="AC49" s="9"/>
      <c r="AD49" s="9"/>
      <c r="AE49" s="9"/>
      <c r="AF49" s="9"/>
      <c r="AG49" s="9"/>
      <c r="AH49" s="69"/>
      <c r="AI49" s="69"/>
      <c r="AJ49" s="9"/>
      <c r="AK49" s="9"/>
      <c r="AL49" s="9"/>
      <c r="AM49" s="42"/>
    </row>
    <row r="50" spans="1:39" ht="18" customHeight="1" x14ac:dyDescent="0.35">
      <c r="A50" s="221"/>
      <c r="B50" s="224"/>
      <c r="C50" s="33" t="s">
        <v>4</v>
      </c>
      <c r="D50" s="3">
        <v>4</v>
      </c>
      <c r="E50" s="4">
        <f t="shared" si="1"/>
        <v>4</v>
      </c>
      <c r="F50" s="8">
        <f t="shared" si="3"/>
        <v>0</v>
      </c>
      <c r="G50" s="69"/>
      <c r="H50" s="9"/>
      <c r="I50" s="9"/>
      <c r="J50" s="9"/>
      <c r="K50" s="9"/>
      <c r="L50" s="9"/>
      <c r="M50" s="69"/>
      <c r="N50" s="69"/>
      <c r="O50" s="9"/>
      <c r="P50" s="9"/>
      <c r="Q50" s="9"/>
      <c r="R50" s="9"/>
      <c r="S50" s="9"/>
      <c r="T50" s="69"/>
      <c r="U50" s="69"/>
      <c r="V50" s="9"/>
      <c r="W50" s="9"/>
      <c r="X50" s="9"/>
      <c r="Y50" s="9"/>
      <c r="Z50" s="9"/>
      <c r="AA50" s="69"/>
      <c r="AB50" s="69"/>
      <c r="AC50" s="9">
        <v>4</v>
      </c>
      <c r="AD50" s="9"/>
      <c r="AE50" s="9"/>
      <c r="AF50" s="9"/>
      <c r="AG50" s="9"/>
      <c r="AH50" s="69"/>
      <c r="AI50" s="69"/>
      <c r="AJ50" s="9"/>
      <c r="AK50" s="9"/>
      <c r="AL50" s="9"/>
      <c r="AM50" s="42"/>
    </row>
    <row r="51" spans="1:39" ht="18" customHeight="1" x14ac:dyDescent="0.35">
      <c r="A51" s="221"/>
      <c r="B51" s="224"/>
      <c r="C51" s="33" t="s">
        <v>5</v>
      </c>
      <c r="D51" s="3">
        <v>4</v>
      </c>
      <c r="E51" s="4">
        <f t="shared" si="1"/>
        <v>4</v>
      </c>
      <c r="F51" s="8">
        <f t="shared" si="3"/>
        <v>0</v>
      </c>
      <c r="G51" s="69"/>
      <c r="H51" s="9"/>
      <c r="I51" s="9"/>
      <c r="J51" s="9"/>
      <c r="K51" s="9"/>
      <c r="L51" s="9"/>
      <c r="M51" s="69"/>
      <c r="N51" s="69"/>
      <c r="O51" s="9"/>
      <c r="P51" s="9"/>
      <c r="Q51" s="9"/>
      <c r="R51" s="9"/>
      <c r="S51" s="9"/>
      <c r="T51" s="69"/>
      <c r="U51" s="69"/>
      <c r="V51" s="9"/>
      <c r="W51" s="9"/>
      <c r="X51" s="9"/>
      <c r="Y51" s="9"/>
      <c r="Z51" s="9"/>
      <c r="AA51" s="69"/>
      <c r="AB51" s="69"/>
      <c r="AC51" s="9">
        <v>4</v>
      </c>
      <c r="AD51" s="9"/>
      <c r="AE51" s="9"/>
      <c r="AF51" s="9"/>
      <c r="AG51" s="9"/>
      <c r="AH51" s="69"/>
      <c r="AI51" s="69"/>
      <c r="AJ51" s="9"/>
      <c r="AK51" s="9"/>
      <c r="AL51" s="9"/>
      <c r="AM51" s="42"/>
    </row>
    <row r="52" spans="1:39" ht="18" customHeight="1" x14ac:dyDescent="0.35">
      <c r="A52" s="222"/>
      <c r="B52" s="225"/>
      <c r="C52" s="34" t="s">
        <v>6</v>
      </c>
      <c r="D52" s="3">
        <v>4</v>
      </c>
      <c r="E52" s="4">
        <f t="shared" si="1"/>
        <v>4</v>
      </c>
      <c r="F52" s="10">
        <f t="shared" si="3"/>
        <v>0</v>
      </c>
      <c r="G52" s="70"/>
      <c r="H52" s="13"/>
      <c r="I52" s="13"/>
      <c r="J52" s="13"/>
      <c r="K52" s="13"/>
      <c r="L52" s="13"/>
      <c r="M52" s="70"/>
      <c r="N52" s="70"/>
      <c r="O52" s="13"/>
      <c r="P52" s="13"/>
      <c r="Q52" s="13"/>
      <c r="R52" s="13"/>
      <c r="S52" s="13"/>
      <c r="T52" s="70"/>
      <c r="U52" s="70"/>
      <c r="V52" s="13"/>
      <c r="W52" s="13"/>
      <c r="X52" s="13"/>
      <c r="Y52" s="13"/>
      <c r="Z52" s="13"/>
      <c r="AA52" s="70">
        <v>4</v>
      </c>
      <c r="AB52" s="70"/>
      <c r="AC52" s="13"/>
      <c r="AD52" s="13"/>
      <c r="AE52" s="13"/>
      <c r="AF52" s="13"/>
      <c r="AG52" s="13"/>
      <c r="AH52" s="70"/>
      <c r="AI52" s="70"/>
      <c r="AJ52" s="13"/>
      <c r="AK52" s="13"/>
      <c r="AL52" s="13"/>
      <c r="AM52" s="43"/>
    </row>
    <row r="53" spans="1:39" ht="18" customHeight="1" x14ac:dyDescent="0.35">
      <c r="A53" s="220" t="s">
        <v>269</v>
      </c>
      <c r="B53" s="223" t="s">
        <v>272</v>
      </c>
      <c r="C53" s="31" t="s">
        <v>1</v>
      </c>
      <c r="D53" s="3">
        <v>4</v>
      </c>
      <c r="E53" s="4">
        <f t="shared" si="1"/>
        <v>4</v>
      </c>
      <c r="F53" s="4">
        <f t="shared" ref="F53:F58" si="4">E53-D53</f>
        <v>0</v>
      </c>
      <c r="G53" s="71"/>
      <c r="H53" s="5"/>
      <c r="I53" s="5"/>
      <c r="J53" s="5"/>
      <c r="K53" s="5"/>
      <c r="L53" s="5"/>
      <c r="M53" s="71"/>
      <c r="N53" s="71"/>
      <c r="O53" s="5"/>
      <c r="P53" s="5"/>
      <c r="Q53" s="5"/>
      <c r="R53" s="5"/>
      <c r="S53" s="5"/>
      <c r="T53" s="71"/>
      <c r="U53" s="71"/>
      <c r="V53" s="5">
        <v>4</v>
      </c>
      <c r="W53" s="5"/>
      <c r="X53" s="5"/>
      <c r="Y53" s="5"/>
      <c r="Z53" s="5"/>
      <c r="AA53" s="71"/>
      <c r="AB53" s="71"/>
      <c r="AC53" s="5"/>
      <c r="AD53" s="5"/>
      <c r="AE53" s="5"/>
      <c r="AF53" s="5"/>
      <c r="AG53" s="5"/>
      <c r="AH53" s="71"/>
      <c r="AI53" s="71"/>
      <c r="AJ53" s="5"/>
      <c r="AK53" s="5"/>
      <c r="AL53" s="5"/>
      <c r="AM53" s="41"/>
    </row>
    <row r="54" spans="1:39" ht="18" customHeight="1" x14ac:dyDescent="0.35">
      <c r="A54" s="221"/>
      <c r="B54" s="224"/>
      <c r="C54" s="32" t="s">
        <v>2</v>
      </c>
      <c r="D54" s="3">
        <v>4</v>
      </c>
      <c r="E54" s="4">
        <f t="shared" si="1"/>
        <v>4</v>
      </c>
      <c r="F54" s="8">
        <f t="shared" si="4"/>
        <v>0</v>
      </c>
      <c r="G54" s="69"/>
      <c r="H54" s="9"/>
      <c r="I54" s="9"/>
      <c r="J54" s="9"/>
      <c r="K54" s="9"/>
      <c r="L54" s="9"/>
      <c r="M54" s="69"/>
      <c r="N54" s="69"/>
      <c r="O54" s="9"/>
      <c r="P54" s="9"/>
      <c r="Q54" s="9"/>
      <c r="R54" s="9"/>
      <c r="S54" s="9"/>
      <c r="T54" s="69"/>
      <c r="U54" s="69"/>
      <c r="V54" s="9">
        <v>4</v>
      </c>
      <c r="W54" s="9"/>
      <c r="X54" s="9"/>
      <c r="Y54" s="9"/>
      <c r="Z54" s="9"/>
      <c r="AA54" s="69"/>
      <c r="AB54" s="69"/>
      <c r="AC54" s="9"/>
      <c r="AD54" s="9"/>
      <c r="AE54" s="9"/>
      <c r="AF54" s="9"/>
      <c r="AG54" s="9"/>
      <c r="AH54" s="69"/>
      <c r="AI54" s="69"/>
      <c r="AJ54" s="9"/>
      <c r="AK54" s="9"/>
      <c r="AL54" s="9"/>
      <c r="AM54" s="41"/>
    </row>
    <row r="55" spans="1:39" ht="18" customHeight="1" x14ac:dyDescent="0.35">
      <c r="A55" s="221"/>
      <c r="B55" s="224"/>
      <c r="C55" s="32" t="s">
        <v>3</v>
      </c>
      <c r="D55" s="3">
        <v>4</v>
      </c>
      <c r="E55" s="4">
        <f t="shared" si="1"/>
        <v>4</v>
      </c>
      <c r="F55" s="8">
        <f t="shared" si="4"/>
        <v>0</v>
      </c>
      <c r="G55" s="69"/>
      <c r="H55" s="9"/>
      <c r="I55" s="9"/>
      <c r="J55" s="9"/>
      <c r="K55" s="9"/>
      <c r="L55" s="9"/>
      <c r="M55" s="69"/>
      <c r="N55" s="69"/>
      <c r="O55" s="9"/>
      <c r="P55" s="9"/>
      <c r="Q55" s="9"/>
      <c r="R55" s="9"/>
      <c r="S55" s="9"/>
      <c r="T55" s="69"/>
      <c r="U55" s="69"/>
      <c r="V55" s="9"/>
      <c r="W55" s="9"/>
      <c r="X55" s="9"/>
      <c r="Y55" s="9"/>
      <c r="Z55" s="9"/>
      <c r="AA55" s="69">
        <f>3+1</f>
        <v>4</v>
      </c>
      <c r="AB55" s="69"/>
      <c r="AC55" s="9"/>
      <c r="AD55" s="9"/>
      <c r="AE55" s="9"/>
      <c r="AF55" s="9"/>
      <c r="AG55" s="9"/>
      <c r="AH55" s="69"/>
      <c r="AI55" s="69"/>
      <c r="AJ55" s="9"/>
      <c r="AK55" s="9"/>
      <c r="AL55" s="9"/>
      <c r="AM55" s="42"/>
    </row>
    <row r="56" spans="1:39" ht="18" customHeight="1" x14ac:dyDescent="0.35">
      <c r="A56" s="221"/>
      <c r="B56" s="224"/>
      <c r="C56" s="33" t="s">
        <v>4</v>
      </c>
      <c r="D56" s="3">
        <v>4</v>
      </c>
      <c r="E56" s="4">
        <f t="shared" si="1"/>
        <v>4</v>
      </c>
      <c r="F56" s="8">
        <f t="shared" si="4"/>
        <v>0</v>
      </c>
      <c r="G56" s="69"/>
      <c r="H56" s="9"/>
      <c r="I56" s="9"/>
      <c r="J56" s="9"/>
      <c r="K56" s="9"/>
      <c r="L56" s="9"/>
      <c r="M56" s="69"/>
      <c r="N56" s="69"/>
      <c r="O56" s="9"/>
      <c r="P56" s="9"/>
      <c r="Q56" s="9"/>
      <c r="R56" s="9"/>
      <c r="S56" s="9"/>
      <c r="T56" s="69"/>
      <c r="U56" s="69"/>
      <c r="V56" s="9"/>
      <c r="W56" s="9"/>
      <c r="X56" s="9"/>
      <c r="Y56" s="9"/>
      <c r="Z56" s="9"/>
      <c r="AA56" s="69"/>
      <c r="AB56" s="69"/>
      <c r="AC56" s="9">
        <v>4</v>
      </c>
      <c r="AD56" s="9"/>
      <c r="AE56" s="9"/>
      <c r="AF56" s="9"/>
      <c r="AG56" s="9"/>
      <c r="AH56" s="69"/>
      <c r="AI56" s="69"/>
      <c r="AJ56" s="9"/>
      <c r="AK56" s="9"/>
      <c r="AL56" s="9"/>
      <c r="AM56" s="42"/>
    </row>
    <row r="57" spans="1:39" ht="18" customHeight="1" x14ac:dyDescent="0.35">
      <c r="A57" s="221"/>
      <c r="B57" s="224"/>
      <c r="C57" s="33" t="s">
        <v>5</v>
      </c>
      <c r="D57" s="3">
        <v>4</v>
      </c>
      <c r="E57" s="4">
        <f t="shared" si="1"/>
        <v>4</v>
      </c>
      <c r="F57" s="8">
        <f t="shared" si="4"/>
        <v>0</v>
      </c>
      <c r="G57" s="69"/>
      <c r="H57" s="9"/>
      <c r="I57" s="9"/>
      <c r="J57" s="9"/>
      <c r="K57" s="9"/>
      <c r="L57" s="9"/>
      <c r="M57" s="69"/>
      <c r="N57" s="69"/>
      <c r="O57" s="9"/>
      <c r="P57" s="9"/>
      <c r="Q57" s="9"/>
      <c r="R57" s="9"/>
      <c r="S57" s="9"/>
      <c r="T57" s="69"/>
      <c r="U57" s="69"/>
      <c r="V57" s="9"/>
      <c r="W57" s="9"/>
      <c r="X57" s="9"/>
      <c r="Y57" s="9"/>
      <c r="Z57" s="9"/>
      <c r="AA57" s="69"/>
      <c r="AB57" s="69"/>
      <c r="AC57" s="9">
        <v>4</v>
      </c>
      <c r="AD57" s="9"/>
      <c r="AE57" s="9"/>
      <c r="AF57" s="9"/>
      <c r="AG57" s="9"/>
      <c r="AH57" s="69"/>
      <c r="AI57" s="69"/>
      <c r="AJ57" s="9"/>
      <c r="AK57" s="9"/>
      <c r="AL57" s="9"/>
      <c r="AM57" s="42"/>
    </row>
    <row r="58" spans="1:39" ht="18" customHeight="1" x14ac:dyDescent="0.35">
      <c r="A58" s="222"/>
      <c r="B58" s="225"/>
      <c r="C58" s="34" t="s">
        <v>6</v>
      </c>
      <c r="D58" s="3">
        <v>4</v>
      </c>
      <c r="E58" s="4">
        <f t="shared" si="1"/>
        <v>4</v>
      </c>
      <c r="F58" s="10">
        <f t="shared" si="4"/>
        <v>0</v>
      </c>
      <c r="G58" s="70"/>
      <c r="H58" s="13"/>
      <c r="I58" s="13"/>
      <c r="J58" s="13"/>
      <c r="K58" s="13"/>
      <c r="L58" s="13"/>
      <c r="M58" s="70"/>
      <c r="N58" s="70"/>
      <c r="O58" s="13"/>
      <c r="P58" s="13"/>
      <c r="Q58" s="13"/>
      <c r="R58" s="13"/>
      <c r="S58" s="13"/>
      <c r="T58" s="70"/>
      <c r="U58" s="70"/>
      <c r="V58" s="13"/>
      <c r="W58" s="13"/>
      <c r="X58" s="13"/>
      <c r="Y58" s="13"/>
      <c r="Z58" s="13"/>
      <c r="AA58" s="70">
        <v>4</v>
      </c>
      <c r="AB58" s="70"/>
      <c r="AC58" s="13"/>
      <c r="AD58" s="13"/>
      <c r="AE58" s="13"/>
      <c r="AF58" s="13"/>
      <c r="AG58" s="13"/>
      <c r="AH58" s="70"/>
      <c r="AI58" s="70"/>
      <c r="AJ58" s="13"/>
      <c r="AK58" s="13"/>
      <c r="AL58" s="13"/>
      <c r="AM58" s="43"/>
    </row>
    <row r="59" spans="1:39" ht="18" customHeight="1" x14ac:dyDescent="0.35">
      <c r="A59" s="220" t="s">
        <v>269</v>
      </c>
      <c r="B59" s="223" t="s">
        <v>43</v>
      </c>
      <c r="C59" s="31" t="s">
        <v>1</v>
      </c>
      <c r="D59" s="3">
        <v>11</v>
      </c>
      <c r="E59" s="4">
        <f t="shared" si="1"/>
        <v>11</v>
      </c>
      <c r="F59" s="4">
        <f t="shared" ref="F59:F64" si="5">E59-D59</f>
        <v>0</v>
      </c>
      <c r="G59" s="71"/>
      <c r="H59" s="5"/>
      <c r="I59" s="5"/>
      <c r="J59" s="5"/>
      <c r="K59" s="5"/>
      <c r="L59" s="5"/>
      <c r="M59" s="71"/>
      <c r="N59" s="71"/>
      <c r="O59" s="5"/>
      <c r="P59" s="5"/>
      <c r="Q59" s="5"/>
      <c r="R59" s="5"/>
      <c r="S59" s="5"/>
      <c r="T59" s="71"/>
      <c r="U59" s="71"/>
      <c r="V59" s="5">
        <v>11</v>
      </c>
      <c r="W59" s="5"/>
      <c r="X59" s="5"/>
      <c r="Y59" s="5"/>
      <c r="Z59" s="5"/>
      <c r="AA59" s="71"/>
      <c r="AB59" s="71"/>
      <c r="AC59" s="5"/>
      <c r="AD59" s="5"/>
      <c r="AE59" s="5"/>
      <c r="AF59" s="5"/>
      <c r="AG59" s="5"/>
      <c r="AH59" s="71"/>
      <c r="AI59" s="71"/>
      <c r="AJ59" s="5"/>
      <c r="AK59" s="5"/>
      <c r="AL59" s="5"/>
      <c r="AM59" s="41"/>
    </row>
    <row r="60" spans="1:39" ht="18" customHeight="1" x14ac:dyDescent="0.35">
      <c r="A60" s="221"/>
      <c r="B60" s="224"/>
      <c r="C60" s="32" t="s">
        <v>2</v>
      </c>
      <c r="D60" s="3">
        <v>11</v>
      </c>
      <c r="E60" s="4">
        <f t="shared" si="1"/>
        <v>11</v>
      </c>
      <c r="F60" s="8">
        <f t="shared" si="5"/>
        <v>0</v>
      </c>
      <c r="G60" s="69"/>
      <c r="H60" s="9"/>
      <c r="I60" s="9"/>
      <c r="J60" s="9"/>
      <c r="K60" s="9"/>
      <c r="L60" s="9"/>
      <c r="M60" s="69"/>
      <c r="N60" s="69"/>
      <c r="O60" s="9"/>
      <c r="P60" s="9"/>
      <c r="Q60" s="9"/>
      <c r="R60" s="9"/>
      <c r="S60" s="9"/>
      <c r="T60" s="69"/>
      <c r="U60" s="69"/>
      <c r="V60" s="9">
        <v>11</v>
      </c>
      <c r="W60" s="9"/>
      <c r="X60" s="9"/>
      <c r="Y60" s="9"/>
      <c r="Z60" s="9"/>
      <c r="AA60" s="69"/>
      <c r="AB60" s="69"/>
      <c r="AC60" s="9"/>
      <c r="AD60" s="9"/>
      <c r="AE60" s="9"/>
      <c r="AF60" s="9"/>
      <c r="AG60" s="9"/>
      <c r="AH60" s="69"/>
      <c r="AI60" s="69"/>
      <c r="AJ60" s="9"/>
      <c r="AK60" s="9"/>
      <c r="AL60" s="9"/>
      <c r="AM60" s="41"/>
    </row>
    <row r="61" spans="1:39" ht="18" customHeight="1" x14ac:dyDescent="0.35">
      <c r="A61" s="221"/>
      <c r="B61" s="224"/>
      <c r="C61" s="32" t="s">
        <v>3</v>
      </c>
      <c r="D61" s="3">
        <v>11</v>
      </c>
      <c r="E61" s="4">
        <f t="shared" si="1"/>
        <v>11</v>
      </c>
      <c r="F61" s="8">
        <f t="shared" si="5"/>
        <v>0</v>
      </c>
      <c r="G61" s="69"/>
      <c r="H61" s="9"/>
      <c r="I61" s="9"/>
      <c r="J61" s="9"/>
      <c r="K61" s="9"/>
      <c r="L61" s="9"/>
      <c r="M61" s="69"/>
      <c r="N61" s="69"/>
      <c r="O61" s="9"/>
      <c r="P61" s="9"/>
      <c r="Q61" s="9"/>
      <c r="R61" s="9"/>
      <c r="S61" s="9"/>
      <c r="T61" s="69"/>
      <c r="U61" s="69"/>
      <c r="V61" s="9"/>
      <c r="W61" s="9"/>
      <c r="X61" s="9"/>
      <c r="Y61" s="9"/>
      <c r="Z61" s="9">
        <v>4</v>
      </c>
      <c r="AA61" s="69">
        <f>4+3</f>
        <v>7</v>
      </c>
      <c r="AB61" s="69"/>
      <c r="AC61" s="9"/>
      <c r="AD61" s="9"/>
      <c r="AE61" s="9"/>
      <c r="AF61" s="9"/>
      <c r="AG61" s="9"/>
      <c r="AH61" s="69"/>
      <c r="AI61" s="69"/>
      <c r="AJ61" s="9"/>
      <c r="AK61" s="9"/>
      <c r="AL61" s="9"/>
      <c r="AM61" s="42"/>
    </row>
    <row r="62" spans="1:39" ht="18" customHeight="1" x14ac:dyDescent="0.35">
      <c r="A62" s="221"/>
      <c r="B62" s="224"/>
      <c r="C62" s="33" t="s">
        <v>4</v>
      </c>
      <c r="D62" s="3">
        <v>11</v>
      </c>
      <c r="E62" s="4">
        <f t="shared" si="1"/>
        <v>11</v>
      </c>
      <c r="F62" s="8">
        <f t="shared" si="5"/>
        <v>0</v>
      </c>
      <c r="G62" s="69"/>
      <c r="H62" s="9"/>
      <c r="I62" s="9"/>
      <c r="J62" s="9"/>
      <c r="K62" s="9"/>
      <c r="L62" s="9"/>
      <c r="M62" s="69"/>
      <c r="N62" s="69"/>
      <c r="O62" s="9"/>
      <c r="P62" s="9"/>
      <c r="Q62" s="9"/>
      <c r="R62" s="9"/>
      <c r="S62" s="9"/>
      <c r="T62" s="69"/>
      <c r="U62" s="69"/>
      <c r="V62" s="9"/>
      <c r="W62" s="9"/>
      <c r="X62" s="9"/>
      <c r="Y62" s="9"/>
      <c r="Z62" s="9"/>
      <c r="AA62" s="69"/>
      <c r="AB62" s="69"/>
      <c r="AC62" s="9">
        <v>11</v>
      </c>
      <c r="AD62" s="9"/>
      <c r="AE62" s="9"/>
      <c r="AF62" s="9"/>
      <c r="AG62" s="9"/>
      <c r="AH62" s="69"/>
      <c r="AI62" s="69"/>
      <c r="AJ62" s="9"/>
      <c r="AK62" s="9"/>
      <c r="AL62" s="9"/>
      <c r="AM62" s="42"/>
    </row>
    <row r="63" spans="1:39" ht="18" customHeight="1" x14ac:dyDescent="0.35">
      <c r="A63" s="221"/>
      <c r="B63" s="224"/>
      <c r="C63" s="33" t="s">
        <v>5</v>
      </c>
      <c r="D63" s="3">
        <v>11</v>
      </c>
      <c r="E63" s="4">
        <f t="shared" si="1"/>
        <v>11</v>
      </c>
      <c r="F63" s="8">
        <f t="shared" si="5"/>
        <v>0</v>
      </c>
      <c r="G63" s="69"/>
      <c r="H63" s="9"/>
      <c r="I63" s="9"/>
      <c r="J63" s="9"/>
      <c r="K63" s="9"/>
      <c r="L63" s="9"/>
      <c r="M63" s="69"/>
      <c r="N63" s="69"/>
      <c r="O63" s="9"/>
      <c r="P63" s="9"/>
      <c r="Q63" s="9"/>
      <c r="R63" s="9"/>
      <c r="S63" s="9"/>
      <c r="T63" s="69"/>
      <c r="U63" s="69"/>
      <c r="V63" s="9"/>
      <c r="W63" s="9"/>
      <c r="X63" s="9"/>
      <c r="Y63" s="9"/>
      <c r="Z63" s="9"/>
      <c r="AA63" s="69"/>
      <c r="AB63" s="69"/>
      <c r="AC63" s="9">
        <v>11</v>
      </c>
      <c r="AD63" s="9"/>
      <c r="AE63" s="9"/>
      <c r="AF63" s="9"/>
      <c r="AG63" s="9"/>
      <c r="AH63" s="69"/>
      <c r="AI63" s="69"/>
      <c r="AJ63" s="9"/>
      <c r="AK63" s="9"/>
      <c r="AL63" s="9"/>
      <c r="AM63" s="42"/>
    </row>
    <row r="64" spans="1:39" ht="18" customHeight="1" x14ac:dyDescent="0.35">
      <c r="A64" s="222"/>
      <c r="B64" s="225"/>
      <c r="C64" s="34" t="s">
        <v>6</v>
      </c>
      <c r="D64" s="3">
        <v>11</v>
      </c>
      <c r="E64" s="4">
        <f t="shared" si="1"/>
        <v>11</v>
      </c>
      <c r="F64" s="10">
        <f t="shared" si="5"/>
        <v>0</v>
      </c>
      <c r="G64" s="70"/>
      <c r="H64" s="13"/>
      <c r="I64" s="13"/>
      <c r="J64" s="13"/>
      <c r="K64" s="13"/>
      <c r="L64" s="13"/>
      <c r="M64" s="70"/>
      <c r="N64" s="70"/>
      <c r="O64" s="13"/>
      <c r="P64" s="13"/>
      <c r="Q64" s="13"/>
      <c r="R64" s="13"/>
      <c r="S64" s="13"/>
      <c r="T64" s="70"/>
      <c r="U64" s="70"/>
      <c r="V64" s="13"/>
      <c r="W64" s="13"/>
      <c r="X64" s="13"/>
      <c r="Y64" s="13"/>
      <c r="Z64" s="13"/>
      <c r="AA64" s="70">
        <v>11</v>
      </c>
      <c r="AB64" s="70"/>
      <c r="AC64" s="13"/>
      <c r="AD64" s="13"/>
      <c r="AE64" s="13"/>
      <c r="AF64" s="13"/>
      <c r="AG64" s="13"/>
      <c r="AH64" s="70"/>
      <c r="AI64" s="70"/>
      <c r="AJ64" s="13"/>
      <c r="AK64" s="13"/>
      <c r="AL64" s="13"/>
      <c r="AM64" s="43"/>
    </row>
    <row r="65" spans="1:39" ht="18" customHeight="1" x14ac:dyDescent="0.35">
      <c r="A65" s="220" t="s">
        <v>269</v>
      </c>
      <c r="B65" s="223" t="s">
        <v>75</v>
      </c>
      <c r="C65" s="31" t="s">
        <v>1</v>
      </c>
      <c r="D65" s="3">
        <v>11</v>
      </c>
      <c r="E65" s="4">
        <f t="shared" si="1"/>
        <v>11</v>
      </c>
      <c r="F65" s="4">
        <f t="shared" si="0"/>
        <v>0</v>
      </c>
      <c r="G65" s="71"/>
      <c r="H65" s="5"/>
      <c r="I65" s="5"/>
      <c r="J65" s="5"/>
      <c r="K65" s="5"/>
      <c r="L65" s="5"/>
      <c r="M65" s="71"/>
      <c r="N65" s="71"/>
      <c r="O65" s="5"/>
      <c r="P65" s="5"/>
      <c r="Q65" s="5"/>
      <c r="R65" s="5"/>
      <c r="S65" s="5"/>
      <c r="T65" s="71"/>
      <c r="U65" s="71"/>
      <c r="V65" s="5">
        <v>11</v>
      </c>
      <c r="W65" s="5"/>
      <c r="X65" s="5"/>
      <c r="Y65" s="5"/>
      <c r="Z65" s="5"/>
      <c r="AA65" s="71"/>
      <c r="AB65" s="71"/>
      <c r="AC65" s="5"/>
      <c r="AD65" s="5"/>
      <c r="AE65" s="5"/>
      <c r="AF65" s="5"/>
      <c r="AG65" s="5"/>
      <c r="AH65" s="71"/>
      <c r="AI65" s="71"/>
      <c r="AJ65" s="5"/>
      <c r="AK65" s="5"/>
      <c r="AL65" s="5"/>
      <c r="AM65" s="41"/>
    </row>
    <row r="66" spans="1:39" ht="18" customHeight="1" x14ac:dyDescent="0.35">
      <c r="A66" s="221"/>
      <c r="B66" s="224"/>
      <c r="C66" s="32" t="s">
        <v>2</v>
      </c>
      <c r="D66" s="3">
        <v>11</v>
      </c>
      <c r="E66" s="4">
        <f t="shared" si="1"/>
        <v>11</v>
      </c>
      <c r="F66" s="8">
        <f t="shared" si="0"/>
        <v>0</v>
      </c>
      <c r="G66" s="69"/>
      <c r="H66" s="9"/>
      <c r="I66" s="9"/>
      <c r="J66" s="9"/>
      <c r="K66" s="9"/>
      <c r="L66" s="9"/>
      <c r="M66" s="69"/>
      <c r="N66" s="69"/>
      <c r="O66" s="9"/>
      <c r="P66" s="9"/>
      <c r="Q66" s="9"/>
      <c r="R66" s="9"/>
      <c r="S66" s="9"/>
      <c r="T66" s="69"/>
      <c r="U66" s="69"/>
      <c r="V66" s="9">
        <v>11</v>
      </c>
      <c r="W66" s="9"/>
      <c r="X66" s="9"/>
      <c r="Y66" s="9"/>
      <c r="Z66" s="9"/>
      <c r="AA66" s="69"/>
      <c r="AB66" s="69"/>
      <c r="AC66" s="9"/>
      <c r="AD66" s="9"/>
      <c r="AE66" s="9"/>
      <c r="AF66" s="9"/>
      <c r="AG66" s="9"/>
      <c r="AH66" s="69"/>
      <c r="AI66" s="69"/>
      <c r="AJ66" s="9"/>
      <c r="AK66" s="9"/>
      <c r="AL66" s="9"/>
      <c r="AM66" s="41"/>
    </row>
    <row r="67" spans="1:39" ht="18" customHeight="1" x14ac:dyDescent="0.35">
      <c r="A67" s="221"/>
      <c r="B67" s="224"/>
      <c r="C67" s="32" t="s">
        <v>3</v>
      </c>
      <c r="D67" s="3">
        <v>11</v>
      </c>
      <c r="E67" s="4">
        <f t="shared" si="1"/>
        <v>11</v>
      </c>
      <c r="F67" s="8">
        <f t="shared" si="0"/>
        <v>0</v>
      </c>
      <c r="G67" s="69"/>
      <c r="H67" s="9"/>
      <c r="I67" s="9"/>
      <c r="J67" s="9"/>
      <c r="K67" s="9"/>
      <c r="L67" s="9"/>
      <c r="M67" s="69"/>
      <c r="N67" s="69"/>
      <c r="O67" s="9"/>
      <c r="P67" s="9"/>
      <c r="Q67" s="9"/>
      <c r="R67" s="9"/>
      <c r="S67" s="9"/>
      <c r="T67" s="69"/>
      <c r="U67" s="69"/>
      <c r="V67" s="9"/>
      <c r="W67" s="9"/>
      <c r="X67" s="9"/>
      <c r="Y67" s="9"/>
      <c r="Z67" s="9">
        <v>10</v>
      </c>
      <c r="AA67" s="69"/>
      <c r="AB67" s="69"/>
      <c r="AC67" s="9"/>
      <c r="AD67" s="9"/>
      <c r="AE67" s="9"/>
      <c r="AF67" s="9"/>
      <c r="AG67" s="9"/>
      <c r="AH67" s="69"/>
      <c r="AI67" s="69"/>
      <c r="AJ67" s="9">
        <v>1</v>
      </c>
      <c r="AK67" s="9"/>
      <c r="AL67" s="9"/>
      <c r="AM67" s="42"/>
    </row>
    <row r="68" spans="1:39" ht="18" customHeight="1" x14ac:dyDescent="0.35">
      <c r="A68" s="221"/>
      <c r="B68" s="224"/>
      <c r="C68" s="33" t="s">
        <v>4</v>
      </c>
      <c r="D68" s="3">
        <v>11</v>
      </c>
      <c r="E68" s="4">
        <f t="shared" si="1"/>
        <v>11</v>
      </c>
      <c r="F68" s="8">
        <f t="shared" si="0"/>
        <v>0</v>
      </c>
      <c r="G68" s="69"/>
      <c r="H68" s="9"/>
      <c r="I68" s="9"/>
      <c r="J68" s="9"/>
      <c r="K68" s="9"/>
      <c r="L68" s="9"/>
      <c r="M68" s="69"/>
      <c r="N68" s="69"/>
      <c r="O68" s="9"/>
      <c r="P68" s="9"/>
      <c r="Q68" s="9"/>
      <c r="R68" s="9"/>
      <c r="S68" s="9"/>
      <c r="T68" s="69"/>
      <c r="U68" s="69"/>
      <c r="V68" s="9"/>
      <c r="W68" s="9"/>
      <c r="X68" s="9"/>
      <c r="Y68" s="9"/>
      <c r="Z68" s="9"/>
      <c r="AA68" s="69"/>
      <c r="AB68" s="69"/>
      <c r="AC68" s="9"/>
      <c r="AD68" s="9"/>
      <c r="AE68" s="9"/>
      <c r="AF68" s="9"/>
      <c r="AG68" s="9"/>
      <c r="AH68" s="69">
        <v>11</v>
      </c>
      <c r="AI68" s="69"/>
      <c r="AJ68" s="9"/>
      <c r="AK68" s="9"/>
      <c r="AL68" s="9"/>
      <c r="AM68" s="42"/>
    </row>
    <row r="69" spans="1:39" ht="18" customHeight="1" x14ac:dyDescent="0.35">
      <c r="A69" s="221"/>
      <c r="B69" s="224"/>
      <c r="C69" s="33" t="s">
        <v>5</v>
      </c>
      <c r="D69" s="3">
        <v>11</v>
      </c>
      <c r="E69" s="4">
        <f t="shared" si="1"/>
        <v>11</v>
      </c>
      <c r="F69" s="8">
        <f t="shared" si="0"/>
        <v>0</v>
      </c>
      <c r="G69" s="69"/>
      <c r="H69" s="9"/>
      <c r="I69" s="9"/>
      <c r="J69" s="9"/>
      <c r="K69" s="9"/>
      <c r="L69" s="9"/>
      <c r="M69" s="69"/>
      <c r="N69" s="69"/>
      <c r="O69" s="9"/>
      <c r="P69" s="9"/>
      <c r="Q69" s="9"/>
      <c r="R69" s="9"/>
      <c r="S69" s="9"/>
      <c r="T69" s="69"/>
      <c r="U69" s="69"/>
      <c r="V69" s="9"/>
      <c r="W69" s="9"/>
      <c r="X69" s="9"/>
      <c r="Y69" s="9"/>
      <c r="Z69" s="9"/>
      <c r="AA69" s="69"/>
      <c r="AB69" s="69"/>
      <c r="AC69" s="9"/>
      <c r="AD69" s="9"/>
      <c r="AE69" s="9"/>
      <c r="AF69" s="9"/>
      <c r="AG69" s="9"/>
      <c r="AH69" s="69">
        <v>11</v>
      </c>
      <c r="AI69" s="69"/>
      <c r="AJ69" s="9"/>
      <c r="AK69" s="9"/>
      <c r="AL69" s="9"/>
      <c r="AM69" s="42"/>
    </row>
    <row r="70" spans="1:39" ht="18" customHeight="1" x14ac:dyDescent="0.35">
      <c r="A70" s="222"/>
      <c r="B70" s="225"/>
      <c r="C70" s="34" t="s">
        <v>6</v>
      </c>
      <c r="D70" s="3">
        <v>11</v>
      </c>
      <c r="E70" s="4">
        <f t="shared" ref="E70:E76" si="6">SUM(G70:AL70)</f>
        <v>11</v>
      </c>
      <c r="F70" s="10">
        <f t="shared" si="0"/>
        <v>0</v>
      </c>
      <c r="G70" s="70"/>
      <c r="H70" s="13"/>
      <c r="I70" s="13"/>
      <c r="J70" s="13"/>
      <c r="K70" s="13"/>
      <c r="L70" s="13"/>
      <c r="M70" s="70"/>
      <c r="N70" s="70"/>
      <c r="O70" s="13"/>
      <c r="P70" s="13"/>
      <c r="Q70" s="13"/>
      <c r="R70" s="13"/>
      <c r="S70" s="13"/>
      <c r="T70" s="70"/>
      <c r="U70" s="70"/>
      <c r="V70" s="13"/>
      <c r="W70" s="13"/>
      <c r="X70" s="13"/>
      <c r="Y70" s="13"/>
      <c r="Z70" s="13"/>
      <c r="AA70" s="70"/>
      <c r="AB70" s="70"/>
      <c r="AC70" s="13"/>
      <c r="AD70" s="13"/>
      <c r="AE70" s="13"/>
      <c r="AF70" s="13"/>
      <c r="AG70" s="13">
        <v>11</v>
      </c>
      <c r="AH70" s="70"/>
      <c r="AI70" s="70"/>
      <c r="AJ70" s="13"/>
      <c r="AK70" s="13"/>
      <c r="AL70" s="13"/>
      <c r="AM70" s="43"/>
    </row>
    <row r="71" spans="1:39" ht="18" customHeight="1" x14ac:dyDescent="0.35">
      <c r="A71" s="220" t="s">
        <v>269</v>
      </c>
      <c r="B71" s="223" t="s">
        <v>239</v>
      </c>
      <c r="C71" s="31" t="s">
        <v>1</v>
      </c>
      <c r="D71" s="3">
        <v>19</v>
      </c>
      <c r="E71" s="4">
        <f t="shared" si="6"/>
        <v>19</v>
      </c>
      <c r="F71" s="4">
        <f t="shared" si="0"/>
        <v>0</v>
      </c>
      <c r="G71" s="71"/>
      <c r="H71" s="5"/>
      <c r="I71" s="5"/>
      <c r="J71" s="5"/>
      <c r="K71" s="5"/>
      <c r="L71" s="5"/>
      <c r="M71" s="71"/>
      <c r="N71" s="71"/>
      <c r="O71" s="5"/>
      <c r="P71" s="5"/>
      <c r="Q71" s="5"/>
      <c r="R71" s="5"/>
      <c r="S71" s="5"/>
      <c r="T71" s="71"/>
      <c r="U71" s="71"/>
      <c r="V71" s="5">
        <v>18</v>
      </c>
      <c r="W71" s="5"/>
      <c r="X71" s="5"/>
      <c r="Y71" s="5"/>
      <c r="Z71" s="5">
        <v>1</v>
      </c>
      <c r="AA71" s="71"/>
      <c r="AB71" s="71"/>
      <c r="AC71" s="5"/>
      <c r="AD71" s="5"/>
      <c r="AE71" s="5"/>
      <c r="AF71" s="5"/>
      <c r="AG71" s="5"/>
      <c r="AH71" s="71"/>
      <c r="AI71" s="71"/>
      <c r="AJ71" s="5"/>
      <c r="AK71" s="5"/>
      <c r="AL71" s="5"/>
      <c r="AM71" s="41"/>
    </row>
    <row r="72" spans="1:39" ht="18" customHeight="1" x14ac:dyDescent="0.35">
      <c r="A72" s="221"/>
      <c r="B72" s="344"/>
      <c r="C72" s="32" t="s">
        <v>2</v>
      </c>
      <c r="D72" s="7">
        <v>19</v>
      </c>
      <c r="E72" s="4">
        <f t="shared" si="6"/>
        <v>19</v>
      </c>
      <c r="F72" s="8">
        <f t="shared" si="0"/>
        <v>0</v>
      </c>
      <c r="G72" s="69"/>
      <c r="H72" s="9"/>
      <c r="I72" s="9"/>
      <c r="J72" s="9"/>
      <c r="K72" s="9"/>
      <c r="L72" s="9"/>
      <c r="M72" s="69"/>
      <c r="N72" s="69"/>
      <c r="O72" s="9"/>
      <c r="P72" s="9"/>
      <c r="Q72" s="9"/>
      <c r="R72" s="9"/>
      <c r="S72" s="9"/>
      <c r="T72" s="69"/>
      <c r="U72" s="69"/>
      <c r="V72" s="9">
        <v>19</v>
      </c>
      <c r="W72" s="9"/>
      <c r="X72" s="9"/>
      <c r="Y72" s="9"/>
      <c r="Z72" s="9"/>
      <c r="AA72" s="69"/>
      <c r="AB72" s="69"/>
      <c r="AC72" s="9"/>
      <c r="AD72" s="9"/>
      <c r="AE72" s="9"/>
      <c r="AF72" s="9"/>
      <c r="AG72" s="9"/>
      <c r="AH72" s="69"/>
      <c r="AI72" s="69"/>
      <c r="AJ72" s="9"/>
      <c r="AK72" s="9"/>
      <c r="AL72" s="9"/>
      <c r="AM72" s="42"/>
    </row>
    <row r="73" spans="1:39" ht="18" customHeight="1" x14ac:dyDescent="0.35">
      <c r="A73" s="221"/>
      <c r="B73" s="344"/>
      <c r="C73" s="32" t="s">
        <v>3</v>
      </c>
      <c r="D73" s="7">
        <v>19</v>
      </c>
      <c r="E73" s="4">
        <f t="shared" si="6"/>
        <v>19</v>
      </c>
      <c r="F73" s="8">
        <f t="shared" si="0"/>
        <v>0</v>
      </c>
      <c r="G73" s="69"/>
      <c r="H73" s="9"/>
      <c r="I73" s="9"/>
      <c r="J73" s="9"/>
      <c r="K73" s="9"/>
      <c r="L73" s="9"/>
      <c r="M73" s="69"/>
      <c r="N73" s="69"/>
      <c r="O73" s="9"/>
      <c r="P73" s="9"/>
      <c r="Q73" s="9"/>
      <c r="R73" s="9"/>
      <c r="S73" s="9"/>
      <c r="T73" s="69"/>
      <c r="U73" s="69"/>
      <c r="V73" s="9"/>
      <c r="W73" s="9"/>
      <c r="X73" s="9"/>
      <c r="Y73" s="9"/>
      <c r="Z73" s="9">
        <v>19</v>
      </c>
      <c r="AA73" s="69"/>
      <c r="AB73" s="69"/>
      <c r="AC73" s="9"/>
      <c r="AD73" s="9"/>
      <c r="AE73" s="9"/>
      <c r="AF73" s="9"/>
      <c r="AG73" s="9"/>
      <c r="AH73" s="69"/>
      <c r="AI73" s="69"/>
      <c r="AJ73" s="9"/>
      <c r="AK73" s="9"/>
      <c r="AL73" s="9"/>
      <c r="AM73" s="42"/>
    </row>
    <row r="74" spans="1:39" ht="18" customHeight="1" x14ac:dyDescent="0.35">
      <c r="A74" s="221"/>
      <c r="B74" s="344"/>
      <c r="C74" s="33" t="s">
        <v>4</v>
      </c>
      <c r="D74" s="7">
        <v>19</v>
      </c>
      <c r="E74" s="4">
        <f t="shared" si="6"/>
        <v>19</v>
      </c>
      <c r="F74" s="8">
        <f t="shared" si="0"/>
        <v>0</v>
      </c>
      <c r="G74" s="69"/>
      <c r="H74" s="9"/>
      <c r="I74" s="9"/>
      <c r="J74" s="9"/>
      <c r="K74" s="9"/>
      <c r="L74" s="9"/>
      <c r="M74" s="69"/>
      <c r="N74" s="69"/>
      <c r="O74" s="9"/>
      <c r="P74" s="9"/>
      <c r="Q74" s="9"/>
      <c r="R74" s="9"/>
      <c r="S74" s="9"/>
      <c r="T74" s="69"/>
      <c r="U74" s="69"/>
      <c r="V74" s="9"/>
      <c r="W74" s="9"/>
      <c r="X74" s="9"/>
      <c r="Y74" s="9"/>
      <c r="Z74" s="9"/>
      <c r="AA74" s="69"/>
      <c r="AB74" s="69"/>
      <c r="AC74" s="9"/>
      <c r="AD74" s="9"/>
      <c r="AE74" s="9"/>
      <c r="AF74" s="9"/>
      <c r="AG74" s="9"/>
      <c r="AH74" s="69">
        <v>19</v>
      </c>
      <c r="AI74" s="69"/>
      <c r="AJ74" s="9"/>
      <c r="AK74" s="9"/>
      <c r="AL74" s="9"/>
      <c r="AM74" s="42"/>
    </row>
    <row r="75" spans="1:39" ht="18" customHeight="1" x14ac:dyDescent="0.35">
      <c r="A75" s="221"/>
      <c r="B75" s="344"/>
      <c r="C75" s="33" t="s">
        <v>5</v>
      </c>
      <c r="D75" s="7">
        <v>19</v>
      </c>
      <c r="E75" s="4">
        <f t="shared" si="6"/>
        <v>19</v>
      </c>
      <c r="F75" s="8">
        <f t="shared" si="0"/>
        <v>0</v>
      </c>
      <c r="G75" s="69"/>
      <c r="H75" s="9"/>
      <c r="I75" s="9"/>
      <c r="J75" s="9"/>
      <c r="K75" s="9"/>
      <c r="L75" s="9"/>
      <c r="M75" s="69"/>
      <c r="N75" s="69"/>
      <c r="O75" s="9"/>
      <c r="P75" s="9"/>
      <c r="Q75" s="9"/>
      <c r="R75" s="9"/>
      <c r="S75" s="9"/>
      <c r="T75" s="69"/>
      <c r="U75" s="69"/>
      <c r="V75" s="9"/>
      <c r="W75" s="9"/>
      <c r="X75" s="9"/>
      <c r="Y75" s="9"/>
      <c r="Z75" s="9"/>
      <c r="AA75" s="69"/>
      <c r="AB75" s="69"/>
      <c r="AC75" s="9"/>
      <c r="AD75" s="9"/>
      <c r="AE75" s="9"/>
      <c r="AF75" s="9"/>
      <c r="AG75" s="9"/>
      <c r="AH75" s="69">
        <v>18</v>
      </c>
      <c r="AI75" s="69"/>
      <c r="AJ75" s="9">
        <v>1</v>
      </c>
      <c r="AK75" s="9"/>
      <c r="AL75" s="9"/>
      <c r="AM75" s="42"/>
    </row>
    <row r="76" spans="1:39" ht="18" customHeight="1" x14ac:dyDescent="0.35">
      <c r="A76" s="222"/>
      <c r="B76" s="345"/>
      <c r="C76" s="34" t="s">
        <v>6</v>
      </c>
      <c r="D76" s="7">
        <v>19</v>
      </c>
      <c r="E76" s="4">
        <f t="shared" si="6"/>
        <v>19</v>
      </c>
      <c r="F76" s="10">
        <f t="shared" si="0"/>
        <v>0</v>
      </c>
      <c r="G76" s="70"/>
      <c r="H76" s="13"/>
      <c r="I76" s="13"/>
      <c r="J76" s="13"/>
      <c r="K76" s="13"/>
      <c r="L76" s="13"/>
      <c r="M76" s="70"/>
      <c r="N76" s="70"/>
      <c r="O76" s="13"/>
      <c r="P76" s="13"/>
      <c r="Q76" s="13"/>
      <c r="R76" s="13"/>
      <c r="S76" s="13"/>
      <c r="T76" s="70"/>
      <c r="U76" s="70"/>
      <c r="V76" s="13"/>
      <c r="W76" s="13"/>
      <c r="X76" s="13"/>
      <c r="Y76" s="13"/>
      <c r="Z76" s="13"/>
      <c r="AA76" s="70">
        <v>6</v>
      </c>
      <c r="AB76" s="70"/>
      <c r="AC76" s="13"/>
      <c r="AD76" s="13"/>
      <c r="AE76" s="13"/>
      <c r="AF76" s="13">
        <v>13</v>
      </c>
      <c r="AG76" s="13"/>
      <c r="AH76" s="70"/>
      <c r="AI76" s="70"/>
      <c r="AJ76" s="13"/>
      <c r="AK76" s="13"/>
      <c r="AL76" s="13"/>
      <c r="AM76" s="43"/>
    </row>
    <row r="77" spans="1:39" ht="18" customHeight="1" x14ac:dyDescent="0.35">
      <c r="A77" s="263" t="s">
        <v>273</v>
      </c>
      <c r="B77" s="226" t="s">
        <v>89</v>
      </c>
      <c r="C77" s="227"/>
      <c r="D77" s="218">
        <v>128</v>
      </c>
      <c r="E77" s="218">
        <f>SUM(G77:AL77)</f>
        <v>128</v>
      </c>
      <c r="F77" s="218">
        <f t="shared" si="0"/>
        <v>0</v>
      </c>
      <c r="G77" s="306"/>
      <c r="H77" s="259"/>
      <c r="I77" s="259"/>
      <c r="J77" s="259"/>
      <c r="K77" s="259"/>
      <c r="L77" s="259"/>
      <c r="M77" s="355"/>
      <c r="N77" s="355"/>
      <c r="O77" s="259"/>
      <c r="P77" s="259"/>
      <c r="Q77" s="259"/>
      <c r="R77" s="259"/>
      <c r="S77" s="259"/>
      <c r="T77" s="306"/>
      <c r="U77" s="306"/>
      <c r="V77" s="259"/>
      <c r="W77" s="259">
        <v>49</v>
      </c>
      <c r="X77" s="259">
        <v>21</v>
      </c>
      <c r="Y77" s="259">
        <f>26+22</f>
        <v>48</v>
      </c>
      <c r="Z77" s="259">
        <v>10</v>
      </c>
      <c r="AA77" s="306"/>
      <c r="AB77" s="306"/>
      <c r="AC77" s="259"/>
      <c r="AD77" s="259"/>
      <c r="AE77" s="259"/>
      <c r="AF77" s="259"/>
      <c r="AG77" s="259"/>
      <c r="AH77" s="104"/>
      <c r="AI77" s="104"/>
      <c r="AJ77" s="39"/>
      <c r="AK77" s="259"/>
      <c r="AL77" s="259"/>
      <c r="AM77" s="204"/>
    </row>
    <row r="78" spans="1:39" ht="18" customHeight="1" x14ac:dyDescent="0.35">
      <c r="A78" s="199"/>
      <c r="B78" s="228"/>
      <c r="C78" s="229"/>
      <c r="D78" s="219"/>
      <c r="E78" s="219"/>
      <c r="F78" s="219"/>
      <c r="G78" s="307"/>
      <c r="H78" s="213"/>
      <c r="I78" s="213"/>
      <c r="J78" s="213"/>
      <c r="K78" s="213"/>
      <c r="L78" s="213"/>
      <c r="M78" s="307"/>
      <c r="N78" s="307"/>
      <c r="O78" s="213"/>
      <c r="P78" s="213"/>
      <c r="Q78" s="213"/>
      <c r="R78" s="213"/>
      <c r="S78" s="213"/>
      <c r="T78" s="307"/>
      <c r="U78" s="307"/>
      <c r="V78" s="213"/>
      <c r="W78" s="213"/>
      <c r="X78" s="213"/>
      <c r="Y78" s="213"/>
      <c r="Z78" s="213"/>
      <c r="AA78" s="307"/>
      <c r="AB78" s="307"/>
      <c r="AC78" s="213"/>
      <c r="AD78" s="213"/>
      <c r="AE78" s="213"/>
      <c r="AF78" s="213"/>
      <c r="AG78" s="213"/>
      <c r="AH78" s="105"/>
      <c r="AI78" s="105"/>
      <c r="AJ78" s="40"/>
      <c r="AK78" s="213"/>
      <c r="AL78" s="213"/>
      <c r="AM78" s="205"/>
    </row>
    <row r="79" spans="1:39" ht="18" customHeight="1" x14ac:dyDescent="0.35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9" ht="18" customHeight="1" x14ac:dyDescent="0.35">
      <c r="A80" s="23" t="s">
        <v>54</v>
      </c>
      <c r="D80" s="2">
        <f>SUBTOTAL(9,D83:D100)</f>
        <v>0</v>
      </c>
      <c r="E80" s="2">
        <f>SUBTOTAL(9,E83:E100)</f>
        <v>0</v>
      </c>
      <c r="F80" s="63">
        <f>SUBTOTAL(9,F83:F100)</f>
        <v>0</v>
      </c>
    </row>
    <row r="81" spans="1:41" ht="18" customHeight="1" x14ac:dyDescent="0.35">
      <c r="A81" s="206" t="s">
        <v>0</v>
      </c>
      <c r="B81" s="206" t="s">
        <v>25</v>
      </c>
      <c r="C81" s="206" t="s">
        <v>47</v>
      </c>
      <c r="D81" s="207" t="s">
        <v>48</v>
      </c>
      <c r="E81" s="207" t="s">
        <v>49</v>
      </c>
      <c r="F81" s="207" t="s">
        <v>50</v>
      </c>
      <c r="G81" s="304" t="s">
        <v>219</v>
      </c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305"/>
      <c r="AB81" s="305"/>
      <c r="AC81" s="305"/>
      <c r="AD81" s="305"/>
      <c r="AE81" s="305"/>
      <c r="AF81" s="305"/>
      <c r="AG81" s="305"/>
      <c r="AH81" s="305"/>
      <c r="AI81" s="305"/>
      <c r="AJ81" s="305"/>
      <c r="AK81" s="305"/>
      <c r="AL81" s="305"/>
      <c r="AM81" s="263" t="s">
        <v>52</v>
      </c>
    </row>
    <row r="82" spans="1:41" ht="18" customHeight="1" x14ac:dyDescent="0.35">
      <c r="A82" s="206"/>
      <c r="B82" s="206"/>
      <c r="C82" s="206"/>
      <c r="D82" s="207"/>
      <c r="E82" s="207"/>
      <c r="F82" s="207"/>
      <c r="G82" s="37">
        <v>1</v>
      </c>
      <c r="H82" s="37">
        <v>2</v>
      </c>
      <c r="I82" s="37">
        <v>3</v>
      </c>
      <c r="J82" s="37">
        <v>4</v>
      </c>
      <c r="K82" s="37">
        <v>5</v>
      </c>
      <c r="L82" s="37">
        <v>6</v>
      </c>
      <c r="M82" s="37">
        <v>7</v>
      </c>
      <c r="N82" s="37">
        <v>8</v>
      </c>
      <c r="O82" s="37">
        <v>9</v>
      </c>
      <c r="P82" s="37">
        <v>10</v>
      </c>
      <c r="Q82" s="37">
        <v>11</v>
      </c>
      <c r="R82" s="37">
        <v>12</v>
      </c>
      <c r="S82" s="37">
        <v>13</v>
      </c>
      <c r="T82" s="37">
        <v>14</v>
      </c>
      <c r="U82" s="37">
        <v>15</v>
      </c>
      <c r="V82" s="37">
        <v>16</v>
      </c>
      <c r="W82" s="37">
        <v>17</v>
      </c>
      <c r="X82" s="37">
        <v>18</v>
      </c>
      <c r="Y82" s="37">
        <v>19</v>
      </c>
      <c r="Z82" s="37">
        <v>20</v>
      </c>
      <c r="AA82" s="37">
        <v>21</v>
      </c>
      <c r="AB82" s="37">
        <v>22</v>
      </c>
      <c r="AC82" s="37">
        <v>23</v>
      </c>
      <c r="AD82" s="37">
        <v>24</v>
      </c>
      <c r="AE82" s="37">
        <v>25</v>
      </c>
      <c r="AF82" s="37">
        <v>26</v>
      </c>
      <c r="AG82" s="37">
        <v>27</v>
      </c>
      <c r="AH82" s="37">
        <v>28</v>
      </c>
      <c r="AI82" s="37">
        <v>29</v>
      </c>
      <c r="AJ82" s="37">
        <v>30</v>
      </c>
      <c r="AK82" s="37">
        <v>31</v>
      </c>
      <c r="AL82" s="37">
        <v>29</v>
      </c>
      <c r="AM82" s="263"/>
    </row>
    <row r="83" spans="1:41" ht="18" customHeight="1" x14ac:dyDescent="0.35">
      <c r="A83" s="264"/>
      <c r="B83" s="320"/>
      <c r="C83" s="201" t="s">
        <v>54</v>
      </c>
      <c r="D83" s="201"/>
      <c r="E83" s="201">
        <f>SUM(G83:AL84)</f>
        <v>0</v>
      </c>
      <c r="F83" s="201">
        <f>E83-D83</f>
        <v>0</v>
      </c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  <c r="AL83" s="265"/>
      <c r="AM83" s="276"/>
    </row>
    <row r="84" spans="1:41" ht="18" customHeight="1" x14ac:dyDescent="0.35">
      <c r="A84" s="303"/>
      <c r="B84" s="321"/>
      <c r="C84" s="201"/>
      <c r="D84" s="201"/>
      <c r="E84" s="201"/>
      <c r="F84" s="201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265"/>
      <c r="AM84" s="276"/>
    </row>
    <row r="85" spans="1:41" ht="18" customHeight="1" x14ac:dyDescent="0.35">
      <c r="A85" s="264"/>
      <c r="B85" s="280"/>
      <c r="C85" s="201" t="s">
        <v>54</v>
      </c>
      <c r="D85" s="201"/>
      <c r="E85" s="201">
        <f>SUM(G85:AL86)</f>
        <v>0</v>
      </c>
      <c r="F85" s="201">
        <f>E85-D85</f>
        <v>0</v>
      </c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76"/>
    </row>
    <row r="86" spans="1:41" ht="18" customHeight="1" x14ac:dyDescent="0.35">
      <c r="A86" s="303"/>
      <c r="B86" s="280"/>
      <c r="C86" s="201"/>
      <c r="D86" s="201"/>
      <c r="E86" s="201"/>
      <c r="F86" s="201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5"/>
      <c r="AM86" s="276"/>
    </row>
    <row r="87" spans="1:41" ht="18" customHeight="1" x14ac:dyDescent="0.35">
      <c r="A87" s="264"/>
      <c r="B87" s="202"/>
      <c r="C87" s="201" t="s">
        <v>54</v>
      </c>
      <c r="D87" s="201"/>
      <c r="E87" s="201">
        <f>SUM(G87:AL88)</f>
        <v>0</v>
      </c>
      <c r="F87" s="201">
        <f>E87-D87</f>
        <v>0</v>
      </c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76"/>
    </row>
    <row r="88" spans="1:41" s="2" customFormat="1" ht="18" customHeight="1" x14ac:dyDescent="0.35">
      <c r="A88" s="303"/>
      <c r="B88" s="203"/>
      <c r="C88" s="201"/>
      <c r="D88" s="201"/>
      <c r="E88" s="201"/>
      <c r="F88" s="201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76"/>
      <c r="AN88"/>
      <c r="AO88"/>
    </row>
    <row r="89" spans="1:41" s="2" customFormat="1" ht="18" customHeight="1" x14ac:dyDescent="0.35">
      <c r="A89" s="264"/>
      <c r="B89" s="202"/>
      <c r="C89" s="201" t="s">
        <v>54</v>
      </c>
      <c r="D89" s="201"/>
      <c r="E89" s="201">
        <f>SUM(G89:AL90)</f>
        <v>0</v>
      </c>
      <c r="F89" s="201">
        <f>E89-D89</f>
        <v>0</v>
      </c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76"/>
      <c r="AN89"/>
      <c r="AO89"/>
    </row>
    <row r="90" spans="1:41" s="2" customFormat="1" ht="18" customHeight="1" x14ac:dyDescent="0.35">
      <c r="A90" s="303"/>
      <c r="B90" s="203"/>
      <c r="C90" s="201"/>
      <c r="D90" s="201"/>
      <c r="E90" s="201"/>
      <c r="F90" s="201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  <c r="AL90" s="265"/>
      <c r="AM90" s="276"/>
      <c r="AN90"/>
      <c r="AO90"/>
    </row>
    <row r="91" spans="1:41" s="2" customFormat="1" ht="18" customHeight="1" x14ac:dyDescent="0.35">
      <c r="A91" s="264"/>
      <c r="B91" s="202"/>
      <c r="C91" s="201" t="s">
        <v>54</v>
      </c>
      <c r="D91" s="201"/>
      <c r="E91" s="201">
        <f>SUM(G91:AL92)</f>
        <v>0</v>
      </c>
      <c r="F91" s="201">
        <f>E91-D91</f>
        <v>0</v>
      </c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  <c r="AL91" s="265"/>
      <c r="AM91" s="276"/>
      <c r="AN91"/>
      <c r="AO91"/>
    </row>
    <row r="92" spans="1:41" s="2" customFormat="1" ht="18" customHeight="1" x14ac:dyDescent="0.35">
      <c r="A92" s="303"/>
      <c r="B92" s="203"/>
      <c r="C92" s="201"/>
      <c r="D92" s="201"/>
      <c r="E92" s="201"/>
      <c r="F92" s="201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76"/>
      <c r="AN92"/>
      <c r="AO92"/>
    </row>
    <row r="93" spans="1:41" s="2" customFormat="1" ht="18" customHeight="1" x14ac:dyDescent="0.35">
      <c r="A93" s="264"/>
      <c r="B93" s="202"/>
      <c r="C93" s="201" t="s">
        <v>54</v>
      </c>
      <c r="D93" s="201"/>
      <c r="E93" s="201">
        <f>SUM(G93:AL94)</f>
        <v>0</v>
      </c>
      <c r="F93" s="201">
        <f>E93-D93</f>
        <v>0</v>
      </c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76"/>
      <c r="AN93"/>
      <c r="AO93"/>
    </row>
    <row r="94" spans="1:41" s="2" customFormat="1" ht="18" customHeight="1" x14ac:dyDescent="0.35">
      <c r="A94" s="303"/>
      <c r="B94" s="203"/>
      <c r="C94" s="201"/>
      <c r="D94" s="201"/>
      <c r="E94" s="201"/>
      <c r="F94" s="201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76"/>
      <c r="AN94"/>
      <c r="AO94"/>
    </row>
    <row r="95" spans="1:41" s="2" customFormat="1" ht="18" customHeight="1" x14ac:dyDescent="0.35">
      <c r="A95" s="264"/>
      <c r="B95" s="279"/>
      <c r="C95" s="201" t="s">
        <v>54</v>
      </c>
      <c r="D95" s="201"/>
      <c r="E95" s="201">
        <f>SUM(G95:AL96)</f>
        <v>0</v>
      </c>
      <c r="F95" s="201">
        <f>E95-D95</f>
        <v>0</v>
      </c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5"/>
      <c r="AJ95" s="265"/>
      <c r="AK95" s="265"/>
      <c r="AL95" s="265"/>
      <c r="AM95" s="276"/>
      <c r="AN95"/>
      <c r="AO95"/>
    </row>
    <row r="96" spans="1:41" s="2" customFormat="1" ht="18" customHeight="1" x14ac:dyDescent="0.35">
      <c r="A96" s="303"/>
      <c r="B96" s="279"/>
      <c r="C96" s="201"/>
      <c r="D96" s="201"/>
      <c r="E96" s="201"/>
      <c r="F96" s="201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  <c r="AG96" s="265"/>
      <c r="AH96" s="265"/>
      <c r="AI96" s="265"/>
      <c r="AJ96" s="265"/>
      <c r="AK96" s="265"/>
      <c r="AL96" s="265"/>
      <c r="AM96" s="276"/>
      <c r="AN96"/>
      <c r="AO96"/>
    </row>
    <row r="97" spans="1:41" s="2" customFormat="1" ht="18" customHeight="1" x14ac:dyDescent="0.35">
      <c r="A97" s="264"/>
      <c r="B97" s="280"/>
      <c r="C97" s="201" t="s">
        <v>54</v>
      </c>
      <c r="D97" s="201"/>
      <c r="E97" s="201">
        <f>SUM(G97:AL98)</f>
        <v>0</v>
      </c>
      <c r="F97" s="201">
        <f>E97-D97</f>
        <v>0</v>
      </c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  <c r="AF97" s="265"/>
      <c r="AG97" s="265"/>
      <c r="AH97" s="265"/>
      <c r="AI97" s="265"/>
      <c r="AJ97" s="265"/>
      <c r="AK97" s="265"/>
      <c r="AL97" s="265"/>
      <c r="AM97" s="276"/>
      <c r="AN97"/>
      <c r="AO97"/>
    </row>
    <row r="98" spans="1:41" s="2" customFormat="1" ht="18" customHeight="1" x14ac:dyDescent="0.35">
      <c r="A98" s="303"/>
      <c r="B98" s="280"/>
      <c r="C98" s="201"/>
      <c r="D98" s="201"/>
      <c r="E98" s="201"/>
      <c r="F98" s="201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  <c r="AG98" s="265"/>
      <c r="AH98" s="265"/>
      <c r="AI98" s="265"/>
      <c r="AJ98" s="265"/>
      <c r="AK98" s="265"/>
      <c r="AL98" s="265"/>
      <c r="AM98" s="276"/>
      <c r="AN98"/>
      <c r="AO98"/>
    </row>
    <row r="99" spans="1:41" s="2" customFormat="1" ht="18" customHeight="1" x14ac:dyDescent="0.35">
      <c r="A99" s="264"/>
      <c r="B99" s="280"/>
      <c r="C99" s="201" t="s">
        <v>54</v>
      </c>
      <c r="D99" s="201"/>
      <c r="E99" s="201">
        <f>SUM(G99:AL100)</f>
        <v>0</v>
      </c>
      <c r="F99" s="201">
        <f>E99-D99</f>
        <v>0</v>
      </c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  <c r="AG99" s="265"/>
      <c r="AH99" s="265"/>
      <c r="AI99" s="265"/>
      <c r="AJ99" s="265"/>
      <c r="AK99" s="265"/>
      <c r="AL99" s="265"/>
      <c r="AM99" s="276"/>
      <c r="AN99"/>
      <c r="AO99"/>
    </row>
    <row r="100" spans="1:41" s="2" customFormat="1" ht="18" customHeight="1" x14ac:dyDescent="0.35">
      <c r="A100" s="303"/>
      <c r="B100" s="280"/>
      <c r="C100" s="201"/>
      <c r="D100" s="201"/>
      <c r="E100" s="201"/>
      <c r="F100" s="201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H100" s="265"/>
      <c r="AI100" s="265"/>
      <c r="AJ100" s="265"/>
      <c r="AK100" s="265"/>
      <c r="AL100" s="265"/>
      <c r="AM100" s="276"/>
      <c r="AN100"/>
      <c r="AO100"/>
    </row>
    <row r="101" spans="1:41" s="2" customFormat="1" ht="15" customHeight="1" x14ac:dyDescent="0.35">
      <c r="A101"/>
      <c r="B101"/>
      <c r="C10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2"/>
      <c r="AN101"/>
      <c r="AO101"/>
    </row>
    <row r="102" spans="1:41" s="2" customFormat="1" ht="15" customHeight="1" x14ac:dyDescent="0.35">
      <c r="A102"/>
      <c r="B102"/>
      <c r="C10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2"/>
      <c r="AN102"/>
      <c r="AO102"/>
    </row>
    <row r="103" spans="1:41" s="2" customFormat="1" ht="15" customHeight="1" x14ac:dyDescent="0.35">
      <c r="A103"/>
      <c r="B103"/>
      <c r="C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2"/>
      <c r="AN103"/>
      <c r="AO103"/>
    </row>
    <row r="104" spans="1:41" s="2" customFormat="1" ht="15" customHeight="1" x14ac:dyDescent="0.35">
      <c r="A104"/>
      <c r="B104" s="21"/>
      <c r="C104"/>
      <c r="D104"/>
      <c r="E104"/>
      <c r="F10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2"/>
      <c r="AN104"/>
      <c r="AO104"/>
    </row>
    <row r="105" spans="1:41" s="2" customFormat="1" ht="15" customHeight="1" x14ac:dyDescent="0.35">
      <c r="A105"/>
      <c r="B105" s="21"/>
      <c r="C105"/>
      <c r="D105"/>
      <c r="E105"/>
      <c r="F10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2"/>
      <c r="AN105"/>
      <c r="AO105"/>
    </row>
    <row r="106" spans="1:41" s="2" customFormat="1" ht="15" customHeight="1" x14ac:dyDescent="0.35">
      <c r="A106"/>
      <c r="B106" s="21"/>
      <c r="C106"/>
      <c r="D106"/>
      <c r="E106"/>
      <c r="F10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N106"/>
      <c r="AO106"/>
    </row>
    <row r="107" spans="1:41" s="2" customFormat="1" ht="15" customHeight="1" x14ac:dyDescent="0.35">
      <c r="A107"/>
      <c r="B107" s="21"/>
      <c r="C107"/>
      <c r="D107"/>
      <c r="E107"/>
      <c r="F10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N107"/>
      <c r="AO107"/>
    </row>
    <row r="108" spans="1:41" s="2" customFormat="1" ht="15" customHeight="1" x14ac:dyDescent="0.35">
      <c r="A108"/>
      <c r="B108" s="21"/>
      <c r="C108"/>
      <c r="D108"/>
      <c r="E108"/>
      <c r="F10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N108"/>
      <c r="AO108"/>
    </row>
    <row r="109" spans="1:41" s="1" customFormat="1" ht="15" customHeight="1" x14ac:dyDescent="0.35">
      <c r="A109"/>
      <c r="B109" s="21"/>
      <c r="C109"/>
      <c r="D109"/>
      <c r="E109"/>
      <c r="F109"/>
      <c r="AM109" s="2"/>
      <c r="AN109"/>
      <c r="AO109"/>
    </row>
    <row r="110" spans="1:41" s="1" customFormat="1" ht="15" customHeight="1" x14ac:dyDescent="0.35">
      <c r="A110"/>
      <c r="B110" s="21"/>
      <c r="C110"/>
      <c r="D110"/>
      <c r="E110"/>
      <c r="F110"/>
      <c r="AM110" s="2"/>
      <c r="AN110"/>
      <c r="AO110"/>
    </row>
    <row r="111" spans="1:41" s="1" customFormat="1" ht="15" customHeight="1" x14ac:dyDescent="0.35">
      <c r="A111"/>
      <c r="B111" s="21"/>
      <c r="C111"/>
      <c r="D111"/>
      <c r="E111"/>
      <c r="F111"/>
      <c r="AM111" s="2"/>
      <c r="AN111"/>
      <c r="AO111"/>
    </row>
    <row r="112" spans="1:41" s="1" customFormat="1" ht="15" customHeight="1" x14ac:dyDescent="0.35">
      <c r="A112"/>
      <c r="B112" s="21"/>
      <c r="C112"/>
      <c r="D112"/>
      <c r="E112"/>
      <c r="F112"/>
      <c r="AM112" s="2"/>
      <c r="AN112"/>
      <c r="AO112"/>
    </row>
    <row r="113" spans="1:41" s="1" customFormat="1" ht="15" customHeight="1" x14ac:dyDescent="0.35">
      <c r="A113"/>
      <c r="B113" s="21"/>
      <c r="C113"/>
      <c r="D113"/>
      <c r="E113"/>
      <c r="F113"/>
      <c r="AM113" s="2"/>
      <c r="AN113"/>
      <c r="AO113"/>
    </row>
    <row r="114" spans="1:41" s="1" customFormat="1" ht="15" customHeight="1" x14ac:dyDescent="0.35">
      <c r="A114"/>
      <c r="B114" s="21"/>
      <c r="C114"/>
      <c r="D114"/>
      <c r="E114"/>
      <c r="F114"/>
      <c r="AM114" s="2"/>
      <c r="AN114"/>
      <c r="AO114"/>
    </row>
    <row r="115" spans="1:41" s="1" customFormat="1" ht="15" customHeight="1" x14ac:dyDescent="0.35">
      <c r="A115"/>
      <c r="B115" s="21"/>
      <c r="C115"/>
      <c r="D115"/>
      <c r="E115"/>
      <c r="F115"/>
      <c r="AM115" s="2"/>
      <c r="AN115"/>
      <c r="AO115"/>
    </row>
    <row r="116" spans="1:41" s="1" customFormat="1" ht="15" customHeight="1" x14ac:dyDescent="0.35">
      <c r="A116"/>
      <c r="B116" s="21"/>
      <c r="C116"/>
      <c r="D116"/>
      <c r="E116"/>
      <c r="F116"/>
      <c r="AM116" s="2"/>
      <c r="AN116"/>
      <c r="AO116"/>
    </row>
    <row r="117" spans="1:41" s="1" customFormat="1" ht="15" customHeight="1" x14ac:dyDescent="0.35">
      <c r="A117"/>
      <c r="B117" s="21"/>
      <c r="C117"/>
      <c r="D117"/>
      <c r="E117"/>
      <c r="F117"/>
      <c r="AM117" s="2"/>
      <c r="AN117"/>
      <c r="AO117"/>
    </row>
    <row r="118" spans="1:41" s="1" customFormat="1" ht="15" customHeight="1" x14ac:dyDescent="0.35">
      <c r="A118"/>
      <c r="B118" s="21"/>
      <c r="C118"/>
      <c r="D118"/>
      <c r="E118"/>
      <c r="F118"/>
      <c r="AM118" s="2"/>
      <c r="AN118"/>
      <c r="AO118"/>
    </row>
  </sheetData>
  <mergeCells count="427">
    <mergeCell ref="G3:AK3"/>
    <mergeCell ref="AM3:AM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A77:A78"/>
    <mergeCell ref="B77:C78"/>
    <mergeCell ref="D77:D78"/>
    <mergeCell ref="E77:E78"/>
    <mergeCell ref="F77:F78"/>
    <mergeCell ref="G77:G78"/>
    <mergeCell ref="A17:A22"/>
    <mergeCell ref="B17:B22"/>
    <mergeCell ref="A23:A28"/>
    <mergeCell ref="B23:B28"/>
    <mergeCell ref="A71:A76"/>
    <mergeCell ref="B71:B76"/>
    <mergeCell ref="A65:A70"/>
    <mergeCell ref="B65:B70"/>
    <mergeCell ref="A29:A34"/>
    <mergeCell ref="B29:B34"/>
    <mergeCell ref="A35:A40"/>
    <mergeCell ref="B35:B40"/>
    <mergeCell ref="A53:A58"/>
    <mergeCell ref="B53:B58"/>
    <mergeCell ref="A59:A64"/>
    <mergeCell ref="B59:B64"/>
    <mergeCell ref="A41:A46"/>
    <mergeCell ref="B41:B46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AF77:AF78"/>
    <mergeCell ref="AG77:AG78"/>
    <mergeCell ref="AK77:AK78"/>
    <mergeCell ref="AL77:AL78"/>
    <mergeCell ref="AM77:AM78"/>
    <mergeCell ref="A81:A82"/>
    <mergeCell ref="B81:B82"/>
    <mergeCell ref="C81:C82"/>
    <mergeCell ref="D81:D82"/>
    <mergeCell ref="E81:E82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N77:N78"/>
    <mergeCell ref="O77:O78"/>
    <mergeCell ref="F81:F82"/>
    <mergeCell ref="G81:AL81"/>
    <mergeCell ref="AM81:AM82"/>
    <mergeCell ref="A83:A84"/>
    <mergeCell ref="B83:B84"/>
    <mergeCell ref="C83:C84"/>
    <mergeCell ref="D83:D84"/>
    <mergeCell ref="E83:E84"/>
    <mergeCell ref="F83:F84"/>
    <mergeCell ref="G83:G84"/>
    <mergeCell ref="Y83:Y84"/>
    <mergeCell ref="N83:N84"/>
    <mergeCell ref="O83:O84"/>
    <mergeCell ref="P83:P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I85:I86"/>
    <mergeCell ref="J85:J86"/>
    <mergeCell ref="K85:K86"/>
    <mergeCell ref="AF83:AF84"/>
    <mergeCell ref="AG83:AG84"/>
    <mergeCell ref="AK83:AK84"/>
    <mergeCell ref="AL83:AL84"/>
    <mergeCell ref="AM83:AM84"/>
    <mergeCell ref="A85:A86"/>
    <mergeCell ref="B85:B86"/>
    <mergeCell ref="C85:C86"/>
    <mergeCell ref="D85:D86"/>
    <mergeCell ref="E85:E86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AG85:AG86"/>
    <mergeCell ref="AK85:AK86"/>
    <mergeCell ref="AL85:AL86"/>
    <mergeCell ref="X85:X86"/>
    <mergeCell ref="Y85:Y86"/>
    <mergeCell ref="Z85:Z86"/>
    <mergeCell ref="AA85:AA86"/>
    <mergeCell ref="AB85:AB86"/>
    <mergeCell ref="AC85:AC86"/>
    <mergeCell ref="D87:D88"/>
    <mergeCell ref="E87:E88"/>
    <mergeCell ref="F87:F88"/>
    <mergeCell ref="G87:G88"/>
    <mergeCell ref="H87:H88"/>
    <mergeCell ref="I87:I88"/>
    <mergeCell ref="AD85:AD86"/>
    <mergeCell ref="AE85:AE86"/>
    <mergeCell ref="AF85:AF86"/>
    <mergeCell ref="R85:R86"/>
    <mergeCell ref="S85:S86"/>
    <mergeCell ref="T85:T86"/>
    <mergeCell ref="U85:U86"/>
    <mergeCell ref="V85:V86"/>
    <mergeCell ref="W85:W86"/>
    <mergeCell ref="L85:L86"/>
    <mergeCell ref="M85:M86"/>
    <mergeCell ref="N85:N86"/>
    <mergeCell ref="O85:O86"/>
    <mergeCell ref="P85:P86"/>
    <mergeCell ref="Q85:Q86"/>
    <mergeCell ref="F85:F86"/>
    <mergeCell ref="G85:G86"/>
    <mergeCell ref="H85:H86"/>
    <mergeCell ref="AD87:AD88"/>
    <mergeCell ref="AE87:AE88"/>
    <mergeCell ref="AF87:AF88"/>
    <mergeCell ref="AG87:AG88"/>
    <mergeCell ref="V87:V88"/>
    <mergeCell ref="W87:W88"/>
    <mergeCell ref="X87:X88"/>
    <mergeCell ref="Y87:Y88"/>
    <mergeCell ref="Z87:Z88"/>
    <mergeCell ref="AA87:AA88"/>
    <mergeCell ref="A89:A90"/>
    <mergeCell ref="B89:B90"/>
    <mergeCell ref="C89:C90"/>
    <mergeCell ref="D89:D90"/>
    <mergeCell ref="E89:E90"/>
    <mergeCell ref="F89:F90"/>
    <mergeCell ref="G89:G90"/>
    <mergeCell ref="AB87:AB88"/>
    <mergeCell ref="AC87:AC88"/>
    <mergeCell ref="P87:P88"/>
    <mergeCell ref="Q87:Q88"/>
    <mergeCell ref="R87:R88"/>
    <mergeCell ref="S87:S88"/>
    <mergeCell ref="T87:T88"/>
    <mergeCell ref="U87:U88"/>
    <mergeCell ref="J87:J88"/>
    <mergeCell ref="K87:K88"/>
    <mergeCell ref="L87:L88"/>
    <mergeCell ref="M87:M88"/>
    <mergeCell ref="N87:N88"/>
    <mergeCell ref="O87:O88"/>
    <mergeCell ref="A87:A88"/>
    <mergeCell ref="B87:B88"/>
    <mergeCell ref="C87:C88"/>
    <mergeCell ref="Y89:Y90"/>
    <mergeCell ref="N89:N90"/>
    <mergeCell ref="O89:O90"/>
    <mergeCell ref="P89:P90"/>
    <mergeCell ref="Q89:Q90"/>
    <mergeCell ref="R89:R90"/>
    <mergeCell ref="S89:S90"/>
    <mergeCell ref="H89:H90"/>
    <mergeCell ref="I89:I90"/>
    <mergeCell ref="J89:J90"/>
    <mergeCell ref="K89:K90"/>
    <mergeCell ref="L89:L90"/>
    <mergeCell ref="M89:M90"/>
    <mergeCell ref="I91:I92"/>
    <mergeCell ref="J91:J92"/>
    <mergeCell ref="K91:K92"/>
    <mergeCell ref="AF89:AF90"/>
    <mergeCell ref="AG89:AG90"/>
    <mergeCell ref="AK89:AK90"/>
    <mergeCell ref="AL89:AL90"/>
    <mergeCell ref="AM89:AM90"/>
    <mergeCell ref="A91:A92"/>
    <mergeCell ref="B91:B92"/>
    <mergeCell ref="C91:C92"/>
    <mergeCell ref="D91:D92"/>
    <mergeCell ref="E91:E92"/>
    <mergeCell ref="Z89:Z90"/>
    <mergeCell ref="AA89:AA90"/>
    <mergeCell ref="AB89:AB90"/>
    <mergeCell ref="AC89:AC90"/>
    <mergeCell ref="AD89:AD90"/>
    <mergeCell ref="AE89:AE90"/>
    <mergeCell ref="T89:T90"/>
    <mergeCell ref="U89:U90"/>
    <mergeCell ref="V89:V90"/>
    <mergeCell ref="W89:W90"/>
    <mergeCell ref="X89:X90"/>
    <mergeCell ref="AG91:AG92"/>
    <mergeCell ref="AK91:AK92"/>
    <mergeCell ref="AL91:AL92"/>
    <mergeCell ref="X91:X92"/>
    <mergeCell ref="Y91:Y92"/>
    <mergeCell ref="Z91:Z92"/>
    <mergeCell ref="AA91:AA92"/>
    <mergeCell ref="AB91:AB92"/>
    <mergeCell ref="AC91:AC92"/>
    <mergeCell ref="AI91:AI92"/>
    <mergeCell ref="AJ91:AJ92"/>
    <mergeCell ref="D93:D94"/>
    <mergeCell ref="E93:E94"/>
    <mergeCell ref="F93:F94"/>
    <mergeCell ref="G93:G94"/>
    <mergeCell ref="H93:H94"/>
    <mergeCell ref="I93:I94"/>
    <mergeCell ref="AD91:AD92"/>
    <mergeCell ref="AE91:AE92"/>
    <mergeCell ref="AF91:AF92"/>
    <mergeCell ref="R91:R92"/>
    <mergeCell ref="S91:S92"/>
    <mergeCell ref="T91:T92"/>
    <mergeCell ref="U91:U92"/>
    <mergeCell ref="V91:V92"/>
    <mergeCell ref="W91:W92"/>
    <mergeCell ref="L91:L92"/>
    <mergeCell ref="M91:M92"/>
    <mergeCell ref="N91:N92"/>
    <mergeCell ref="O91:O92"/>
    <mergeCell ref="P91:P92"/>
    <mergeCell ref="Q91:Q92"/>
    <mergeCell ref="F91:F92"/>
    <mergeCell ref="G91:G92"/>
    <mergeCell ref="H91:H92"/>
    <mergeCell ref="AD93:AD94"/>
    <mergeCell ref="AE93:AE94"/>
    <mergeCell ref="AF93:AF94"/>
    <mergeCell ref="AG93:AG94"/>
    <mergeCell ref="V93:V94"/>
    <mergeCell ref="W93:W94"/>
    <mergeCell ref="X93:X94"/>
    <mergeCell ref="Y93:Y94"/>
    <mergeCell ref="Z93:Z94"/>
    <mergeCell ref="AA93:AA94"/>
    <mergeCell ref="A95:A96"/>
    <mergeCell ref="B95:B96"/>
    <mergeCell ref="C95:C96"/>
    <mergeCell ref="D95:D96"/>
    <mergeCell ref="E95:E96"/>
    <mergeCell ref="F95:F96"/>
    <mergeCell ref="G95:G96"/>
    <mergeCell ref="AB93:AB94"/>
    <mergeCell ref="AC93:AC94"/>
    <mergeCell ref="P93:P94"/>
    <mergeCell ref="Q93:Q94"/>
    <mergeCell ref="R93:R94"/>
    <mergeCell ref="S93:S94"/>
    <mergeCell ref="T93:T94"/>
    <mergeCell ref="U93:U94"/>
    <mergeCell ref="J93:J94"/>
    <mergeCell ref="K93:K94"/>
    <mergeCell ref="L93:L94"/>
    <mergeCell ref="M93:M94"/>
    <mergeCell ref="N93:N94"/>
    <mergeCell ref="O93:O94"/>
    <mergeCell ref="A93:A94"/>
    <mergeCell ref="B93:B94"/>
    <mergeCell ref="C93:C94"/>
    <mergeCell ref="P95:P96"/>
    <mergeCell ref="Q95:Q96"/>
    <mergeCell ref="R95:R96"/>
    <mergeCell ref="S95:S96"/>
    <mergeCell ref="H95:H96"/>
    <mergeCell ref="I95:I96"/>
    <mergeCell ref="J95:J96"/>
    <mergeCell ref="K95:K96"/>
    <mergeCell ref="L95:L96"/>
    <mergeCell ref="M95:M96"/>
    <mergeCell ref="AF95:AF96"/>
    <mergeCell ref="AG95:AG96"/>
    <mergeCell ref="AK95:AK96"/>
    <mergeCell ref="AL95:AL96"/>
    <mergeCell ref="AM95:AM96"/>
    <mergeCell ref="A97:A98"/>
    <mergeCell ref="B97:B98"/>
    <mergeCell ref="C97:C98"/>
    <mergeCell ref="D97:D98"/>
    <mergeCell ref="E97:E98"/>
    <mergeCell ref="Z95:Z96"/>
    <mergeCell ref="AA95:AA96"/>
    <mergeCell ref="AB95:AB96"/>
    <mergeCell ref="AC95:AC96"/>
    <mergeCell ref="AD95:AD96"/>
    <mergeCell ref="AE95:AE96"/>
    <mergeCell ref="T95:T96"/>
    <mergeCell ref="U95:U96"/>
    <mergeCell ref="V95:V96"/>
    <mergeCell ref="W95:W96"/>
    <mergeCell ref="X95:X96"/>
    <mergeCell ref="Y95:Y96"/>
    <mergeCell ref="N95:N96"/>
    <mergeCell ref="O95:O96"/>
    <mergeCell ref="L97:L98"/>
    <mergeCell ref="M97:M98"/>
    <mergeCell ref="N97:N98"/>
    <mergeCell ref="O97:O98"/>
    <mergeCell ref="P97:P98"/>
    <mergeCell ref="Q97:Q98"/>
    <mergeCell ref="F97:F98"/>
    <mergeCell ref="G97:G98"/>
    <mergeCell ref="H97:H98"/>
    <mergeCell ref="I97:I98"/>
    <mergeCell ref="J97:J98"/>
    <mergeCell ref="K97:K98"/>
    <mergeCell ref="X97:X98"/>
    <mergeCell ref="Y97:Y98"/>
    <mergeCell ref="Z97:Z98"/>
    <mergeCell ref="AA97:AA98"/>
    <mergeCell ref="AB97:AB98"/>
    <mergeCell ref="AC97:AC98"/>
    <mergeCell ref="R97:R98"/>
    <mergeCell ref="S97:S98"/>
    <mergeCell ref="T97:T98"/>
    <mergeCell ref="U97:U98"/>
    <mergeCell ref="V97:V98"/>
    <mergeCell ref="W97:W98"/>
    <mergeCell ref="AD97:AD98"/>
    <mergeCell ref="AE97:AE98"/>
    <mergeCell ref="AF97:AF98"/>
    <mergeCell ref="AG97:AG98"/>
    <mergeCell ref="AK97:AK98"/>
    <mergeCell ref="AL97:AL98"/>
    <mergeCell ref="AH97:AH98"/>
    <mergeCell ref="AI97:AI98"/>
    <mergeCell ref="AJ97:AJ98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P99:P100"/>
    <mergeCell ref="Q99:Q100"/>
    <mergeCell ref="R99:R100"/>
    <mergeCell ref="S99:S100"/>
    <mergeCell ref="T99:T100"/>
    <mergeCell ref="U99:U100"/>
    <mergeCell ref="J99:J100"/>
    <mergeCell ref="K99:K100"/>
    <mergeCell ref="L99:L100"/>
    <mergeCell ref="M99:M100"/>
    <mergeCell ref="N99:N100"/>
    <mergeCell ref="O99:O100"/>
    <mergeCell ref="AL99:AL100"/>
    <mergeCell ref="AM99:AM100"/>
    <mergeCell ref="AH83:AH84"/>
    <mergeCell ref="AI83:AI84"/>
    <mergeCell ref="AJ83:AJ84"/>
    <mergeCell ref="AH85:AH86"/>
    <mergeCell ref="AI85:AI86"/>
    <mergeCell ref="AJ85:AJ86"/>
    <mergeCell ref="AH87:AH88"/>
    <mergeCell ref="AM97:AM98"/>
    <mergeCell ref="AK93:AK94"/>
    <mergeCell ref="AL93:AL94"/>
    <mergeCell ref="AM93:AM94"/>
    <mergeCell ref="AM91:AM92"/>
    <mergeCell ref="AK87:AK88"/>
    <mergeCell ref="AL87:AL88"/>
    <mergeCell ref="AM87:AM88"/>
    <mergeCell ref="AM85:AM86"/>
    <mergeCell ref="AI87:AI88"/>
    <mergeCell ref="AJ87:AJ88"/>
    <mergeCell ref="AH89:AH90"/>
    <mergeCell ref="AI89:AI90"/>
    <mergeCell ref="AJ89:AJ90"/>
    <mergeCell ref="AH91:AH92"/>
    <mergeCell ref="A47:A52"/>
    <mergeCell ref="B47:B52"/>
    <mergeCell ref="AK99:AK100"/>
    <mergeCell ref="AH99:AH100"/>
    <mergeCell ref="AI99:AI100"/>
    <mergeCell ref="AJ99:AJ100"/>
    <mergeCell ref="AH93:AH94"/>
    <mergeCell ref="AI93:AI94"/>
    <mergeCell ref="AJ93:AJ94"/>
    <mergeCell ref="AH95:AH96"/>
    <mergeCell ref="AI95:AI96"/>
    <mergeCell ref="AJ95:AJ96"/>
    <mergeCell ref="AB99:AB100"/>
    <mergeCell ref="AC99:AC100"/>
    <mergeCell ref="AD99:AD100"/>
    <mergeCell ref="AE99:AE100"/>
    <mergeCell ref="AF99:AF100"/>
    <mergeCell ref="AG99:AG100"/>
    <mergeCell ref="V99:V100"/>
    <mergeCell ref="W99:W100"/>
    <mergeCell ref="X99:X100"/>
    <mergeCell ref="Y99:Y100"/>
    <mergeCell ref="Z99:Z100"/>
    <mergeCell ref="AA99:AA100"/>
  </mergeCells>
  <conditionalFormatting sqref="E5:F77">
    <cfRule type="cellIs" dxfId="80" priority="8" operator="lessThan">
      <formula>0</formula>
    </cfRule>
  </conditionalFormatting>
  <conditionalFormatting sqref="F5:F77">
    <cfRule type="cellIs" dxfId="79" priority="7" operator="equal">
      <formula>0</formula>
    </cfRule>
  </conditionalFormatting>
  <conditionalFormatting sqref="F83:F100">
    <cfRule type="cellIs" dxfId="78" priority="5" operator="equal">
      <formula>0</formula>
    </cfRule>
    <cfRule type="cellIs" dxfId="77" priority="6" operator="lessThan">
      <formula>0</formula>
    </cfRule>
  </conditionalFormatting>
  <conditionalFormatting sqref="G5:AL78 G83:AL100">
    <cfRule type="cellIs" dxfId="76" priority="4" operator="greaterThan">
      <formula>0</formula>
    </cfRule>
  </conditionalFormatting>
  <conditionalFormatting sqref="AM5:AM77">
    <cfRule type="containsText" dxfId="75" priority="2" operator="containsText" text="Done">
      <formula>NOT(ISERROR(SEARCH("Done",AM5)))</formula>
    </cfRule>
  </conditionalFormatting>
  <conditionalFormatting sqref="AM5:AM78">
    <cfRule type="containsText" dxfId="74" priority="1" operator="containsText" text="Done">
      <formula>NOT(ISERROR(SEARCH("Done",AM5)))</formula>
    </cfRule>
  </conditionalFormatting>
  <conditionalFormatting sqref="AM83 AM85 AM87 AM89 AM91 AM93 AM95 AM97 AM99">
    <cfRule type="containsText" dxfId="73" priority="9" operator="containsText" text="Done">
      <formula>NOT(ISERROR(SEARCH("Done",AM83)))</formula>
    </cfRule>
  </conditionalFormatting>
  <conditionalFormatting sqref="AM83:AM100">
    <cfRule type="containsText" dxfId="72" priority="3" operator="containsText" text="Done">
      <formula>NOT(ISERROR(SEARCH("Done",AM83)))</formula>
    </cfRule>
  </conditionalFormatting>
  <dataValidations count="1">
    <dataValidation allowBlank="1" showInputMessage="1" showErrorMessage="1" sqref="AO5" xr:uid="{92C81F74-DDCC-4B4C-9F32-CEF7F725CF69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92E1-55E6-4509-B4BF-E35735C67361}">
  <sheetPr>
    <tabColor rgb="FFFFFF00"/>
    <pageSetUpPr fitToPage="1"/>
  </sheetPr>
  <dimension ref="A1:AN76"/>
  <sheetViews>
    <sheetView showGridLines="0" zoomScale="60" zoomScaleNormal="60" workbookViewId="0">
      <pane xSplit="6" ySplit="4" topLeftCell="W5" activePane="bottomRight" state="frozen"/>
      <selection pane="topRight" activeCell="G51" sqref="G51:AH52"/>
      <selection pane="bottomLeft" activeCell="G51" sqref="G51:AH52"/>
      <selection pane="bottomRight" activeCell="I16" sqref="I16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55.26953125" style="2" customWidth="1"/>
    <col min="42" max="42" width="11.1796875" customWidth="1"/>
    <col min="43" max="43" width="29.453125" bestFit="1" customWidth="1"/>
    <col min="44" max="44" width="22.1796875" bestFit="1" customWidth="1"/>
    <col min="45" max="45" width="5.26953125" bestFit="1" customWidth="1"/>
    <col min="46" max="47" width="11.453125" bestFit="1" customWidth="1"/>
    <col min="48" max="50" width="2.26953125" bestFit="1" customWidth="1"/>
    <col min="51" max="53" width="3.26953125" bestFit="1" customWidth="1"/>
    <col min="54" max="54" width="11" bestFit="1" customWidth="1"/>
    <col min="55" max="55" width="9" bestFit="1" customWidth="1"/>
    <col min="56" max="61" width="2.26953125" bestFit="1" customWidth="1"/>
    <col min="62" max="62" width="3.26953125" bestFit="1" customWidth="1"/>
    <col min="63" max="63" width="12" bestFit="1" customWidth="1"/>
    <col min="64" max="64" width="7.1796875" bestFit="1" customWidth="1"/>
    <col min="65" max="71" width="2.26953125" bestFit="1" customWidth="1"/>
    <col min="72" max="74" width="3.26953125" bestFit="1" customWidth="1"/>
    <col min="75" max="75" width="10" bestFit="1" customWidth="1"/>
    <col min="76" max="76" width="11.453125" bestFit="1" customWidth="1"/>
  </cols>
  <sheetData>
    <row r="1" spans="1:38" ht="34.5" customHeight="1" x14ac:dyDescent="0.35">
      <c r="A1" s="27" t="s">
        <v>45</v>
      </c>
      <c r="D1" s="230" t="s">
        <v>199</v>
      </c>
      <c r="E1" s="231"/>
      <c r="F1" s="232"/>
    </row>
    <row r="2" spans="1:38" ht="25" customHeight="1" x14ac:dyDescent="0.35">
      <c r="A2" s="23" t="s">
        <v>46</v>
      </c>
      <c r="C2" s="22">
        <f>D2/6</f>
        <v>48</v>
      </c>
      <c r="D2" s="2">
        <f>SUBTOTAL(9,D5:D34)</f>
        <v>288</v>
      </c>
      <c r="E2" s="2">
        <f>SUBTOTAL(9,E5:E34)</f>
        <v>288</v>
      </c>
      <c r="F2" s="63">
        <f>SUBTOTAL(9,F5:F34)</f>
        <v>0</v>
      </c>
    </row>
    <row r="3" spans="1:38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336" t="s">
        <v>219</v>
      </c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  <c r="AL3" s="237" t="s">
        <v>52</v>
      </c>
    </row>
    <row r="4" spans="1:38" ht="18" customHeight="1" x14ac:dyDescent="0.35">
      <c r="A4" s="206"/>
      <c r="B4" s="206"/>
      <c r="C4" s="206"/>
      <c r="D4" s="207"/>
      <c r="E4" s="207"/>
      <c r="F4" s="207"/>
      <c r="G4" s="148">
        <v>1</v>
      </c>
      <c r="H4" s="149">
        <v>2</v>
      </c>
      <c r="I4" s="149">
        <v>3</v>
      </c>
      <c r="J4" s="149">
        <v>4</v>
      </c>
      <c r="K4" s="149">
        <v>5</v>
      </c>
      <c r="L4" s="149">
        <v>6</v>
      </c>
      <c r="M4" s="171">
        <v>7</v>
      </c>
      <c r="N4" s="171">
        <v>8</v>
      </c>
      <c r="O4" s="149">
        <v>9</v>
      </c>
      <c r="P4" s="149">
        <v>10</v>
      </c>
      <c r="Q4" s="149">
        <v>11</v>
      </c>
      <c r="R4" s="149">
        <v>12</v>
      </c>
      <c r="S4" s="149">
        <v>13</v>
      </c>
      <c r="T4" s="171">
        <v>14</v>
      </c>
      <c r="U4" s="171">
        <v>15</v>
      </c>
      <c r="V4" s="149">
        <v>16</v>
      </c>
      <c r="W4" s="149">
        <v>17</v>
      </c>
      <c r="X4" s="149">
        <v>18</v>
      </c>
      <c r="Y4" s="149">
        <v>19</v>
      </c>
      <c r="Z4" s="149">
        <v>20</v>
      </c>
      <c r="AA4" s="171">
        <v>21</v>
      </c>
      <c r="AB4" s="171">
        <v>22</v>
      </c>
      <c r="AC4" s="149">
        <v>23</v>
      </c>
      <c r="AD4" s="149">
        <v>24</v>
      </c>
      <c r="AE4" s="149">
        <v>25</v>
      </c>
      <c r="AF4" s="149">
        <v>26</v>
      </c>
      <c r="AG4" s="151">
        <v>27</v>
      </c>
      <c r="AH4" s="171">
        <v>28</v>
      </c>
      <c r="AI4" s="171">
        <v>29</v>
      </c>
      <c r="AJ4" s="149">
        <v>30</v>
      </c>
      <c r="AK4" s="149">
        <v>31</v>
      </c>
      <c r="AL4" s="198"/>
    </row>
    <row r="5" spans="1:38" ht="18" customHeight="1" x14ac:dyDescent="0.35">
      <c r="A5" s="220" t="s">
        <v>274</v>
      </c>
      <c r="B5" s="223" t="s">
        <v>184</v>
      </c>
      <c r="C5" s="31" t="s">
        <v>1</v>
      </c>
      <c r="D5" s="14">
        <v>16</v>
      </c>
      <c r="E5" s="75">
        <f t="shared" ref="E5:E10" si="0">SUM(G5:AK5)</f>
        <v>16</v>
      </c>
      <c r="F5" s="8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>
        <v>16</v>
      </c>
      <c r="AE5" s="9"/>
      <c r="AF5" s="9"/>
      <c r="AG5" s="9"/>
      <c r="AH5" s="116"/>
      <c r="AI5" s="116"/>
      <c r="AJ5" s="9"/>
      <c r="AK5" s="9"/>
      <c r="AL5" s="41"/>
    </row>
    <row r="6" spans="1:38" ht="18" customHeight="1" x14ac:dyDescent="0.35">
      <c r="A6" s="221"/>
      <c r="B6" s="224"/>
      <c r="C6" s="32" t="s">
        <v>2</v>
      </c>
      <c r="D6" s="124">
        <v>16</v>
      </c>
      <c r="E6" s="10">
        <f t="shared" si="0"/>
        <v>16</v>
      </c>
      <c r="F6" s="8">
        <f t="shared" ref="F6:F16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>
        <v>16</v>
      </c>
      <c r="AE6" s="9"/>
      <c r="AF6" s="9"/>
      <c r="AG6" s="9"/>
      <c r="AH6" s="116"/>
      <c r="AI6" s="116"/>
      <c r="AJ6" s="9"/>
      <c r="AK6" s="9"/>
      <c r="AL6" s="42"/>
    </row>
    <row r="7" spans="1:38" ht="18" customHeight="1" x14ac:dyDescent="0.35">
      <c r="A7" s="221"/>
      <c r="B7" s="224"/>
      <c r="C7" s="138" t="s">
        <v>3</v>
      </c>
      <c r="D7" s="124">
        <v>16</v>
      </c>
      <c r="E7" s="10">
        <f t="shared" si="0"/>
        <v>16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>
        <v>16</v>
      </c>
      <c r="AF7" s="9"/>
      <c r="AG7" s="9"/>
      <c r="AH7" s="116"/>
      <c r="AI7" s="116"/>
      <c r="AJ7" s="9"/>
      <c r="AK7" s="9"/>
      <c r="AL7" s="137"/>
    </row>
    <row r="8" spans="1:38" ht="18" customHeight="1" x14ac:dyDescent="0.35">
      <c r="A8" s="221"/>
      <c r="B8" s="224"/>
      <c r="C8" s="33" t="s">
        <v>4</v>
      </c>
      <c r="D8" s="124">
        <v>16</v>
      </c>
      <c r="E8" s="10">
        <f t="shared" si="0"/>
        <v>16</v>
      </c>
      <c r="F8" s="8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>
        <v>16</v>
      </c>
      <c r="AF8" s="9"/>
      <c r="AG8" s="9"/>
      <c r="AH8" s="116"/>
      <c r="AI8" s="116"/>
      <c r="AJ8" s="9"/>
      <c r="AK8" s="9"/>
      <c r="AL8" s="42"/>
    </row>
    <row r="9" spans="1:38" ht="18" customHeight="1" x14ac:dyDescent="0.35">
      <c r="A9" s="221"/>
      <c r="B9" s="224"/>
      <c r="C9" s="33" t="s">
        <v>5</v>
      </c>
      <c r="D9" s="124">
        <v>16</v>
      </c>
      <c r="E9" s="10">
        <f t="shared" si="0"/>
        <v>16</v>
      </c>
      <c r="F9" s="8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>
        <f>6+7</f>
        <v>13</v>
      </c>
      <c r="AF9" s="9">
        <v>2</v>
      </c>
      <c r="AG9" s="9">
        <v>1</v>
      </c>
      <c r="AH9" s="116"/>
      <c r="AI9" s="116"/>
      <c r="AJ9" s="9"/>
      <c r="AK9" s="9"/>
      <c r="AL9" s="42"/>
    </row>
    <row r="10" spans="1:38" ht="18" customHeight="1" x14ac:dyDescent="0.35">
      <c r="A10" s="222"/>
      <c r="B10" s="225"/>
      <c r="C10" s="34" t="s">
        <v>6</v>
      </c>
      <c r="D10" s="124">
        <v>16</v>
      </c>
      <c r="E10" s="125">
        <f t="shared" si="0"/>
        <v>16</v>
      </c>
      <c r="F10" s="10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>
        <v>15</v>
      </c>
      <c r="AF10" s="13"/>
      <c r="AG10" s="13">
        <v>1</v>
      </c>
      <c r="AH10" s="117"/>
      <c r="AI10" s="117"/>
      <c r="AJ10" s="13"/>
      <c r="AK10" s="13"/>
      <c r="AL10" s="43"/>
    </row>
    <row r="11" spans="1:38" ht="18" customHeight="1" x14ac:dyDescent="0.35">
      <c r="A11" s="220" t="s">
        <v>274</v>
      </c>
      <c r="B11" s="223" t="s">
        <v>185</v>
      </c>
      <c r="C11" s="31" t="s">
        <v>1</v>
      </c>
      <c r="D11" s="14">
        <v>8</v>
      </c>
      <c r="E11" s="4">
        <f>SUM(G11:AL11)</f>
        <v>8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>
        <v>8</v>
      </c>
      <c r="AE11" s="5"/>
      <c r="AF11" s="5"/>
      <c r="AG11" s="5"/>
      <c r="AH11" s="118"/>
      <c r="AI11" s="118"/>
      <c r="AJ11" s="5"/>
      <c r="AK11" s="5"/>
      <c r="AL11" s="41"/>
    </row>
    <row r="12" spans="1:38" ht="18" customHeight="1" x14ac:dyDescent="0.35">
      <c r="A12" s="221"/>
      <c r="B12" s="224"/>
      <c r="C12" s="32" t="s">
        <v>2</v>
      </c>
      <c r="D12" s="124">
        <v>8</v>
      </c>
      <c r="E12" s="10">
        <f>SUM(G12:AK12)</f>
        <v>8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>
        <v>8</v>
      </c>
      <c r="AE12" s="9"/>
      <c r="AF12" s="9"/>
      <c r="AG12" s="9"/>
      <c r="AH12" s="116"/>
      <c r="AI12" s="116"/>
      <c r="AJ12" s="9"/>
      <c r="AK12" s="9"/>
      <c r="AL12" s="42"/>
    </row>
    <row r="13" spans="1:38" ht="18" customHeight="1" x14ac:dyDescent="0.35">
      <c r="A13" s="221"/>
      <c r="B13" s="224"/>
      <c r="C13" s="138" t="s">
        <v>3</v>
      </c>
      <c r="D13" s="124">
        <v>8</v>
      </c>
      <c r="E13" s="10">
        <f>SUM(G13:AK13)</f>
        <v>8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>
        <v>8</v>
      </c>
      <c r="AF13" s="9"/>
      <c r="AG13" s="9"/>
      <c r="AH13" s="116"/>
      <c r="AI13" s="116"/>
      <c r="AJ13" s="9"/>
      <c r="AK13" s="9"/>
      <c r="AL13" s="137"/>
    </row>
    <row r="14" spans="1:38" ht="18" customHeight="1" x14ac:dyDescent="0.35">
      <c r="A14" s="221"/>
      <c r="B14" s="224"/>
      <c r="C14" s="33" t="s">
        <v>4</v>
      </c>
      <c r="D14" s="124">
        <v>8</v>
      </c>
      <c r="E14" s="10">
        <f>SUM(G14:AK14)</f>
        <v>8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>
        <v>8</v>
      </c>
      <c r="AE14" s="9"/>
      <c r="AF14" s="9"/>
      <c r="AG14" s="9"/>
      <c r="AH14" s="116"/>
      <c r="AI14" s="116"/>
      <c r="AJ14" s="9"/>
      <c r="AK14" s="9"/>
      <c r="AL14" s="42"/>
    </row>
    <row r="15" spans="1:38" ht="18" customHeight="1" x14ac:dyDescent="0.35">
      <c r="A15" s="221"/>
      <c r="B15" s="224"/>
      <c r="C15" s="33" t="s">
        <v>5</v>
      </c>
      <c r="D15" s="124">
        <v>8</v>
      </c>
      <c r="E15" s="10">
        <f>SUM(G15:AK15)</f>
        <v>8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>
        <v>8</v>
      </c>
      <c r="AE15" s="9"/>
      <c r="AF15" s="9"/>
      <c r="AG15" s="9"/>
      <c r="AH15" s="116"/>
      <c r="AI15" s="116"/>
      <c r="AJ15" s="9"/>
      <c r="AK15" s="9"/>
      <c r="AL15" s="42"/>
    </row>
    <row r="16" spans="1:38" ht="18" customHeight="1" x14ac:dyDescent="0.35">
      <c r="A16" s="222"/>
      <c r="B16" s="225"/>
      <c r="C16" s="34" t="s">
        <v>6</v>
      </c>
      <c r="D16" s="124">
        <v>8</v>
      </c>
      <c r="E16" s="125">
        <f>SUM(G16:AK16)</f>
        <v>8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>
        <v>8</v>
      </c>
      <c r="AE16" s="13"/>
      <c r="AF16" s="13"/>
      <c r="AG16" s="13"/>
      <c r="AH16" s="117"/>
      <c r="AI16" s="117"/>
      <c r="AJ16" s="13"/>
      <c r="AK16" s="13"/>
      <c r="AL16" s="43"/>
    </row>
    <row r="17" spans="1:38" ht="18" customHeight="1" x14ac:dyDescent="0.35">
      <c r="A17" s="220" t="s">
        <v>274</v>
      </c>
      <c r="B17" s="223" t="s">
        <v>275</v>
      </c>
      <c r="C17" s="31" t="s">
        <v>1</v>
      </c>
      <c r="D17" s="14">
        <v>8</v>
      </c>
      <c r="E17" s="4">
        <f>SUM(G17:AL17)</f>
        <v>8</v>
      </c>
      <c r="F17" s="4">
        <f t="shared" ref="F17:F22" si="2">E17-D17</f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>
        <v>8</v>
      </c>
      <c r="AE17" s="5"/>
      <c r="AF17" s="5"/>
      <c r="AG17" s="5"/>
      <c r="AH17" s="118"/>
      <c r="AI17" s="118"/>
      <c r="AJ17" s="5"/>
      <c r="AK17" s="5"/>
      <c r="AL17" s="41"/>
    </row>
    <row r="18" spans="1:38" ht="18" customHeight="1" x14ac:dyDescent="0.35">
      <c r="A18" s="221"/>
      <c r="B18" s="224"/>
      <c r="C18" s="32" t="s">
        <v>2</v>
      </c>
      <c r="D18" s="124">
        <v>8</v>
      </c>
      <c r="E18" s="10">
        <f t="shared" ref="E18:E28" si="3">SUM(G18:AK18)</f>
        <v>8</v>
      </c>
      <c r="F18" s="8">
        <f t="shared" si="2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>
        <v>8</v>
      </c>
      <c r="AE18" s="9"/>
      <c r="AF18" s="9"/>
      <c r="AG18" s="9"/>
      <c r="AH18" s="116"/>
      <c r="AI18" s="116"/>
      <c r="AJ18" s="9"/>
      <c r="AK18" s="9"/>
      <c r="AL18" s="42"/>
    </row>
    <row r="19" spans="1:38" ht="18" customHeight="1" x14ac:dyDescent="0.35">
      <c r="A19" s="221"/>
      <c r="B19" s="224"/>
      <c r="C19" s="138" t="s">
        <v>3</v>
      </c>
      <c r="D19" s="124">
        <v>8</v>
      </c>
      <c r="E19" s="10">
        <f t="shared" si="3"/>
        <v>8</v>
      </c>
      <c r="F19" s="8">
        <f t="shared" si="2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>
        <v>8</v>
      </c>
      <c r="AF19" s="9"/>
      <c r="AG19" s="9"/>
      <c r="AH19" s="116"/>
      <c r="AI19" s="116"/>
      <c r="AJ19" s="9"/>
      <c r="AK19" s="9"/>
      <c r="AL19" s="137"/>
    </row>
    <row r="20" spans="1:38" ht="18" customHeight="1" x14ac:dyDescent="0.35">
      <c r="A20" s="221"/>
      <c r="B20" s="224"/>
      <c r="C20" s="33" t="s">
        <v>4</v>
      </c>
      <c r="D20" s="124">
        <v>8</v>
      </c>
      <c r="E20" s="10">
        <f t="shared" si="3"/>
        <v>8</v>
      </c>
      <c r="F20" s="8">
        <f t="shared" si="2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>
        <v>4</v>
      </c>
      <c r="AE20" s="9">
        <v>4</v>
      </c>
      <c r="AF20" s="9"/>
      <c r="AG20" s="9"/>
      <c r="AH20" s="116"/>
      <c r="AI20" s="116"/>
      <c r="AJ20" s="9"/>
      <c r="AK20" s="9"/>
      <c r="AL20" s="42"/>
    </row>
    <row r="21" spans="1:38" ht="18" customHeight="1" x14ac:dyDescent="0.35">
      <c r="A21" s="221"/>
      <c r="B21" s="224"/>
      <c r="C21" s="33" t="s">
        <v>5</v>
      </c>
      <c r="D21" s="124">
        <v>8</v>
      </c>
      <c r="E21" s="10">
        <f t="shared" si="3"/>
        <v>8</v>
      </c>
      <c r="F21" s="8">
        <f t="shared" si="2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>
        <v>8</v>
      </c>
      <c r="AF21" s="9"/>
      <c r="AG21" s="9"/>
      <c r="AH21" s="116"/>
      <c r="AI21" s="116"/>
      <c r="AJ21" s="9"/>
      <c r="AK21" s="9"/>
      <c r="AL21" s="42"/>
    </row>
    <row r="22" spans="1:38" ht="18" customHeight="1" x14ac:dyDescent="0.35">
      <c r="A22" s="222"/>
      <c r="B22" s="225"/>
      <c r="C22" s="34" t="s">
        <v>6</v>
      </c>
      <c r="D22" s="124">
        <v>8</v>
      </c>
      <c r="E22" s="125">
        <f t="shared" si="3"/>
        <v>8</v>
      </c>
      <c r="F22" s="125">
        <f t="shared" si="2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>
        <v>8</v>
      </c>
      <c r="AE22" s="13"/>
      <c r="AF22" s="13"/>
      <c r="AG22" s="13"/>
      <c r="AH22" s="117"/>
      <c r="AI22" s="117"/>
      <c r="AJ22" s="13"/>
      <c r="AK22" s="13"/>
      <c r="AL22" s="43"/>
    </row>
    <row r="23" spans="1:38" ht="17.25" customHeight="1" x14ac:dyDescent="0.35">
      <c r="A23" s="220" t="s">
        <v>274</v>
      </c>
      <c r="B23" s="223" t="s">
        <v>276</v>
      </c>
      <c r="C23" s="31" t="s">
        <v>1</v>
      </c>
      <c r="D23" s="14">
        <v>8</v>
      </c>
      <c r="E23" s="75">
        <f t="shared" si="3"/>
        <v>8</v>
      </c>
      <c r="F23" s="8">
        <f>E23-D23</f>
        <v>0</v>
      </c>
      <c r="G23" s="116"/>
      <c r="H23" s="9"/>
      <c r="I23" s="9"/>
      <c r="J23" s="9"/>
      <c r="K23" s="9"/>
      <c r="L23" s="9"/>
      <c r="M23" s="116"/>
      <c r="N23" s="116"/>
      <c r="O23" s="9"/>
      <c r="P23" s="9"/>
      <c r="Q23" s="9"/>
      <c r="R23" s="9"/>
      <c r="S23" s="9"/>
      <c r="T23" s="116"/>
      <c r="U23" s="116"/>
      <c r="V23" s="9"/>
      <c r="W23" s="9"/>
      <c r="X23" s="9"/>
      <c r="Y23" s="9"/>
      <c r="Z23" s="9"/>
      <c r="AA23" s="116"/>
      <c r="AB23" s="116"/>
      <c r="AC23" s="9"/>
      <c r="AD23" s="9">
        <v>8</v>
      </c>
      <c r="AE23" s="9"/>
      <c r="AF23" s="9"/>
      <c r="AG23" s="9"/>
      <c r="AH23" s="116"/>
      <c r="AI23" s="116"/>
      <c r="AJ23" s="9"/>
      <c r="AK23" s="9"/>
      <c r="AL23" s="41"/>
    </row>
    <row r="24" spans="1:38" ht="17.25" customHeight="1" x14ac:dyDescent="0.35">
      <c r="A24" s="221"/>
      <c r="B24" s="224"/>
      <c r="C24" s="32" t="s">
        <v>2</v>
      </c>
      <c r="D24" s="124">
        <v>8</v>
      </c>
      <c r="E24" s="10">
        <f t="shared" si="3"/>
        <v>8</v>
      </c>
      <c r="F24" s="8">
        <f t="shared" ref="F24:F34" si="4">E24-D24</f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>
        <v>8</v>
      </c>
      <c r="AE24" s="9"/>
      <c r="AF24" s="9"/>
      <c r="AG24" s="9"/>
      <c r="AH24" s="116"/>
      <c r="AI24" s="116"/>
      <c r="AJ24" s="9"/>
      <c r="AK24" s="9"/>
      <c r="AL24" s="42"/>
    </row>
    <row r="25" spans="1:38" s="139" customFormat="1" ht="17.25" customHeight="1" x14ac:dyDescent="0.35">
      <c r="A25" s="221"/>
      <c r="B25" s="224"/>
      <c r="C25" s="138" t="s">
        <v>3</v>
      </c>
      <c r="D25" s="124">
        <v>8</v>
      </c>
      <c r="E25" s="10">
        <f t="shared" si="3"/>
        <v>8</v>
      </c>
      <c r="F25" s="8">
        <f t="shared" si="4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>
        <v>8</v>
      </c>
      <c r="AF25" s="9"/>
      <c r="AG25" s="9"/>
      <c r="AH25" s="116"/>
      <c r="AI25" s="116"/>
      <c r="AJ25" s="9"/>
      <c r="AK25" s="9"/>
      <c r="AL25" s="137"/>
    </row>
    <row r="26" spans="1:38" ht="17.25" customHeight="1" x14ac:dyDescent="0.35">
      <c r="A26" s="221"/>
      <c r="B26" s="224"/>
      <c r="C26" s="33" t="s">
        <v>4</v>
      </c>
      <c r="D26" s="124">
        <v>8</v>
      </c>
      <c r="E26" s="10">
        <f t="shared" si="3"/>
        <v>8</v>
      </c>
      <c r="F26" s="8">
        <f t="shared" si="4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>
        <v>8</v>
      </c>
      <c r="AE26" s="9"/>
      <c r="AF26" s="9"/>
      <c r="AG26" s="9"/>
      <c r="AH26" s="116"/>
      <c r="AI26" s="116"/>
      <c r="AJ26" s="9"/>
      <c r="AK26" s="9"/>
      <c r="AL26" s="42"/>
    </row>
    <row r="27" spans="1:38" ht="17.25" customHeight="1" x14ac:dyDescent="0.35">
      <c r="A27" s="221"/>
      <c r="B27" s="224"/>
      <c r="C27" s="33" t="s">
        <v>5</v>
      </c>
      <c r="D27" s="124">
        <v>8</v>
      </c>
      <c r="E27" s="10">
        <f t="shared" si="3"/>
        <v>8</v>
      </c>
      <c r="F27" s="8">
        <f t="shared" si="4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>
        <v>8</v>
      </c>
      <c r="AE27" s="9"/>
      <c r="AF27" s="9"/>
      <c r="AG27" s="9"/>
      <c r="AH27" s="116"/>
      <c r="AI27" s="116"/>
      <c r="AJ27" s="9"/>
      <c r="AK27" s="9"/>
      <c r="AL27" s="42"/>
    </row>
    <row r="28" spans="1:38" ht="17.25" customHeight="1" x14ac:dyDescent="0.35">
      <c r="A28" s="222"/>
      <c r="B28" s="225"/>
      <c r="C28" s="34" t="s">
        <v>6</v>
      </c>
      <c r="D28" s="124">
        <v>8</v>
      </c>
      <c r="E28" s="125">
        <f t="shared" si="3"/>
        <v>8</v>
      </c>
      <c r="F28" s="10">
        <f t="shared" si="4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>
        <v>8</v>
      </c>
      <c r="AF28" s="13"/>
      <c r="AG28" s="13"/>
      <c r="AH28" s="117"/>
      <c r="AI28" s="117"/>
      <c r="AJ28" s="13"/>
      <c r="AK28" s="13"/>
      <c r="AL28" s="43"/>
    </row>
    <row r="29" spans="1:38" ht="17.25" customHeight="1" x14ac:dyDescent="0.35">
      <c r="A29" s="220" t="s">
        <v>274</v>
      </c>
      <c r="B29" s="223" t="s">
        <v>277</v>
      </c>
      <c r="C29" s="31" t="s">
        <v>1</v>
      </c>
      <c r="D29" s="14">
        <v>8</v>
      </c>
      <c r="E29" s="4">
        <f>SUM(G29:AL29)</f>
        <v>8</v>
      </c>
      <c r="F29" s="4">
        <f t="shared" si="4"/>
        <v>0</v>
      </c>
      <c r="G29" s="118"/>
      <c r="H29" s="5"/>
      <c r="I29" s="5"/>
      <c r="J29" s="5"/>
      <c r="K29" s="5"/>
      <c r="L29" s="5"/>
      <c r="M29" s="118"/>
      <c r="N29" s="118"/>
      <c r="O29" s="5"/>
      <c r="P29" s="5"/>
      <c r="Q29" s="5"/>
      <c r="R29" s="5"/>
      <c r="S29" s="5"/>
      <c r="T29" s="118"/>
      <c r="U29" s="118"/>
      <c r="V29" s="5"/>
      <c r="W29" s="5"/>
      <c r="X29" s="5"/>
      <c r="Y29" s="5"/>
      <c r="Z29" s="5"/>
      <c r="AA29" s="118"/>
      <c r="AB29" s="118"/>
      <c r="AC29" s="5"/>
      <c r="AD29" s="5">
        <v>8</v>
      </c>
      <c r="AE29" s="5"/>
      <c r="AF29" s="5"/>
      <c r="AG29" s="5"/>
      <c r="AH29" s="118"/>
      <c r="AI29" s="118"/>
      <c r="AJ29" s="5"/>
      <c r="AK29" s="5"/>
      <c r="AL29" s="41"/>
    </row>
    <row r="30" spans="1:38" ht="17.25" customHeight="1" x14ac:dyDescent="0.35">
      <c r="A30" s="221"/>
      <c r="B30" s="224"/>
      <c r="C30" s="32" t="s">
        <v>2</v>
      </c>
      <c r="D30" s="124">
        <v>8</v>
      </c>
      <c r="E30" s="10">
        <f>SUM(G30:AK30)</f>
        <v>8</v>
      </c>
      <c r="F30" s="8">
        <f t="shared" si="4"/>
        <v>0</v>
      </c>
      <c r="G30" s="116"/>
      <c r="H30" s="9"/>
      <c r="I30" s="9"/>
      <c r="J30" s="9"/>
      <c r="K30" s="9"/>
      <c r="L30" s="9"/>
      <c r="M30" s="116"/>
      <c r="N30" s="116"/>
      <c r="O30" s="9"/>
      <c r="P30" s="9"/>
      <c r="Q30" s="9"/>
      <c r="R30" s="9"/>
      <c r="S30" s="9"/>
      <c r="T30" s="116"/>
      <c r="U30" s="116"/>
      <c r="V30" s="9"/>
      <c r="W30" s="9"/>
      <c r="X30" s="9"/>
      <c r="Y30" s="9"/>
      <c r="Z30" s="9"/>
      <c r="AA30" s="116"/>
      <c r="AB30" s="116"/>
      <c r="AC30" s="9"/>
      <c r="AD30" s="9">
        <v>8</v>
      </c>
      <c r="AE30" s="9"/>
      <c r="AF30" s="9"/>
      <c r="AG30" s="9"/>
      <c r="AH30" s="116"/>
      <c r="AI30" s="116"/>
      <c r="AJ30" s="9"/>
      <c r="AK30" s="9"/>
      <c r="AL30" s="42"/>
    </row>
    <row r="31" spans="1:38" s="139" customFormat="1" ht="17.25" customHeight="1" x14ac:dyDescent="0.35">
      <c r="A31" s="221"/>
      <c r="B31" s="224"/>
      <c r="C31" s="138" t="s">
        <v>3</v>
      </c>
      <c r="D31" s="124">
        <v>8</v>
      </c>
      <c r="E31" s="10">
        <f>SUM(G31:AK31)</f>
        <v>8</v>
      </c>
      <c r="F31" s="8">
        <f t="shared" si="4"/>
        <v>0</v>
      </c>
      <c r="G31" s="116"/>
      <c r="H31" s="9"/>
      <c r="I31" s="9"/>
      <c r="J31" s="9"/>
      <c r="K31" s="9"/>
      <c r="L31" s="9"/>
      <c r="M31" s="116"/>
      <c r="N31" s="116"/>
      <c r="O31" s="9"/>
      <c r="P31" s="9"/>
      <c r="Q31" s="9"/>
      <c r="R31" s="9"/>
      <c r="S31" s="9"/>
      <c r="T31" s="116"/>
      <c r="U31" s="116"/>
      <c r="V31" s="9"/>
      <c r="W31" s="9"/>
      <c r="X31" s="9"/>
      <c r="Y31" s="9"/>
      <c r="Z31" s="9"/>
      <c r="AA31" s="116"/>
      <c r="AB31" s="116"/>
      <c r="AC31" s="9"/>
      <c r="AD31" s="9">
        <v>8</v>
      </c>
      <c r="AE31" s="9"/>
      <c r="AF31" s="9"/>
      <c r="AG31" s="9"/>
      <c r="AH31" s="116"/>
      <c r="AI31" s="116"/>
      <c r="AJ31" s="9"/>
      <c r="AK31" s="9"/>
      <c r="AL31" s="137"/>
    </row>
    <row r="32" spans="1:38" ht="17.25" customHeight="1" x14ac:dyDescent="0.35">
      <c r="A32" s="221"/>
      <c r="B32" s="224"/>
      <c r="C32" s="33" t="s">
        <v>4</v>
      </c>
      <c r="D32" s="124">
        <v>8</v>
      </c>
      <c r="E32" s="10">
        <f>SUM(G32:AK32)</f>
        <v>8</v>
      </c>
      <c r="F32" s="8">
        <f t="shared" si="4"/>
        <v>0</v>
      </c>
      <c r="G32" s="116"/>
      <c r="H32" s="9"/>
      <c r="I32" s="9"/>
      <c r="J32" s="9"/>
      <c r="K32" s="9"/>
      <c r="L32" s="9"/>
      <c r="M32" s="116"/>
      <c r="N32" s="116"/>
      <c r="O32" s="9"/>
      <c r="P32" s="9"/>
      <c r="Q32" s="9"/>
      <c r="R32" s="9"/>
      <c r="S32" s="9"/>
      <c r="T32" s="116"/>
      <c r="U32" s="116"/>
      <c r="V32" s="9"/>
      <c r="W32" s="9"/>
      <c r="X32" s="9"/>
      <c r="Y32" s="9"/>
      <c r="Z32" s="9"/>
      <c r="AA32" s="116"/>
      <c r="AB32" s="116"/>
      <c r="AC32" s="9"/>
      <c r="AD32" s="9">
        <v>8</v>
      </c>
      <c r="AE32" s="9"/>
      <c r="AF32" s="9"/>
      <c r="AG32" s="9"/>
      <c r="AH32" s="116"/>
      <c r="AI32" s="116"/>
      <c r="AJ32" s="9"/>
      <c r="AK32" s="9"/>
      <c r="AL32" s="42"/>
    </row>
    <row r="33" spans="1:40" ht="17.25" customHeight="1" x14ac:dyDescent="0.35">
      <c r="A33" s="221"/>
      <c r="B33" s="224"/>
      <c r="C33" s="33" t="s">
        <v>5</v>
      </c>
      <c r="D33" s="124">
        <v>8</v>
      </c>
      <c r="E33" s="10">
        <f>SUM(G33:AK33)</f>
        <v>8</v>
      </c>
      <c r="F33" s="8">
        <f t="shared" si="4"/>
        <v>0</v>
      </c>
      <c r="G33" s="116"/>
      <c r="H33" s="9"/>
      <c r="I33" s="9"/>
      <c r="J33" s="9"/>
      <c r="K33" s="9"/>
      <c r="L33" s="9"/>
      <c r="M33" s="116"/>
      <c r="N33" s="116"/>
      <c r="O33" s="9"/>
      <c r="P33" s="9"/>
      <c r="Q33" s="9"/>
      <c r="R33" s="9"/>
      <c r="S33" s="9"/>
      <c r="T33" s="116"/>
      <c r="U33" s="116"/>
      <c r="V33" s="9"/>
      <c r="W33" s="9"/>
      <c r="X33" s="9"/>
      <c r="Y33" s="9"/>
      <c r="Z33" s="9"/>
      <c r="AA33" s="116"/>
      <c r="AB33" s="116"/>
      <c r="AC33" s="9"/>
      <c r="AD33" s="9">
        <v>8</v>
      </c>
      <c r="AE33" s="9"/>
      <c r="AF33" s="9"/>
      <c r="AG33" s="9"/>
      <c r="AH33" s="116"/>
      <c r="AI33" s="116"/>
      <c r="AJ33" s="9"/>
      <c r="AK33" s="9"/>
      <c r="AL33" s="42"/>
    </row>
    <row r="34" spans="1:40" ht="17.25" customHeight="1" x14ac:dyDescent="0.35">
      <c r="A34" s="222"/>
      <c r="B34" s="225"/>
      <c r="C34" s="34" t="s">
        <v>6</v>
      </c>
      <c r="D34" s="124">
        <v>8</v>
      </c>
      <c r="E34" s="125">
        <f>SUM(G34:AK34)</f>
        <v>8</v>
      </c>
      <c r="F34" s="10">
        <f t="shared" si="4"/>
        <v>0</v>
      </c>
      <c r="G34" s="117"/>
      <c r="H34" s="13"/>
      <c r="I34" s="13"/>
      <c r="J34" s="13"/>
      <c r="K34" s="13"/>
      <c r="L34" s="13"/>
      <c r="M34" s="117"/>
      <c r="N34" s="117"/>
      <c r="O34" s="13"/>
      <c r="P34" s="13"/>
      <c r="Q34" s="13"/>
      <c r="R34" s="13"/>
      <c r="S34" s="13"/>
      <c r="T34" s="117"/>
      <c r="U34" s="117"/>
      <c r="V34" s="13"/>
      <c r="W34" s="13"/>
      <c r="X34" s="13"/>
      <c r="Y34" s="13"/>
      <c r="Z34" s="13"/>
      <c r="AA34" s="117"/>
      <c r="AB34" s="117"/>
      <c r="AC34" s="13"/>
      <c r="AD34" s="13"/>
      <c r="AE34" s="13">
        <v>8</v>
      </c>
      <c r="AF34" s="13"/>
      <c r="AG34" s="13"/>
      <c r="AH34" s="117"/>
      <c r="AI34" s="117"/>
      <c r="AJ34" s="13"/>
      <c r="AK34" s="13"/>
      <c r="AL34" s="43"/>
    </row>
    <row r="35" spans="1:40" ht="18" customHeight="1" x14ac:dyDescent="0.35">
      <c r="A35" s="332" t="s">
        <v>274</v>
      </c>
      <c r="B35" s="226" t="s">
        <v>89</v>
      </c>
      <c r="C35" s="227"/>
      <c r="D35" s="218">
        <v>48</v>
      </c>
      <c r="E35" s="218">
        <f>SUM(G35:AK36)</f>
        <v>48</v>
      </c>
      <c r="F35" s="218">
        <f>E35-D35</f>
        <v>0</v>
      </c>
      <c r="G35" s="120"/>
      <c r="H35" s="194"/>
      <c r="I35" s="194"/>
      <c r="J35" s="194"/>
      <c r="K35" s="194"/>
      <c r="L35" s="194"/>
      <c r="M35" s="120"/>
      <c r="N35" s="120"/>
      <c r="O35" s="39"/>
      <c r="P35" s="39"/>
      <c r="Q35" s="39"/>
      <c r="R35" s="39"/>
      <c r="S35" s="39"/>
      <c r="T35" s="120"/>
      <c r="U35" s="120"/>
      <c r="V35" s="39"/>
      <c r="W35" s="39"/>
      <c r="X35" s="39"/>
      <c r="Y35" s="39"/>
      <c r="Z35" s="39"/>
      <c r="AA35" s="120"/>
      <c r="AB35" s="120"/>
      <c r="AC35" s="194"/>
      <c r="AD35" s="194">
        <v>48</v>
      </c>
      <c r="AE35" s="194"/>
      <c r="AF35" s="194"/>
      <c r="AG35" s="194"/>
      <c r="AH35" s="120"/>
      <c r="AI35" s="120"/>
      <c r="AJ35" s="39"/>
      <c r="AK35" s="39"/>
      <c r="AL35" s="378"/>
    </row>
    <row r="36" spans="1:40" ht="18" customHeight="1" x14ac:dyDescent="0.35">
      <c r="A36" s="199"/>
      <c r="B36" s="228"/>
      <c r="C36" s="229"/>
      <c r="D36" s="219"/>
      <c r="E36" s="219"/>
      <c r="F36" s="219"/>
      <c r="G36" s="121"/>
      <c r="H36" s="213"/>
      <c r="I36" s="213"/>
      <c r="J36" s="213"/>
      <c r="K36" s="213"/>
      <c r="L36" s="213"/>
      <c r="M36" s="121"/>
      <c r="N36" s="121"/>
      <c r="O36" s="40"/>
      <c r="P36" s="40"/>
      <c r="Q36" s="40"/>
      <c r="R36" s="40"/>
      <c r="S36" s="40"/>
      <c r="T36" s="121"/>
      <c r="U36" s="121"/>
      <c r="V36" s="40"/>
      <c r="W36" s="40"/>
      <c r="X36" s="40"/>
      <c r="Y36" s="40"/>
      <c r="Z36" s="40"/>
      <c r="AA36" s="121"/>
      <c r="AB36" s="121"/>
      <c r="AC36" s="213"/>
      <c r="AD36" s="213"/>
      <c r="AE36" s="213"/>
      <c r="AF36" s="213"/>
      <c r="AG36" s="213"/>
      <c r="AH36" s="121"/>
      <c r="AI36" s="121"/>
      <c r="AJ36" s="40"/>
      <c r="AK36" s="40"/>
      <c r="AL36" s="379"/>
    </row>
    <row r="37" spans="1:40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136"/>
    </row>
    <row r="38" spans="1:40" ht="18" customHeight="1" x14ac:dyDescent="0.35">
      <c r="A38" s="23" t="s">
        <v>54</v>
      </c>
      <c r="D38" s="2">
        <f>SUBTOTAL(9,D41:D58)</f>
        <v>0</v>
      </c>
      <c r="E38" s="2">
        <f>SUBTOTAL(9,E41:E58)</f>
        <v>0</v>
      </c>
      <c r="F38" s="63">
        <f>SUBTOTAL(9,F41:F58)</f>
        <v>0</v>
      </c>
    </row>
    <row r="39" spans="1:40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336" t="s">
        <v>219</v>
      </c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9"/>
      <c r="AL39" s="237" t="s">
        <v>52</v>
      </c>
    </row>
    <row r="40" spans="1:40" ht="18" customHeight="1" x14ac:dyDescent="0.35">
      <c r="A40" s="206"/>
      <c r="B40" s="206"/>
      <c r="C40" s="206"/>
      <c r="D40" s="207"/>
      <c r="E40" s="207"/>
      <c r="F40" s="207"/>
      <c r="G40" s="37">
        <v>1</v>
      </c>
      <c r="H40" s="37">
        <v>2</v>
      </c>
      <c r="I40" s="37">
        <v>3</v>
      </c>
      <c r="J40" s="37">
        <v>4</v>
      </c>
      <c r="K40" s="37">
        <v>5</v>
      </c>
      <c r="L40" s="37">
        <v>6</v>
      </c>
      <c r="M40" s="37">
        <v>7</v>
      </c>
      <c r="N40" s="37">
        <v>8</v>
      </c>
      <c r="O40" s="37">
        <v>9</v>
      </c>
      <c r="P40" s="37">
        <v>10</v>
      </c>
      <c r="Q40" s="37">
        <v>11</v>
      </c>
      <c r="R40" s="37">
        <v>12</v>
      </c>
      <c r="S40" s="37">
        <v>13</v>
      </c>
      <c r="T40" s="37">
        <v>14</v>
      </c>
      <c r="U40" s="37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37">
        <v>21</v>
      </c>
      <c r="AB40" s="37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37">
        <v>28</v>
      </c>
      <c r="AI40" s="37">
        <v>29</v>
      </c>
      <c r="AJ40" s="37">
        <v>30</v>
      </c>
      <c r="AK40" s="134">
        <v>31</v>
      </c>
      <c r="AL40" s="198"/>
    </row>
    <row r="41" spans="1:40" ht="18" customHeight="1" x14ac:dyDescent="0.35">
      <c r="A41" s="264"/>
      <c r="B41" s="320"/>
      <c r="C41" s="201" t="s">
        <v>54</v>
      </c>
      <c r="D41" s="201"/>
      <c r="E41" s="201">
        <f>SUM(G41:AK42)</f>
        <v>0</v>
      </c>
      <c r="F41" s="201">
        <f>E41-D41</f>
        <v>0</v>
      </c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339"/>
    </row>
    <row r="42" spans="1:40" ht="18" customHeight="1" x14ac:dyDescent="0.35">
      <c r="A42" s="303"/>
      <c r="B42" s="321"/>
      <c r="C42" s="201"/>
      <c r="D42" s="201"/>
      <c r="E42" s="201"/>
      <c r="F42" s="201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  <c r="AL42" s="340"/>
    </row>
    <row r="43" spans="1:40" ht="18" customHeight="1" x14ac:dyDescent="0.35">
      <c r="A43" s="264"/>
      <c r="B43" s="280"/>
      <c r="C43" s="201" t="s">
        <v>54</v>
      </c>
      <c r="D43" s="201"/>
      <c r="E43" s="201">
        <f>SUM(G43:AK44)</f>
        <v>0</v>
      </c>
      <c r="F43" s="201">
        <f t="shared" ref="F43" si="5">E43-D43</f>
        <v>0</v>
      </c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  <c r="AL43" s="339"/>
    </row>
    <row r="44" spans="1:40" ht="18" customHeight="1" x14ac:dyDescent="0.35">
      <c r="A44" s="303"/>
      <c r="B44" s="280"/>
      <c r="C44" s="201"/>
      <c r="D44" s="201"/>
      <c r="E44" s="201"/>
      <c r="F44" s="201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340"/>
    </row>
    <row r="45" spans="1:40" ht="18" customHeight="1" x14ac:dyDescent="0.35">
      <c r="A45" s="264"/>
      <c r="B45" s="202"/>
      <c r="C45" s="201" t="s">
        <v>54</v>
      </c>
      <c r="D45" s="201"/>
      <c r="E45" s="201">
        <f>SUM(G45:AK46)</f>
        <v>0</v>
      </c>
      <c r="F45" s="201">
        <f t="shared" ref="F45" si="6">E45-D45</f>
        <v>0</v>
      </c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65"/>
      <c r="AK45" s="265"/>
      <c r="AL45" s="339"/>
    </row>
    <row r="46" spans="1:40" s="2" customFormat="1" ht="18" customHeight="1" x14ac:dyDescent="0.35">
      <c r="A46" s="303"/>
      <c r="B46" s="203"/>
      <c r="C46" s="201"/>
      <c r="D46" s="201"/>
      <c r="E46" s="201"/>
      <c r="F46" s="201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340"/>
      <c r="AM46"/>
      <c r="AN46"/>
    </row>
    <row r="47" spans="1:40" s="2" customFormat="1" ht="18" customHeight="1" x14ac:dyDescent="0.35">
      <c r="A47" s="264"/>
      <c r="B47" s="202"/>
      <c r="C47" s="201" t="s">
        <v>54</v>
      </c>
      <c r="D47" s="201"/>
      <c r="E47" s="201">
        <f>SUM(G47:AK48)</f>
        <v>0</v>
      </c>
      <c r="F47" s="201">
        <f t="shared" ref="F47" si="7">E47-D47</f>
        <v>0</v>
      </c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65"/>
      <c r="AK47" s="265"/>
      <c r="AL47" s="339"/>
      <c r="AM47"/>
      <c r="AN47"/>
    </row>
    <row r="48" spans="1:40" s="2" customFormat="1" ht="18" customHeight="1" x14ac:dyDescent="0.35">
      <c r="A48" s="303"/>
      <c r="B48" s="203"/>
      <c r="C48" s="201"/>
      <c r="D48" s="201"/>
      <c r="E48" s="201"/>
      <c r="F48" s="201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/>
      <c r="AK48" s="265"/>
      <c r="AL48" s="340"/>
      <c r="AM48"/>
      <c r="AN48"/>
    </row>
    <row r="49" spans="1:40" s="2" customFormat="1" ht="18" customHeight="1" x14ac:dyDescent="0.35">
      <c r="A49" s="264"/>
      <c r="B49" s="202"/>
      <c r="C49" s="201" t="s">
        <v>54</v>
      </c>
      <c r="D49" s="201"/>
      <c r="E49" s="201">
        <f>SUM(G49:AK50)</f>
        <v>0</v>
      </c>
      <c r="F49" s="201">
        <f t="shared" ref="F49" si="8">E49-D49</f>
        <v>0</v>
      </c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339"/>
      <c r="AM49"/>
      <c r="AN49"/>
    </row>
    <row r="50" spans="1:40" s="2" customFormat="1" ht="18" customHeight="1" x14ac:dyDescent="0.35">
      <c r="A50" s="303"/>
      <c r="B50" s="203"/>
      <c r="C50" s="201"/>
      <c r="D50" s="201"/>
      <c r="E50" s="201"/>
      <c r="F50" s="201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340"/>
      <c r="AM50"/>
      <c r="AN50"/>
    </row>
    <row r="51" spans="1:40" s="2" customFormat="1" ht="18" customHeight="1" x14ac:dyDescent="0.35">
      <c r="A51" s="264"/>
      <c r="B51" s="202"/>
      <c r="C51" s="201" t="s">
        <v>54</v>
      </c>
      <c r="D51" s="201"/>
      <c r="E51" s="201">
        <f>SUM(G51:AK52)</f>
        <v>0</v>
      </c>
      <c r="F51" s="201">
        <f t="shared" ref="F51" si="9">E51-D51</f>
        <v>0</v>
      </c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339"/>
      <c r="AM51"/>
      <c r="AN51"/>
    </row>
    <row r="52" spans="1:40" s="2" customFormat="1" ht="18" customHeight="1" x14ac:dyDescent="0.35">
      <c r="A52" s="303"/>
      <c r="B52" s="203"/>
      <c r="C52" s="201"/>
      <c r="D52" s="201"/>
      <c r="E52" s="201"/>
      <c r="F52" s="201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/>
      <c r="AL52" s="340"/>
      <c r="AM52"/>
      <c r="AN52"/>
    </row>
    <row r="53" spans="1:40" s="2" customFormat="1" ht="18" customHeight="1" x14ac:dyDescent="0.35">
      <c r="A53" s="264"/>
      <c r="B53" s="279"/>
      <c r="C53" s="201" t="s">
        <v>54</v>
      </c>
      <c r="D53" s="201"/>
      <c r="E53" s="201">
        <f>SUM(G53:AK54)</f>
        <v>0</v>
      </c>
      <c r="F53" s="201">
        <f t="shared" ref="F53" si="10">E53-D53</f>
        <v>0</v>
      </c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339"/>
      <c r="AM53"/>
      <c r="AN53"/>
    </row>
    <row r="54" spans="1:40" s="2" customFormat="1" ht="18" customHeight="1" x14ac:dyDescent="0.35">
      <c r="A54" s="303"/>
      <c r="B54" s="279"/>
      <c r="C54" s="201"/>
      <c r="D54" s="201"/>
      <c r="E54" s="201"/>
      <c r="F54" s="201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340"/>
      <c r="AM54"/>
      <c r="AN54"/>
    </row>
    <row r="55" spans="1:40" s="2" customFormat="1" ht="18" customHeight="1" x14ac:dyDescent="0.35">
      <c r="A55" s="264"/>
      <c r="B55" s="280"/>
      <c r="C55" s="201" t="s">
        <v>54</v>
      </c>
      <c r="D55" s="201"/>
      <c r="E55" s="201">
        <f>SUM(G55:AK56)</f>
        <v>0</v>
      </c>
      <c r="F55" s="201">
        <f t="shared" ref="F55" si="11">E55-D55</f>
        <v>0</v>
      </c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65"/>
      <c r="AK55" s="265"/>
      <c r="AL55" s="339"/>
      <c r="AM55"/>
      <c r="AN55"/>
    </row>
    <row r="56" spans="1:40" s="2" customFormat="1" ht="18" customHeight="1" x14ac:dyDescent="0.35">
      <c r="A56" s="303"/>
      <c r="B56" s="280"/>
      <c r="C56" s="201"/>
      <c r="D56" s="201"/>
      <c r="E56" s="201"/>
      <c r="F56" s="201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5"/>
      <c r="AJ56" s="265"/>
      <c r="AK56" s="265"/>
      <c r="AL56" s="340"/>
      <c r="AM56"/>
      <c r="AN56"/>
    </row>
    <row r="57" spans="1:40" s="2" customFormat="1" ht="18" customHeight="1" x14ac:dyDescent="0.35">
      <c r="A57" s="264"/>
      <c r="B57" s="280"/>
      <c r="C57" s="201" t="s">
        <v>54</v>
      </c>
      <c r="D57" s="201"/>
      <c r="E57" s="201">
        <f>SUM(G57:AK58)</f>
        <v>0</v>
      </c>
      <c r="F57" s="201">
        <f t="shared" ref="F57" si="12">E57-D57</f>
        <v>0</v>
      </c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65"/>
      <c r="AJ57" s="265"/>
      <c r="AK57" s="265"/>
      <c r="AL57" s="339"/>
      <c r="AM57"/>
      <c r="AN57"/>
    </row>
    <row r="58" spans="1:40" s="2" customFormat="1" ht="18" customHeight="1" x14ac:dyDescent="0.35">
      <c r="A58" s="303"/>
      <c r="B58" s="280"/>
      <c r="C58" s="201"/>
      <c r="D58" s="201"/>
      <c r="E58" s="201"/>
      <c r="F58" s="201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5"/>
      <c r="AJ58" s="265"/>
      <c r="AK58" s="265"/>
      <c r="AL58" s="340"/>
      <c r="AM58"/>
      <c r="AN58"/>
    </row>
    <row r="59" spans="1:40" s="2" customFormat="1" ht="14.5" x14ac:dyDescent="0.35">
      <c r="A59"/>
      <c r="B59"/>
      <c r="C5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2"/>
      <c r="AM59"/>
      <c r="AN59"/>
    </row>
    <row r="60" spans="1:40" s="2" customFormat="1" ht="14.5" x14ac:dyDescent="0.35">
      <c r="A60"/>
      <c r="B60"/>
      <c r="C6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2"/>
      <c r="AM60"/>
      <c r="AN60"/>
    </row>
    <row r="61" spans="1:40" s="2" customFormat="1" ht="14.5" x14ac:dyDescent="0.35">
      <c r="A61"/>
      <c r="B61"/>
      <c r="C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2"/>
      <c r="AM61"/>
      <c r="AN61"/>
    </row>
    <row r="62" spans="1:40" s="2" customFormat="1" ht="14.5" x14ac:dyDescent="0.35">
      <c r="A62"/>
      <c r="B62" s="21"/>
      <c r="C62"/>
      <c r="D62"/>
      <c r="E62"/>
      <c r="F6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2"/>
      <c r="AM62"/>
      <c r="AN62"/>
    </row>
    <row r="63" spans="1:40" s="2" customFormat="1" ht="14.5" x14ac:dyDescent="0.35">
      <c r="A63"/>
      <c r="B63" s="21"/>
      <c r="C63"/>
      <c r="D63"/>
      <c r="E63"/>
      <c r="F6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2"/>
      <c r="AM63"/>
      <c r="AN63"/>
    </row>
    <row r="64" spans="1:40" s="2" customFormat="1" ht="14.5" x14ac:dyDescent="0.35">
      <c r="A64"/>
      <c r="B64" s="21"/>
      <c r="C64"/>
      <c r="D64"/>
      <c r="E64"/>
      <c r="F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M64"/>
      <c r="AN64"/>
    </row>
    <row r="65" spans="1:40" s="2" customFormat="1" ht="14.5" x14ac:dyDescent="0.35">
      <c r="A65"/>
      <c r="B65" s="21"/>
      <c r="C65"/>
      <c r="D65"/>
      <c r="E65"/>
      <c r="F6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M65"/>
      <c r="AN65"/>
    </row>
    <row r="66" spans="1:40" s="2" customFormat="1" ht="14.5" x14ac:dyDescent="0.35">
      <c r="A66"/>
      <c r="B66" s="21"/>
      <c r="C66"/>
      <c r="D66"/>
      <c r="E66"/>
      <c r="F6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M66"/>
      <c r="AN66"/>
    </row>
    <row r="67" spans="1:40" s="1" customFormat="1" ht="14.5" x14ac:dyDescent="0.35">
      <c r="A67"/>
      <c r="B67" s="21"/>
      <c r="C67"/>
      <c r="D67"/>
      <c r="E67"/>
      <c r="F67"/>
      <c r="AL67" s="2"/>
      <c r="AM67"/>
      <c r="AN67"/>
    </row>
    <row r="68" spans="1:40" s="1" customFormat="1" ht="14.5" x14ac:dyDescent="0.35">
      <c r="A68"/>
      <c r="B68" s="21"/>
      <c r="C68"/>
      <c r="D68"/>
      <c r="E68"/>
      <c r="F68"/>
      <c r="AL68" s="2"/>
      <c r="AM68"/>
      <c r="AN68"/>
    </row>
    <row r="69" spans="1:40" s="1" customFormat="1" ht="14.5" x14ac:dyDescent="0.35">
      <c r="A69"/>
      <c r="B69" s="21"/>
      <c r="C69"/>
      <c r="D69"/>
      <c r="E69"/>
      <c r="F69"/>
      <c r="AL69" s="2"/>
      <c r="AM69"/>
      <c r="AN69"/>
    </row>
    <row r="70" spans="1:40" s="1" customFormat="1" ht="14.5" x14ac:dyDescent="0.35">
      <c r="A70"/>
      <c r="B70" s="21"/>
      <c r="C70"/>
      <c r="D70"/>
      <c r="E70"/>
      <c r="F70"/>
      <c r="AL70" s="2"/>
      <c r="AM70"/>
      <c r="AN70"/>
    </row>
    <row r="71" spans="1:40" s="1" customFormat="1" ht="14.5" x14ac:dyDescent="0.35">
      <c r="A71"/>
      <c r="B71" s="21"/>
      <c r="C71"/>
      <c r="D71"/>
      <c r="E71"/>
      <c r="F71"/>
      <c r="AL71" s="2"/>
      <c r="AM71"/>
      <c r="AN71"/>
    </row>
    <row r="72" spans="1:40" s="1" customFormat="1" ht="14.5" x14ac:dyDescent="0.35">
      <c r="A72"/>
      <c r="B72" s="21"/>
      <c r="C72"/>
      <c r="D72"/>
      <c r="E72"/>
      <c r="F72"/>
      <c r="AL72" s="2"/>
      <c r="AM72"/>
      <c r="AN72"/>
    </row>
    <row r="73" spans="1:40" s="1" customFormat="1" ht="14.5" x14ac:dyDescent="0.35">
      <c r="A73"/>
      <c r="B73" s="21"/>
      <c r="C73"/>
      <c r="D73"/>
      <c r="E73"/>
      <c r="F73"/>
      <c r="AL73" s="2"/>
      <c r="AM73"/>
      <c r="AN73"/>
    </row>
    <row r="74" spans="1:40" s="1" customFormat="1" ht="14.5" x14ac:dyDescent="0.35">
      <c r="A74"/>
      <c r="B74" s="21"/>
      <c r="C74"/>
      <c r="D74"/>
      <c r="E74"/>
      <c r="F74"/>
      <c r="AL74" s="2"/>
      <c r="AM74"/>
      <c r="AN74"/>
    </row>
    <row r="75" spans="1:40" s="1" customFormat="1" ht="14.5" x14ac:dyDescent="0.35">
      <c r="A75"/>
      <c r="B75" s="21"/>
      <c r="C75"/>
      <c r="D75"/>
      <c r="E75"/>
      <c r="F75"/>
      <c r="AL75" s="2"/>
      <c r="AM75"/>
      <c r="AN75"/>
    </row>
    <row r="76" spans="1:40" s="1" customFormat="1" ht="14.5" x14ac:dyDescent="0.35">
      <c r="A76"/>
      <c r="B76" s="21"/>
      <c r="C76"/>
      <c r="D76"/>
      <c r="E76"/>
      <c r="F76"/>
      <c r="AL76" s="2"/>
      <c r="AM76"/>
      <c r="AN76"/>
    </row>
  </sheetData>
  <mergeCells count="385">
    <mergeCell ref="G3:AK3"/>
    <mergeCell ref="AL3:AL4"/>
    <mergeCell ref="A23:A28"/>
    <mergeCell ref="B23:B28"/>
    <mergeCell ref="A29:A34"/>
    <mergeCell ref="B29:B34"/>
    <mergeCell ref="D1:F1"/>
    <mergeCell ref="A3:A4"/>
    <mergeCell ref="B3:B4"/>
    <mergeCell ref="C3:C4"/>
    <mergeCell ref="D3:D4"/>
    <mergeCell ref="E3:E4"/>
    <mergeCell ref="F3:F4"/>
    <mergeCell ref="A5:A10"/>
    <mergeCell ref="B5:B10"/>
    <mergeCell ref="A11:A16"/>
    <mergeCell ref="B11:B16"/>
    <mergeCell ref="A17:A22"/>
    <mergeCell ref="B17:B22"/>
    <mergeCell ref="AL35:AL36"/>
    <mergeCell ref="A39:A40"/>
    <mergeCell ref="B39:B40"/>
    <mergeCell ref="C39:C40"/>
    <mergeCell ref="D39:D40"/>
    <mergeCell ref="E39:E40"/>
    <mergeCell ref="F39:F40"/>
    <mergeCell ref="G39:AK39"/>
    <mergeCell ref="H35:H36"/>
    <mergeCell ref="I35:I36"/>
    <mergeCell ref="J35:J36"/>
    <mergeCell ref="K35:K36"/>
    <mergeCell ref="L35:L36"/>
    <mergeCell ref="A35:A36"/>
    <mergeCell ref="B35:C36"/>
    <mergeCell ref="D35:D36"/>
    <mergeCell ref="E35:E36"/>
    <mergeCell ref="F35:F36"/>
    <mergeCell ref="AC35:AC36"/>
    <mergeCell ref="AD35:AD36"/>
    <mergeCell ref="AE35:AE36"/>
    <mergeCell ref="AF35:AF36"/>
    <mergeCell ref="AG35:AG36"/>
    <mergeCell ref="J41:J42"/>
    <mergeCell ref="K41:K42"/>
    <mergeCell ref="L41:L42"/>
    <mergeCell ref="M41:M42"/>
    <mergeCell ref="N41:N42"/>
    <mergeCell ref="O41:O42"/>
    <mergeCell ref="AL39:AL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V41:V42"/>
    <mergeCell ref="W41:W42"/>
    <mergeCell ref="X41:X42"/>
    <mergeCell ref="Y41:Y42"/>
    <mergeCell ref="Z41:Z42"/>
    <mergeCell ref="AA41:AA42"/>
    <mergeCell ref="P41:P42"/>
    <mergeCell ref="Q41:Q42"/>
    <mergeCell ref="R41:R42"/>
    <mergeCell ref="S41:S42"/>
    <mergeCell ref="T41:T42"/>
    <mergeCell ref="U41:U42"/>
    <mergeCell ref="AH41:AH42"/>
    <mergeCell ref="AI41:AI42"/>
    <mergeCell ref="AJ41:AJ42"/>
    <mergeCell ref="AK41:AK42"/>
    <mergeCell ref="AL41:AL42"/>
    <mergeCell ref="AB41:AB42"/>
    <mergeCell ref="AC41:AC42"/>
    <mergeCell ref="AD41:AD42"/>
    <mergeCell ref="AE41:AE42"/>
    <mergeCell ref="AF41:AF42"/>
    <mergeCell ref="AG41:AG42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AK43:AK44"/>
    <mergeCell ref="AL43:AL44"/>
    <mergeCell ref="A45:A46"/>
    <mergeCell ref="B45:B46"/>
    <mergeCell ref="C45:C46"/>
    <mergeCell ref="D45:D46"/>
    <mergeCell ref="E45:E46"/>
    <mergeCell ref="F45:F46"/>
    <mergeCell ref="G45:G46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C45:AC46"/>
    <mergeCell ref="AD45:AD46"/>
    <mergeCell ref="AE45:AE46"/>
    <mergeCell ref="T45:T46"/>
    <mergeCell ref="U45:U46"/>
    <mergeCell ref="V45:V46"/>
    <mergeCell ref="W45:W46"/>
    <mergeCell ref="X45:X46"/>
    <mergeCell ref="Y45:Y46"/>
    <mergeCell ref="I47:I48"/>
    <mergeCell ref="J47:J48"/>
    <mergeCell ref="K47:K48"/>
    <mergeCell ref="L47:L48"/>
    <mergeCell ref="M47:M48"/>
    <mergeCell ref="N47:N48"/>
    <mergeCell ref="AL45:AL46"/>
    <mergeCell ref="A47:A48"/>
    <mergeCell ref="B47:B48"/>
    <mergeCell ref="C47:C48"/>
    <mergeCell ref="D47:D48"/>
    <mergeCell ref="E47:E48"/>
    <mergeCell ref="F47:F48"/>
    <mergeCell ref="G47:G48"/>
    <mergeCell ref="H47:H48"/>
    <mergeCell ref="AF45:AF46"/>
    <mergeCell ref="AG45:AG46"/>
    <mergeCell ref="AH45:AH46"/>
    <mergeCell ref="AI45:AI46"/>
    <mergeCell ref="AJ45:AJ46"/>
    <mergeCell ref="AK45:AK46"/>
    <mergeCell ref="Z45:Z46"/>
    <mergeCell ref="AA45:AA46"/>
    <mergeCell ref="AB45:AB46"/>
    <mergeCell ref="X47:X48"/>
    <mergeCell ref="Y47:Y48"/>
    <mergeCell ref="Z47:Z48"/>
    <mergeCell ref="O47:O48"/>
    <mergeCell ref="P47:P48"/>
    <mergeCell ref="Q47:Q48"/>
    <mergeCell ref="R47:R48"/>
    <mergeCell ref="S47:S48"/>
    <mergeCell ref="T47:T48"/>
    <mergeCell ref="AL47:AL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G47:AG48"/>
    <mergeCell ref="AH47:AH48"/>
    <mergeCell ref="AI47:AI48"/>
    <mergeCell ref="AJ47:AJ48"/>
    <mergeCell ref="AK47:AK48"/>
    <mergeCell ref="AA47:AA48"/>
    <mergeCell ref="AB47:AB48"/>
    <mergeCell ref="AC47:AC48"/>
    <mergeCell ref="AD47:AD48"/>
    <mergeCell ref="AE47:AE48"/>
    <mergeCell ref="AF47:AF48"/>
    <mergeCell ref="U47:U48"/>
    <mergeCell ref="V47:V48"/>
    <mergeCell ref="W47:W48"/>
    <mergeCell ref="AK49:AK50"/>
    <mergeCell ref="AL49:AL50"/>
    <mergeCell ref="AB49:AB50"/>
    <mergeCell ref="AC49:AC50"/>
    <mergeCell ref="AD49:AD50"/>
    <mergeCell ref="AE49:AE50"/>
    <mergeCell ref="AF49:AF50"/>
    <mergeCell ref="AG49:AG50"/>
    <mergeCell ref="V49:V50"/>
    <mergeCell ref="W49:W50"/>
    <mergeCell ref="X49:X50"/>
    <mergeCell ref="Y49:Y50"/>
    <mergeCell ref="Z49:Z50"/>
    <mergeCell ref="AA49:AA50"/>
    <mergeCell ref="A51:A52"/>
    <mergeCell ref="B51:B52"/>
    <mergeCell ref="C51:C52"/>
    <mergeCell ref="D51:D52"/>
    <mergeCell ref="E51:E52"/>
    <mergeCell ref="F51:F52"/>
    <mergeCell ref="AH49:AH50"/>
    <mergeCell ref="AI49:AI50"/>
    <mergeCell ref="AJ49:AJ50"/>
    <mergeCell ref="P49:P50"/>
    <mergeCell ref="Q49:Q50"/>
    <mergeCell ref="R49:R50"/>
    <mergeCell ref="S49:S50"/>
    <mergeCell ref="T49:T50"/>
    <mergeCell ref="U49:U50"/>
    <mergeCell ref="J49:J50"/>
    <mergeCell ref="K49:K50"/>
    <mergeCell ref="L49:L50"/>
    <mergeCell ref="M49:M50"/>
    <mergeCell ref="N49:N50"/>
    <mergeCell ref="O49:O50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B51:AB52"/>
    <mergeCell ref="AC51:AC52"/>
    <mergeCell ref="AD51:AD52"/>
    <mergeCell ref="S51:S52"/>
    <mergeCell ref="T51:T52"/>
    <mergeCell ref="U51:U52"/>
    <mergeCell ref="V51:V52"/>
    <mergeCell ref="W51:W52"/>
    <mergeCell ref="X51:X52"/>
    <mergeCell ref="H53:H54"/>
    <mergeCell ref="I53:I54"/>
    <mergeCell ref="J53:J54"/>
    <mergeCell ref="K53:K54"/>
    <mergeCell ref="L53:L54"/>
    <mergeCell ref="M53:M54"/>
    <mergeCell ref="AK51:AK52"/>
    <mergeCell ref="AL51:AL52"/>
    <mergeCell ref="A53:A54"/>
    <mergeCell ref="B53:B54"/>
    <mergeCell ref="C53:C54"/>
    <mergeCell ref="D53:D54"/>
    <mergeCell ref="E53:E54"/>
    <mergeCell ref="F53:F54"/>
    <mergeCell ref="G53:G54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W53:W54"/>
    <mergeCell ref="X53:X54"/>
    <mergeCell ref="Y53:Y54"/>
    <mergeCell ref="N53:N54"/>
    <mergeCell ref="O53:O54"/>
    <mergeCell ref="P53:P54"/>
    <mergeCell ref="Q53:Q54"/>
    <mergeCell ref="R53:R54"/>
    <mergeCell ref="S53:S54"/>
    <mergeCell ref="AL53:AL54"/>
    <mergeCell ref="A55:A56"/>
    <mergeCell ref="B55:B56"/>
    <mergeCell ref="C55:C56"/>
    <mergeCell ref="D55:D56"/>
    <mergeCell ref="E55:E56"/>
    <mergeCell ref="F55:F56"/>
    <mergeCell ref="G55:G56"/>
    <mergeCell ref="H55:H56"/>
    <mergeCell ref="AF53:AF54"/>
    <mergeCell ref="AG53:AG54"/>
    <mergeCell ref="AH53:AH54"/>
    <mergeCell ref="AI53:AI54"/>
    <mergeCell ref="AJ53:AJ54"/>
    <mergeCell ref="AK53:AK54"/>
    <mergeCell ref="Z53:Z54"/>
    <mergeCell ref="AA53:AA54"/>
    <mergeCell ref="AB53:AB54"/>
    <mergeCell ref="AC53:AC54"/>
    <mergeCell ref="AD53:AD54"/>
    <mergeCell ref="AE53:AE54"/>
    <mergeCell ref="T53:T54"/>
    <mergeCell ref="U53:U54"/>
    <mergeCell ref="V53:V54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AD55:AD56"/>
    <mergeCell ref="AE55:AE56"/>
    <mergeCell ref="AF55:AF56"/>
    <mergeCell ref="U55:U56"/>
    <mergeCell ref="V55:V56"/>
    <mergeCell ref="W55:W56"/>
    <mergeCell ref="X55:X56"/>
    <mergeCell ref="Y55:Y56"/>
    <mergeCell ref="Z55:Z56"/>
    <mergeCell ref="J57:J58"/>
    <mergeCell ref="K57:K58"/>
    <mergeCell ref="L57:L58"/>
    <mergeCell ref="M57:M58"/>
    <mergeCell ref="N57:N58"/>
    <mergeCell ref="O57:O58"/>
    <mergeCell ref="AL55:AL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G55:AG56"/>
    <mergeCell ref="AH55:AH56"/>
    <mergeCell ref="AI55:AI56"/>
    <mergeCell ref="AJ55:AJ56"/>
    <mergeCell ref="AK55:AK56"/>
    <mergeCell ref="AA55:AA56"/>
    <mergeCell ref="AB55:AB56"/>
    <mergeCell ref="AC55:AC56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T57:T58"/>
    <mergeCell ref="U57:U58"/>
    <mergeCell ref="AH57:AH58"/>
    <mergeCell ref="AI57:AI58"/>
    <mergeCell ref="AJ57:AJ58"/>
    <mergeCell ref="AK57:AK58"/>
    <mergeCell ref="AL57:AL58"/>
    <mergeCell ref="AB57:AB58"/>
    <mergeCell ref="AC57:AC58"/>
    <mergeCell ref="AD57:AD58"/>
    <mergeCell ref="AE57:AE58"/>
    <mergeCell ref="AF57:AF58"/>
    <mergeCell ref="AG57:AG58"/>
  </mergeCells>
  <conditionalFormatting sqref="E5:F35">
    <cfRule type="cellIs" dxfId="71" priority="6" operator="lessThan">
      <formula>0</formula>
    </cfRule>
  </conditionalFormatting>
  <conditionalFormatting sqref="F5:F35">
    <cfRule type="cellIs" dxfId="70" priority="16" operator="equal">
      <formula>0</formula>
    </cfRule>
  </conditionalFormatting>
  <conditionalFormatting sqref="F41:F58">
    <cfRule type="cellIs" dxfId="69" priority="14" operator="equal">
      <formula>0</formula>
    </cfRule>
    <cfRule type="cellIs" dxfId="68" priority="15" operator="lessThan">
      <formula>0</formula>
    </cfRule>
  </conditionalFormatting>
  <conditionalFormatting sqref="G35:AG35 AH35:AK36 G36 M36:AB36">
    <cfRule type="cellIs" dxfId="67" priority="7" operator="greaterThan">
      <formula>0</formula>
    </cfRule>
  </conditionalFormatting>
  <conditionalFormatting sqref="G5:AK34">
    <cfRule type="cellIs" dxfId="66" priority="5" operator="greaterThan">
      <formula>0</formula>
    </cfRule>
  </conditionalFormatting>
  <conditionalFormatting sqref="G41:AK58">
    <cfRule type="cellIs" dxfId="65" priority="13" operator="greaterThan">
      <formula>0</formula>
    </cfRule>
  </conditionalFormatting>
  <conditionalFormatting sqref="AL5:AL35">
    <cfRule type="containsText" dxfId="64" priority="1" operator="containsText" text="Done">
      <formula>NOT(ISERROR(SEARCH("Done",AL5)))</formula>
    </cfRule>
    <cfRule type="containsText" dxfId="63" priority="2" operator="containsText" text="Done">
      <formula>NOT(ISERROR(SEARCH("Done",AL5)))</formula>
    </cfRule>
  </conditionalFormatting>
  <conditionalFormatting sqref="AL37">
    <cfRule type="containsText" dxfId="62" priority="12" operator="containsText" text="Done">
      <formula>NOT(ISERROR(SEARCH("Done",AL37)))</formula>
    </cfRule>
  </conditionalFormatting>
  <conditionalFormatting sqref="AL41 AL43 AL45 AL47 AL49 AL51 AL53 AL55 AL57">
    <cfRule type="containsText" dxfId="61" priority="18" operator="containsText" text="Done">
      <formula>NOT(ISERROR(SEARCH("Done",AL41)))</formula>
    </cfRule>
  </conditionalFormatting>
  <conditionalFormatting sqref="AL41:AL58">
    <cfRule type="containsText" dxfId="60" priority="11" operator="containsText" text="Done">
      <formula>NOT(ISERROR(SEARCH("Done",AL41)))</formula>
    </cfRule>
  </conditionalFormatting>
  <dataValidations count="1">
    <dataValidation allowBlank="1" showInputMessage="1" showErrorMessage="1" sqref="AN23" xr:uid="{F4F6AF8D-8079-4E77-9A3F-E543B586C0D7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DC40-2102-4A3B-B0EF-B0E0D48BC5D4}">
  <sheetPr>
    <tabColor rgb="FFFFC000"/>
    <pageSetUpPr fitToPage="1"/>
  </sheetPr>
  <dimension ref="A1:CU66"/>
  <sheetViews>
    <sheetView showGridLines="0" zoomScale="60" zoomScaleNormal="60" workbookViewId="0">
      <pane xSplit="34" topLeftCell="AZ1" activePane="topRight" state="frozen"/>
      <selection activeCell="G51" sqref="G51:AH52"/>
      <selection pane="topRight" activeCell="BB43" sqref="BB43:BB44"/>
    </sheetView>
  </sheetViews>
  <sheetFormatPr defaultColWidth="9.1796875" defaultRowHeight="15" customHeight="1" x14ac:dyDescent="0.35"/>
  <cols>
    <col min="1" max="1" width="18.26953125" bestFit="1" customWidth="1"/>
    <col min="2" max="2" width="32.269531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96" width="4.54296875" style="1" customWidth="1"/>
    <col min="97" max="97" width="30.54296875" style="2" customWidth="1"/>
    <col min="101" max="101" width="11.1796875" customWidth="1"/>
    <col min="102" max="102" width="29.453125" bestFit="1" customWidth="1"/>
    <col min="103" max="103" width="22.1796875" bestFit="1" customWidth="1"/>
    <col min="104" max="104" width="5.26953125" bestFit="1" customWidth="1"/>
    <col min="105" max="106" width="11.453125" bestFit="1" customWidth="1"/>
    <col min="107" max="109" width="2.26953125" bestFit="1" customWidth="1"/>
    <col min="110" max="112" width="3.26953125" bestFit="1" customWidth="1"/>
    <col min="113" max="113" width="11" bestFit="1" customWidth="1"/>
    <col min="114" max="114" width="9" bestFit="1" customWidth="1"/>
    <col min="115" max="120" width="2.26953125" bestFit="1" customWidth="1"/>
    <col min="121" max="121" width="3.26953125" bestFit="1" customWidth="1"/>
    <col min="122" max="122" width="12" bestFit="1" customWidth="1"/>
    <col min="123" max="123" width="7.1796875" bestFit="1" customWidth="1"/>
    <col min="124" max="130" width="2.26953125" bestFit="1" customWidth="1"/>
    <col min="131" max="133" width="3.26953125" bestFit="1" customWidth="1"/>
    <col min="134" max="134" width="10" bestFit="1" customWidth="1"/>
    <col min="135" max="135" width="11.453125" bestFit="1" customWidth="1"/>
  </cols>
  <sheetData>
    <row r="1" spans="1:97" ht="34.5" customHeight="1" x14ac:dyDescent="0.35">
      <c r="A1" s="27" t="s">
        <v>45</v>
      </c>
      <c r="D1" s="230" t="s">
        <v>278</v>
      </c>
      <c r="E1" s="231"/>
      <c r="F1" s="232"/>
    </row>
    <row r="2" spans="1:97" ht="25" customHeight="1" x14ac:dyDescent="0.35">
      <c r="A2" s="23" t="s">
        <v>46</v>
      </c>
      <c r="C2" s="139">
        <f>D2/6</f>
        <v>80</v>
      </c>
      <c r="D2" s="2">
        <f>SUBTOTAL(9,D5:D34)</f>
        <v>480</v>
      </c>
      <c r="E2" s="2">
        <f>SUBTOTAL(9,E5:E34)</f>
        <v>480</v>
      </c>
      <c r="F2" s="63">
        <f>SUBTOTAL(9,F5:F34)</f>
        <v>0</v>
      </c>
    </row>
    <row r="3" spans="1:97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336" t="s">
        <v>219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58"/>
      <c r="BB3" s="358"/>
      <c r="BC3" s="358"/>
      <c r="BD3" s="358"/>
      <c r="BE3" s="358"/>
      <c r="BF3" s="358"/>
      <c r="BG3" s="358"/>
      <c r="BH3" s="358"/>
      <c r="BI3" s="358"/>
      <c r="BJ3" s="358"/>
      <c r="BK3" s="358"/>
      <c r="BL3" s="358"/>
      <c r="BM3" s="359"/>
      <c r="BN3" s="215" t="s">
        <v>279</v>
      </c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7"/>
      <c r="CS3" s="237" t="s">
        <v>52</v>
      </c>
    </row>
    <row r="4" spans="1:97" ht="18" customHeight="1" x14ac:dyDescent="0.35">
      <c r="A4" s="242"/>
      <c r="B4" s="206"/>
      <c r="C4" s="206"/>
      <c r="D4" s="207"/>
      <c r="E4" s="368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50">
        <v>28</v>
      </c>
      <c r="AI4" s="148">
        <v>1</v>
      </c>
      <c r="AJ4" s="149">
        <v>2</v>
      </c>
      <c r="AK4" s="149">
        <v>3</v>
      </c>
      <c r="AL4" s="149">
        <v>4</v>
      </c>
      <c r="AM4" s="149">
        <v>5</v>
      </c>
      <c r="AN4" s="149">
        <v>6</v>
      </c>
      <c r="AO4" s="171">
        <v>7</v>
      </c>
      <c r="AP4" s="171">
        <v>8</v>
      </c>
      <c r="AQ4" s="149">
        <v>9</v>
      </c>
      <c r="AR4" s="149">
        <v>10</v>
      </c>
      <c r="AS4" s="149">
        <v>11</v>
      </c>
      <c r="AT4" s="149">
        <v>12</v>
      </c>
      <c r="AU4" s="149">
        <v>13</v>
      </c>
      <c r="AV4" s="171">
        <v>14</v>
      </c>
      <c r="AW4" s="171">
        <v>15</v>
      </c>
      <c r="AX4" s="149">
        <v>16</v>
      </c>
      <c r="AY4" s="149">
        <v>17</v>
      </c>
      <c r="AZ4" s="149">
        <v>18</v>
      </c>
      <c r="BA4" s="149">
        <v>19</v>
      </c>
      <c r="BB4" s="149">
        <v>20</v>
      </c>
      <c r="BC4" s="171">
        <v>21</v>
      </c>
      <c r="BD4" s="171">
        <v>22</v>
      </c>
      <c r="BE4" s="149">
        <v>23</v>
      </c>
      <c r="BF4" s="149">
        <v>24</v>
      </c>
      <c r="BG4" s="149">
        <v>25</v>
      </c>
      <c r="BH4" s="149">
        <v>26</v>
      </c>
      <c r="BI4" s="151">
        <v>27</v>
      </c>
      <c r="BJ4" s="171">
        <v>28</v>
      </c>
      <c r="BK4" s="171">
        <v>29</v>
      </c>
      <c r="BL4" s="149">
        <v>30</v>
      </c>
      <c r="BM4" s="151">
        <v>31</v>
      </c>
      <c r="BN4" s="149">
        <v>1</v>
      </c>
      <c r="BO4" s="149">
        <v>2</v>
      </c>
      <c r="BP4" s="149">
        <v>3</v>
      </c>
      <c r="BQ4" s="148">
        <v>4</v>
      </c>
      <c r="BR4" s="148">
        <v>5</v>
      </c>
      <c r="BS4" s="149">
        <v>6</v>
      </c>
      <c r="BT4" s="149">
        <v>7</v>
      </c>
      <c r="BU4" s="149">
        <v>8</v>
      </c>
      <c r="BV4" s="149">
        <v>9</v>
      </c>
      <c r="BW4" s="149">
        <v>10</v>
      </c>
      <c r="BX4" s="148">
        <v>11</v>
      </c>
      <c r="BY4" s="148">
        <v>12</v>
      </c>
      <c r="BZ4" s="148">
        <v>13</v>
      </c>
      <c r="CA4" s="148">
        <v>14</v>
      </c>
      <c r="CB4" s="148">
        <v>15</v>
      </c>
      <c r="CC4" s="148">
        <v>16</v>
      </c>
      <c r="CD4" s="148">
        <v>17</v>
      </c>
      <c r="CE4" s="148">
        <v>18</v>
      </c>
      <c r="CF4" s="148">
        <v>19</v>
      </c>
      <c r="CG4" s="149">
        <v>20</v>
      </c>
      <c r="CH4" s="149">
        <v>21</v>
      </c>
      <c r="CI4" s="149">
        <v>22</v>
      </c>
      <c r="CJ4" s="149">
        <v>23</v>
      </c>
      <c r="CK4" s="149">
        <v>24</v>
      </c>
      <c r="CL4" s="148">
        <v>25</v>
      </c>
      <c r="CM4" s="148">
        <v>26</v>
      </c>
      <c r="CN4" s="149">
        <v>27</v>
      </c>
      <c r="CO4" s="149">
        <v>28</v>
      </c>
      <c r="CP4" s="149">
        <v>29</v>
      </c>
      <c r="CQ4" s="149">
        <v>30</v>
      </c>
      <c r="CR4" s="149">
        <v>31</v>
      </c>
      <c r="CS4" s="252"/>
    </row>
    <row r="5" spans="1:97" ht="18" customHeight="1" x14ac:dyDescent="0.35">
      <c r="A5" s="369" t="s">
        <v>280</v>
      </c>
      <c r="B5" s="364" t="s">
        <v>170</v>
      </c>
      <c r="C5" s="31" t="s">
        <v>1</v>
      </c>
      <c r="D5" s="161">
        <v>10</v>
      </c>
      <c r="E5" s="167">
        <f>SUM(AI5:BM5)</f>
        <v>10</v>
      </c>
      <c r="F5" s="163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8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>
        <v>10</v>
      </c>
      <c r="BF5" s="9"/>
      <c r="BG5" s="9"/>
      <c r="BH5" s="9"/>
      <c r="BI5" s="9"/>
      <c r="BJ5" s="116"/>
      <c r="BK5" s="116"/>
      <c r="BL5" s="9"/>
      <c r="BM5" s="9"/>
      <c r="BN5" s="9"/>
      <c r="BO5" s="9"/>
      <c r="BP5" s="9"/>
      <c r="BQ5" s="116"/>
      <c r="BR5" s="116"/>
      <c r="BS5" s="9"/>
      <c r="BT5" s="9"/>
      <c r="BU5" s="9"/>
      <c r="BV5" s="9"/>
      <c r="BW5" s="9"/>
      <c r="BX5" s="116"/>
      <c r="BY5" s="116"/>
      <c r="BZ5" s="116"/>
      <c r="CA5" s="116"/>
      <c r="CB5" s="116"/>
      <c r="CC5" s="116"/>
      <c r="CD5" s="116"/>
      <c r="CE5" s="116"/>
      <c r="CF5" s="116"/>
      <c r="CG5" s="9"/>
      <c r="CH5" s="9"/>
      <c r="CI5" s="9"/>
      <c r="CJ5" s="9"/>
      <c r="CK5" s="9"/>
      <c r="CL5" s="116"/>
      <c r="CM5" s="116"/>
      <c r="CN5" s="9"/>
      <c r="CO5" s="9"/>
      <c r="CP5" s="9"/>
      <c r="CQ5" s="9"/>
      <c r="CR5" s="9"/>
      <c r="CS5" s="41"/>
    </row>
    <row r="6" spans="1:97" ht="18" customHeight="1" x14ac:dyDescent="0.35">
      <c r="A6" s="370"/>
      <c r="B6" s="365"/>
      <c r="C6" s="32" t="s">
        <v>2</v>
      </c>
      <c r="D6" s="162">
        <v>10</v>
      </c>
      <c r="E6" s="167">
        <f t="shared" ref="E6:E10" si="0">SUM(AI6:BM6)</f>
        <v>10</v>
      </c>
      <c r="F6" s="163">
        <f t="shared" ref="F6:F35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>
        <v>10</v>
      </c>
      <c r="BF6" s="9"/>
      <c r="BG6" s="9"/>
      <c r="BH6" s="9"/>
      <c r="BI6" s="9"/>
      <c r="BJ6" s="116"/>
      <c r="BK6" s="116"/>
      <c r="BL6" s="9"/>
      <c r="BM6" s="9"/>
      <c r="BN6" s="9"/>
      <c r="BO6" s="9"/>
      <c r="BP6" s="9"/>
      <c r="BQ6" s="116"/>
      <c r="BR6" s="116"/>
      <c r="BS6" s="9"/>
      <c r="BT6" s="9"/>
      <c r="BU6" s="9"/>
      <c r="BV6" s="9"/>
      <c r="BW6" s="9"/>
      <c r="BX6" s="116"/>
      <c r="BY6" s="116"/>
      <c r="BZ6" s="116"/>
      <c r="CA6" s="116"/>
      <c r="CB6" s="116"/>
      <c r="CC6" s="116"/>
      <c r="CD6" s="116"/>
      <c r="CE6" s="116"/>
      <c r="CF6" s="116"/>
      <c r="CG6" s="9"/>
      <c r="CH6" s="9"/>
      <c r="CI6" s="9"/>
      <c r="CJ6" s="9"/>
      <c r="CK6" s="9"/>
      <c r="CL6" s="116"/>
      <c r="CM6" s="116"/>
      <c r="CN6" s="9"/>
      <c r="CO6" s="9"/>
      <c r="CP6" s="9"/>
      <c r="CQ6" s="9"/>
      <c r="CR6" s="9"/>
      <c r="CS6" s="145"/>
    </row>
    <row r="7" spans="1:97" ht="18" customHeight="1" x14ac:dyDescent="0.35">
      <c r="A7" s="370"/>
      <c r="B7" s="365"/>
      <c r="C7" s="32" t="s">
        <v>3</v>
      </c>
      <c r="D7" s="162">
        <v>10</v>
      </c>
      <c r="E7" s="167">
        <f t="shared" si="0"/>
        <v>10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>
        <v>8</v>
      </c>
      <c r="BF7" s="9">
        <v>2</v>
      </c>
      <c r="BG7" s="9"/>
      <c r="BH7" s="9"/>
      <c r="BI7" s="9"/>
      <c r="BJ7" s="116"/>
      <c r="BK7" s="116"/>
      <c r="BL7" s="9"/>
      <c r="BM7" s="9"/>
      <c r="BN7" s="9"/>
      <c r="BO7" s="9"/>
      <c r="BP7" s="9"/>
      <c r="BQ7" s="116"/>
      <c r="BR7" s="116"/>
      <c r="BS7" s="9"/>
      <c r="BT7" s="9"/>
      <c r="BU7" s="9"/>
      <c r="BV7" s="9"/>
      <c r="BW7" s="9"/>
      <c r="BX7" s="116"/>
      <c r="BY7" s="116"/>
      <c r="BZ7" s="116"/>
      <c r="CA7" s="116"/>
      <c r="CB7" s="116"/>
      <c r="CC7" s="116"/>
      <c r="CD7" s="116"/>
      <c r="CE7" s="116"/>
      <c r="CF7" s="116"/>
      <c r="CG7" s="9"/>
      <c r="CH7" s="9"/>
      <c r="CI7" s="9"/>
      <c r="CJ7" s="9"/>
      <c r="CK7" s="9"/>
      <c r="CL7" s="116"/>
      <c r="CM7" s="116"/>
      <c r="CN7" s="9"/>
      <c r="CO7" s="9"/>
      <c r="CP7" s="9"/>
      <c r="CQ7" s="9"/>
      <c r="CR7" s="9"/>
      <c r="CS7" s="145"/>
    </row>
    <row r="8" spans="1:97" ht="18" customHeight="1" x14ac:dyDescent="0.35">
      <c r="A8" s="370"/>
      <c r="B8" s="365"/>
      <c r="C8" s="33" t="s">
        <v>4</v>
      </c>
      <c r="D8" s="162">
        <v>10</v>
      </c>
      <c r="E8" s="167">
        <f>SUM(AI8:BP8)</f>
        <v>10</v>
      </c>
      <c r="F8" s="163">
        <f t="shared" si="1"/>
        <v>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>
        <v>7</v>
      </c>
      <c r="BM8" s="9"/>
      <c r="BN8" s="9"/>
      <c r="BO8" s="9"/>
      <c r="BP8" s="9">
        <v>3</v>
      </c>
      <c r="BQ8" s="116"/>
      <c r="BR8" s="116"/>
      <c r="BS8" s="9"/>
      <c r="BT8" s="9"/>
      <c r="BU8" s="9"/>
      <c r="BV8" s="9"/>
      <c r="BW8" s="9"/>
      <c r="BX8" s="116"/>
      <c r="BY8" s="116"/>
      <c r="BZ8" s="116"/>
      <c r="CA8" s="116"/>
      <c r="CB8" s="116"/>
      <c r="CC8" s="116"/>
      <c r="CD8" s="116"/>
      <c r="CE8" s="116"/>
      <c r="CF8" s="116"/>
      <c r="CG8" s="9"/>
      <c r="CH8" s="9"/>
      <c r="CI8" s="9"/>
      <c r="CJ8" s="9"/>
      <c r="CK8" s="9"/>
      <c r="CL8" s="116"/>
      <c r="CM8" s="116"/>
      <c r="CN8" s="9"/>
      <c r="CO8" s="9"/>
      <c r="CP8" s="9"/>
      <c r="CQ8" s="9"/>
      <c r="CR8" s="9"/>
      <c r="CS8" s="145"/>
    </row>
    <row r="9" spans="1:97" ht="18" customHeight="1" x14ac:dyDescent="0.35">
      <c r="A9" s="370"/>
      <c r="B9" s="365"/>
      <c r="C9" s="33" t="s">
        <v>5</v>
      </c>
      <c r="D9" s="162">
        <v>10</v>
      </c>
      <c r="E9" s="167">
        <f t="shared" si="0"/>
        <v>10</v>
      </c>
      <c r="F9" s="163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>
        <v>10</v>
      </c>
      <c r="BM9" s="9"/>
      <c r="BN9" s="9"/>
      <c r="BO9" s="9"/>
      <c r="BP9" s="9"/>
      <c r="BQ9" s="116"/>
      <c r="BR9" s="116"/>
      <c r="BS9" s="9"/>
      <c r="BT9" s="9"/>
      <c r="BU9" s="9"/>
      <c r="BV9" s="9"/>
      <c r="BW9" s="9"/>
      <c r="BX9" s="116"/>
      <c r="BY9" s="116"/>
      <c r="BZ9" s="116"/>
      <c r="CA9" s="116"/>
      <c r="CB9" s="116"/>
      <c r="CC9" s="116"/>
      <c r="CD9" s="116"/>
      <c r="CE9" s="116"/>
      <c r="CF9" s="116"/>
      <c r="CG9" s="9"/>
      <c r="CH9" s="9"/>
      <c r="CI9" s="9"/>
      <c r="CJ9" s="9"/>
      <c r="CK9" s="9"/>
      <c r="CL9" s="116"/>
      <c r="CM9" s="116"/>
      <c r="CN9" s="9"/>
      <c r="CO9" s="9"/>
      <c r="CP9" s="9"/>
      <c r="CQ9" s="9"/>
      <c r="CR9" s="9"/>
      <c r="CS9" s="145"/>
    </row>
    <row r="10" spans="1:97" ht="18" customHeight="1" x14ac:dyDescent="0.35">
      <c r="A10" s="370"/>
      <c r="B10" s="366"/>
      <c r="C10" s="34" t="s">
        <v>6</v>
      </c>
      <c r="D10" s="162">
        <v>10</v>
      </c>
      <c r="E10" s="167">
        <f t="shared" si="0"/>
        <v>10</v>
      </c>
      <c r="F10" s="165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>
        <v>10</v>
      </c>
      <c r="BM10" s="13"/>
      <c r="BN10" s="13"/>
      <c r="BO10" s="13"/>
      <c r="BP10" s="13"/>
      <c r="BQ10" s="117"/>
      <c r="BR10" s="117"/>
      <c r="BS10" s="13"/>
      <c r="BT10" s="13"/>
      <c r="BU10" s="13"/>
      <c r="BV10" s="13"/>
      <c r="BW10" s="13"/>
      <c r="BX10" s="117"/>
      <c r="BY10" s="117"/>
      <c r="BZ10" s="117"/>
      <c r="CA10" s="117"/>
      <c r="CB10" s="117"/>
      <c r="CC10" s="117"/>
      <c r="CD10" s="117"/>
      <c r="CE10" s="117"/>
      <c r="CF10" s="117"/>
      <c r="CG10" s="13"/>
      <c r="CH10" s="13"/>
      <c r="CI10" s="13"/>
      <c r="CJ10" s="13"/>
      <c r="CK10" s="13"/>
      <c r="CL10" s="117"/>
      <c r="CM10" s="117"/>
      <c r="CN10" s="13"/>
      <c r="CO10" s="13"/>
      <c r="CP10" s="13"/>
      <c r="CQ10" s="13"/>
      <c r="CR10" s="13"/>
      <c r="CS10" s="147"/>
    </row>
    <row r="11" spans="1:97" ht="18" customHeight="1" x14ac:dyDescent="0.35">
      <c r="A11" s="369" t="s">
        <v>280</v>
      </c>
      <c r="B11" s="364" t="s">
        <v>155</v>
      </c>
      <c r="C11" s="31" t="s">
        <v>1</v>
      </c>
      <c r="D11" s="14">
        <v>20</v>
      </c>
      <c r="E11" s="167">
        <f>SUM(AI11:BM11)</f>
        <v>20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>
        <v>20</v>
      </c>
      <c r="BF11" s="5"/>
      <c r="BG11" s="5"/>
      <c r="BH11" s="5"/>
      <c r="BI11" s="5"/>
      <c r="BJ11" s="118"/>
      <c r="BK11" s="118"/>
      <c r="BL11" s="5"/>
      <c r="BM11" s="5"/>
      <c r="BN11" s="5"/>
      <c r="BO11" s="5"/>
      <c r="BP11" s="5"/>
      <c r="BQ11" s="118"/>
      <c r="BR11" s="118"/>
      <c r="BS11" s="5"/>
      <c r="BT11" s="5"/>
      <c r="BU11" s="5"/>
      <c r="BV11" s="5"/>
      <c r="BW11" s="5"/>
      <c r="BX11" s="118"/>
      <c r="BY11" s="118"/>
      <c r="BZ11" s="118"/>
      <c r="CA11" s="118"/>
      <c r="CB11" s="118"/>
      <c r="CC11" s="118"/>
      <c r="CD11" s="118"/>
      <c r="CE11" s="118"/>
      <c r="CF11" s="118"/>
      <c r="CG11" s="5"/>
      <c r="CH11" s="5"/>
      <c r="CI11" s="5"/>
      <c r="CJ11" s="5"/>
      <c r="CK11" s="5"/>
      <c r="CL11" s="118"/>
      <c r="CM11" s="118"/>
      <c r="CN11" s="5"/>
      <c r="CO11" s="5"/>
      <c r="CP11" s="5"/>
      <c r="CQ11" s="5"/>
      <c r="CR11" s="5"/>
      <c r="CS11" s="41"/>
    </row>
    <row r="12" spans="1:97" ht="18" customHeight="1" x14ac:dyDescent="0.35">
      <c r="A12" s="370"/>
      <c r="B12" s="365"/>
      <c r="C12" s="32" t="s">
        <v>2</v>
      </c>
      <c r="D12" s="124">
        <v>20</v>
      </c>
      <c r="E12" s="167">
        <f t="shared" ref="E12:E16" si="2">SUM(AI12:BM12)</f>
        <v>20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>
        <v>20</v>
      </c>
      <c r="BF12" s="9"/>
      <c r="BG12" s="9"/>
      <c r="BH12" s="9"/>
      <c r="BI12" s="9"/>
      <c r="BJ12" s="116"/>
      <c r="BK12" s="116"/>
      <c r="BL12" s="9"/>
      <c r="BM12" s="9"/>
      <c r="BN12" s="9"/>
      <c r="BO12" s="9"/>
      <c r="BP12" s="9"/>
      <c r="BQ12" s="116"/>
      <c r="BR12" s="116"/>
      <c r="BS12" s="9"/>
      <c r="BT12" s="9"/>
      <c r="BU12" s="9"/>
      <c r="BV12" s="9"/>
      <c r="BW12" s="9"/>
      <c r="BX12" s="116"/>
      <c r="BY12" s="116"/>
      <c r="BZ12" s="116"/>
      <c r="CA12" s="116"/>
      <c r="CB12" s="116"/>
      <c r="CC12" s="116"/>
      <c r="CD12" s="116"/>
      <c r="CE12" s="116"/>
      <c r="CF12" s="116"/>
      <c r="CG12" s="9"/>
      <c r="CH12" s="9"/>
      <c r="CI12" s="9"/>
      <c r="CJ12" s="9"/>
      <c r="CK12" s="9"/>
      <c r="CL12" s="116"/>
      <c r="CM12" s="116"/>
      <c r="CN12" s="9"/>
      <c r="CO12" s="9"/>
      <c r="CP12" s="9"/>
      <c r="CQ12" s="9"/>
      <c r="CR12" s="9"/>
      <c r="CS12" s="42"/>
    </row>
    <row r="13" spans="1:97" ht="18" customHeight="1" x14ac:dyDescent="0.35">
      <c r="A13" s="370"/>
      <c r="B13" s="365"/>
      <c r="C13" s="32" t="s">
        <v>3</v>
      </c>
      <c r="D13" s="124">
        <v>20</v>
      </c>
      <c r="E13" s="167">
        <f t="shared" si="2"/>
        <v>20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>
        <v>20</v>
      </c>
      <c r="BF13" s="9"/>
      <c r="BG13" s="9"/>
      <c r="BH13" s="9"/>
      <c r="BI13" s="9"/>
      <c r="BJ13" s="116"/>
      <c r="BK13" s="116"/>
      <c r="BL13" s="9"/>
      <c r="BM13" s="9"/>
      <c r="BN13" s="9"/>
      <c r="BO13" s="9"/>
      <c r="BP13" s="9"/>
      <c r="BQ13" s="116"/>
      <c r="BR13" s="116"/>
      <c r="BS13" s="9"/>
      <c r="BT13" s="9"/>
      <c r="BU13" s="9"/>
      <c r="BV13" s="9"/>
      <c r="BW13" s="9"/>
      <c r="BX13" s="116"/>
      <c r="BY13" s="116"/>
      <c r="BZ13" s="116"/>
      <c r="CA13" s="116"/>
      <c r="CB13" s="116"/>
      <c r="CC13" s="116"/>
      <c r="CD13" s="116"/>
      <c r="CE13" s="116"/>
      <c r="CF13" s="116"/>
      <c r="CG13" s="9"/>
      <c r="CH13" s="9"/>
      <c r="CI13" s="9"/>
      <c r="CJ13" s="9"/>
      <c r="CK13" s="9"/>
      <c r="CL13" s="116"/>
      <c r="CM13" s="116"/>
      <c r="CN13" s="9"/>
      <c r="CO13" s="9"/>
      <c r="CP13" s="9"/>
      <c r="CQ13" s="9"/>
      <c r="CR13" s="9"/>
      <c r="CS13" s="42"/>
    </row>
    <row r="14" spans="1:97" ht="18" customHeight="1" x14ac:dyDescent="0.35">
      <c r="A14" s="370"/>
      <c r="B14" s="365"/>
      <c r="C14" s="33" t="s">
        <v>4</v>
      </c>
      <c r="D14" s="124">
        <v>20</v>
      </c>
      <c r="E14" s="167">
        <f t="shared" si="2"/>
        <v>20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>
        <v>20</v>
      </c>
      <c r="BN14" s="9"/>
      <c r="BO14" s="9"/>
      <c r="BP14" s="9"/>
      <c r="BQ14" s="116"/>
      <c r="BR14" s="116"/>
      <c r="BS14" s="9"/>
      <c r="BT14" s="9"/>
      <c r="BU14" s="9"/>
      <c r="BV14" s="9"/>
      <c r="BW14" s="9"/>
      <c r="BX14" s="116"/>
      <c r="BY14" s="116"/>
      <c r="BZ14" s="116"/>
      <c r="CA14" s="116"/>
      <c r="CB14" s="116"/>
      <c r="CC14" s="116"/>
      <c r="CD14" s="116"/>
      <c r="CE14" s="116"/>
      <c r="CF14" s="116"/>
      <c r="CG14" s="9"/>
      <c r="CH14" s="9"/>
      <c r="CI14" s="9"/>
      <c r="CJ14" s="9"/>
      <c r="CK14" s="9"/>
      <c r="CL14" s="116"/>
      <c r="CM14" s="116"/>
      <c r="CN14" s="9"/>
      <c r="CO14" s="9"/>
      <c r="CP14" s="9"/>
      <c r="CQ14" s="9"/>
      <c r="CR14" s="9"/>
      <c r="CS14" s="42"/>
    </row>
    <row r="15" spans="1:97" ht="18" customHeight="1" x14ac:dyDescent="0.35">
      <c r="A15" s="370"/>
      <c r="B15" s="365"/>
      <c r="C15" s="33" t="s">
        <v>5</v>
      </c>
      <c r="D15" s="124">
        <v>20</v>
      </c>
      <c r="E15" s="167">
        <f t="shared" si="2"/>
        <v>20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>
        <v>20</v>
      </c>
      <c r="BM15" s="9"/>
      <c r="BN15" s="9"/>
      <c r="BO15" s="9"/>
      <c r="BP15" s="9"/>
      <c r="BQ15" s="116"/>
      <c r="BR15" s="116"/>
      <c r="BS15" s="9"/>
      <c r="BT15" s="9"/>
      <c r="BU15" s="9"/>
      <c r="BV15" s="9"/>
      <c r="BW15" s="9"/>
      <c r="BX15" s="116"/>
      <c r="BY15" s="116"/>
      <c r="BZ15" s="116"/>
      <c r="CA15" s="116"/>
      <c r="CB15" s="116"/>
      <c r="CC15" s="116"/>
      <c r="CD15" s="116"/>
      <c r="CE15" s="116"/>
      <c r="CF15" s="116"/>
      <c r="CG15" s="9"/>
      <c r="CH15" s="9"/>
      <c r="CI15" s="9"/>
      <c r="CJ15" s="9"/>
      <c r="CK15" s="9"/>
      <c r="CL15" s="116"/>
      <c r="CM15" s="116"/>
      <c r="CN15" s="9"/>
      <c r="CO15" s="9"/>
      <c r="CP15" s="9"/>
      <c r="CQ15" s="9"/>
      <c r="CR15" s="9"/>
      <c r="CS15" s="42"/>
    </row>
    <row r="16" spans="1:97" ht="18" customHeight="1" x14ac:dyDescent="0.35">
      <c r="A16" s="370"/>
      <c r="B16" s="366"/>
      <c r="C16" s="34" t="s">
        <v>6</v>
      </c>
      <c r="D16" s="124">
        <v>20</v>
      </c>
      <c r="E16" s="167">
        <f t="shared" si="2"/>
        <v>20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>
        <v>20</v>
      </c>
      <c r="BM16" s="13"/>
      <c r="BN16" s="13"/>
      <c r="BO16" s="13"/>
      <c r="BP16" s="13"/>
      <c r="BQ16" s="117"/>
      <c r="BR16" s="117"/>
      <c r="BS16" s="13"/>
      <c r="BT16" s="13"/>
      <c r="BU16" s="13"/>
      <c r="BV16" s="13"/>
      <c r="BW16" s="13"/>
      <c r="BX16" s="117"/>
      <c r="BY16" s="117"/>
      <c r="BZ16" s="117"/>
      <c r="CA16" s="117"/>
      <c r="CB16" s="117"/>
      <c r="CC16" s="117"/>
      <c r="CD16" s="117"/>
      <c r="CE16" s="117"/>
      <c r="CF16" s="117"/>
      <c r="CG16" s="13"/>
      <c r="CH16" s="13"/>
      <c r="CI16" s="13"/>
      <c r="CJ16" s="13"/>
      <c r="CK16" s="13"/>
      <c r="CL16" s="117"/>
      <c r="CM16" s="117"/>
      <c r="CN16" s="13"/>
      <c r="CO16" s="13"/>
      <c r="CP16" s="13"/>
      <c r="CQ16" s="13"/>
      <c r="CR16" s="13"/>
      <c r="CS16" s="43"/>
    </row>
    <row r="17" spans="1:97" ht="18" customHeight="1" x14ac:dyDescent="0.35">
      <c r="A17" s="369" t="s">
        <v>280</v>
      </c>
      <c r="B17" s="364" t="s">
        <v>260</v>
      </c>
      <c r="C17" s="31" t="s">
        <v>1</v>
      </c>
      <c r="D17" s="14">
        <v>20</v>
      </c>
      <c r="E17" s="167">
        <f>SUM(AI17:BM17)</f>
        <v>20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>
        <v>20</v>
      </c>
      <c r="BF17" s="5"/>
      <c r="BG17" s="5"/>
      <c r="BH17" s="5"/>
      <c r="BI17" s="5"/>
      <c r="BJ17" s="118"/>
      <c r="BK17" s="118"/>
      <c r="BL17" s="5"/>
      <c r="BM17" s="5"/>
      <c r="BN17" s="5"/>
      <c r="BO17" s="5"/>
      <c r="BP17" s="5"/>
      <c r="BQ17" s="118"/>
      <c r="BR17" s="118"/>
      <c r="BS17" s="5"/>
      <c r="BT17" s="5"/>
      <c r="BU17" s="5"/>
      <c r="BV17" s="5"/>
      <c r="BW17" s="5"/>
      <c r="BX17" s="118"/>
      <c r="BY17" s="118"/>
      <c r="BZ17" s="118"/>
      <c r="CA17" s="118"/>
      <c r="CB17" s="118"/>
      <c r="CC17" s="118"/>
      <c r="CD17" s="118"/>
      <c r="CE17" s="118"/>
      <c r="CF17" s="118"/>
      <c r="CG17" s="5"/>
      <c r="CH17" s="5"/>
      <c r="CI17" s="5"/>
      <c r="CJ17" s="5"/>
      <c r="CK17" s="5"/>
      <c r="CL17" s="118"/>
      <c r="CM17" s="118"/>
      <c r="CN17" s="5"/>
      <c r="CO17" s="5"/>
      <c r="CP17" s="5"/>
      <c r="CQ17" s="5"/>
      <c r="CR17" s="5"/>
      <c r="CS17" s="41"/>
    </row>
    <row r="18" spans="1:97" ht="18" customHeight="1" x14ac:dyDescent="0.35">
      <c r="A18" s="370"/>
      <c r="B18" s="365"/>
      <c r="C18" s="32" t="s">
        <v>2</v>
      </c>
      <c r="D18" s="124">
        <v>20</v>
      </c>
      <c r="E18" s="167">
        <f t="shared" ref="E18:E22" si="3">SUM(AI18:BM18)</f>
        <v>20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>
        <v>20</v>
      </c>
      <c r="BF18" s="9"/>
      <c r="BG18" s="9"/>
      <c r="BH18" s="9"/>
      <c r="BI18" s="9"/>
      <c r="BJ18" s="116"/>
      <c r="BK18" s="116"/>
      <c r="BL18" s="9"/>
      <c r="BM18" s="9"/>
      <c r="BN18" s="9"/>
      <c r="BO18" s="9"/>
      <c r="BP18" s="9"/>
      <c r="BQ18" s="116"/>
      <c r="BR18" s="116"/>
      <c r="BS18" s="9"/>
      <c r="BT18" s="9"/>
      <c r="BU18" s="9"/>
      <c r="BV18" s="9"/>
      <c r="BW18" s="9"/>
      <c r="BX18" s="116"/>
      <c r="BY18" s="116"/>
      <c r="BZ18" s="116"/>
      <c r="CA18" s="116"/>
      <c r="CB18" s="116"/>
      <c r="CC18" s="116"/>
      <c r="CD18" s="116"/>
      <c r="CE18" s="116"/>
      <c r="CF18" s="116"/>
      <c r="CG18" s="9"/>
      <c r="CH18" s="9"/>
      <c r="CI18" s="9"/>
      <c r="CJ18" s="9"/>
      <c r="CK18" s="9"/>
      <c r="CL18" s="116"/>
      <c r="CM18" s="116"/>
      <c r="CN18" s="9"/>
      <c r="CO18" s="9"/>
      <c r="CP18" s="9"/>
      <c r="CQ18" s="9"/>
      <c r="CR18" s="9"/>
      <c r="CS18" s="42"/>
    </row>
    <row r="19" spans="1:97" ht="18" customHeight="1" x14ac:dyDescent="0.35">
      <c r="A19" s="370"/>
      <c r="B19" s="365"/>
      <c r="C19" s="32" t="s">
        <v>3</v>
      </c>
      <c r="D19" s="124">
        <v>20</v>
      </c>
      <c r="E19" s="167">
        <f t="shared" si="3"/>
        <v>20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>
        <v>20</v>
      </c>
      <c r="BG19" s="9"/>
      <c r="BH19" s="9"/>
      <c r="BI19" s="9"/>
      <c r="BJ19" s="116"/>
      <c r="BK19" s="116"/>
      <c r="BL19" s="9"/>
      <c r="BM19" s="9"/>
      <c r="BN19" s="9"/>
      <c r="BO19" s="9"/>
      <c r="BP19" s="9"/>
      <c r="BQ19" s="116"/>
      <c r="BR19" s="116"/>
      <c r="BS19" s="9"/>
      <c r="BT19" s="9"/>
      <c r="BU19" s="9"/>
      <c r="BV19" s="9"/>
      <c r="BW19" s="9"/>
      <c r="BX19" s="116"/>
      <c r="BY19" s="116"/>
      <c r="BZ19" s="116"/>
      <c r="CA19" s="116"/>
      <c r="CB19" s="116"/>
      <c r="CC19" s="116"/>
      <c r="CD19" s="116"/>
      <c r="CE19" s="116"/>
      <c r="CF19" s="116"/>
      <c r="CG19" s="9"/>
      <c r="CH19" s="9"/>
      <c r="CI19" s="9"/>
      <c r="CJ19" s="9"/>
      <c r="CK19" s="9"/>
      <c r="CL19" s="116"/>
      <c r="CM19" s="116"/>
      <c r="CN19" s="9"/>
      <c r="CO19" s="9"/>
      <c r="CP19" s="9"/>
      <c r="CQ19" s="9"/>
      <c r="CR19" s="9"/>
      <c r="CS19" s="42"/>
    </row>
    <row r="20" spans="1:97" ht="18" customHeight="1" x14ac:dyDescent="0.35">
      <c r="A20" s="370"/>
      <c r="B20" s="365"/>
      <c r="C20" s="33" t="s">
        <v>4</v>
      </c>
      <c r="D20" s="124">
        <v>20</v>
      </c>
      <c r="E20" s="167">
        <f t="shared" si="3"/>
        <v>20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>
        <v>20</v>
      </c>
      <c r="BM20" s="9"/>
      <c r="BN20" s="9"/>
      <c r="BO20" s="9"/>
      <c r="BP20" s="9"/>
      <c r="BQ20" s="116"/>
      <c r="BR20" s="116"/>
      <c r="BS20" s="9"/>
      <c r="BT20" s="9"/>
      <c r="BU20" s="9"/>
      <c r="BV20" s="9"/>
      <c r="BW20" s="9"/>
      <c r="BX20" s="116"/>
      <c r="BY20" s="116"/>
      <c r="BZ20" s="116"/>
      <c r="CA20" s="116"/>
      <c r="CB20" s="116"/>
      <c r="CC20" s="116"/>
      <c r="CD20" s="116"/>
      <c r="CE20" s="116"/>
      <c r="CF20" s="116"/>
      <c r="CG20" s="9"/>
      <c r="CH20" s="9"/>
      <c r="CI20" s="9"/>
      <c r="CJ20" s="9"/>
      <c r="CK20" s="9"/>
      <c r="CL20" s="116"/>
      <c r="CM20" s="116"/>
      <c r="CN20" s="9"/>
      <c r="CO20" s="9"/>
      <c r="CP20" s="9"/>
      <c r="CQ20" s="9"/>
      <c r="CR20" s="9"/>
      <c r="CS20" s="42"/>
    </row>
    <row r="21" spans="1:97" ht="18" customHeight="1" x14ac:dyDescent="0.35">
      <c r="A21" s="370"/>
      <c r="B21" s="365"/>
      <c r="C21" s="33" t="s">
        <v>5</v>
      </c>
      <c r="D21" s="124">
        <v>20</v>
      </c>
      <c r="E21" s="167">
        <f t="shared" si="3"/>
        <v>20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>
        <v>20</v>
      </c>
      <c r="BM21" s="9"/>
      <c r="BN21" s="9"/>
      <c r="BO21" s="9"/>
      <c r="BP21" s="9"/>
      <c r="BQ21" s="116"/>
      <c r="BR21" s="116"/>
      <c r="BS21" s="9"/>
      <c r="BT21" s="9"/>
      <c r="BU21" s="9"/>
      <c r="BV21" s="9"/>
      <c r="BW21" s="9"/>
      <c r="BX21" s="116"/>
      <c r="BY21" s="116"/>
      <c r="BZ21" s="116"/>
      <c r="CA21" s="116"/>
      <c r="CB21" s="116"/>
      <c r="CC21" s="116"/>
      <c r="CD21" s="116"/>
      <c r="CE21" s="116"/>
      <c r="CF21" s="116"/>
      <c r="CG21" s="9"/>
      <c r="CH21" s="9"/>
      <c r="CI21" s="9"/>
      <c r="CJ21" s="9"/>
      <c r="CK21" s="9"/>
      <c r="CL21" s="116"/>
      <c r="CM21" s="116"/>
      <c r="CN21" s="9"/>
      <c r="CO21" s="9"/>
      <c r="CP21" s="9"/>
      <c r="CQ21" s="9"/>
      <c r="CR21" s="9"/>
      <c r="CS21" s="42"/>
    </row>
    <row r="22" spans="1:97" ht="18" customHeight="1" x14ac:dyDescent="0.35">
      <c r="A22" s="370"/>
      <c r="B22" s="366"/>
      <c r="C22" s="35" t="s">
        <v>6</v>
      </c>
      <c r="D22" s="124">
        <v>20</v>
      </c>
      <c r="E22" s="167">
        <f t="shared" si="3"/>
        <v>20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>
        <f>14+6</f>
        <v>20</v>
      </c>
      <c r="BM22" s="13"/>
      <c r="BN22" s="13"/>
      <c r="BO22" s="13"/>
      <c r="BP22" s="13"/>
      <c r="BQ22" s="117"/>
      <c r="BR22" s="117"/>
      <c r="BS22" s="13"/>
      <c r="BT22" s="13"/>
      <c r="BU22" s="13"/>
      <c r="BV22" s="13"/>
      <c r="BW22" s="13"/>
      <c r="BX22" s="117"/>
      <c r="BY22" s="117"/>
      <c r="BZ22" s="117"/>
      <c r="CA22" s="117"/>
      <c r="CB22" s="117"/>
      <c r="CC22" s="117"/>
      <c r="CD22" s="117"/>
      <c r="CE22" s="117"/>
      <c r="CF22" s="117"/>
      <c r="CG22" s="13"/>
      <c r="CH22" s="13"/>
      <c r="CI22" s="13"/>
      <c r="CJ22" s="13"/>
      <c r="CK22" s="13"/>
      <c r="CL22" s="117"/>
      <c r="CM22" s="117"/>
      <c r="CN22" s="13"/>
      <c r="CO22" s="13"/>
      <c r="CP22" s="13"/>
      <c r="CQ22" s="13"/>
      <c r="CR22" s="13"/>
      <c r="CS22" s="43"/>
    </row>
    <row r="23" spans="1:97" ht="18" customHeight="1" x14ac:dyDescent="0.35">
      <c r="A23" s="369" t="s">
        <v>280</v>
      </c>
      <c r="B23" s="364" t="s">
        <v>156</v>
      </c>
      <c r="C23" s="31" t="s">
        <v>1</v>
      </c>
      <c r="D23" s="14">
        <v>20</v>
      </c>
      <c r="E23" s="167">
        <f>SUM(AI23:BM23)</f>
        <v>20</v>
      </c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>
        <v>20</v>
      </c>
      <c r="BH23" s="5"/>
      <c r="BI23" s="5"/>
      <c r="BJ23" s="118"/>
      <c r="BK23" s="118"/>
      <c r="BL23" s="5"/>
      <c r="BM23" s="5"/>
      <c r="BN23" s="5"/>
      <c r="BO23" s="5"/>
      <c r="BP23" s="5"/>
      <c r="BQ23" s="118"/>
      <c r="BR23" s="118"/>
      <c r="BS23" s="5"/>
      <c r="BT23" s="5"/>
      <c r="BU23" s="5"/>
      <c r="BV23" s="5"/>
      <c r="BW23" s="5"/>
      <c r="BX23" s="118"/>
      <c r="BY23" s="118"/>
      <c r="BZ23" s="118"/>
      <c r="CA23" s="118"/>
      <c r="CB23" s="118"/>
      <c r="CC23" s="118"/>
      <c r="CD23" s="118"/>
      <c r="CE23" s="118"/>
      <c r="CF23" s="118"/>
      <c r="CG23" s="5"/>
      <c r="CH23" s="5"/>
      <c r="CI23" s="5"/>
      <c r="CJ23" s="5"/>
      <c r="CK23" s="5"/>
      <c r="CL23" s="118"/>
      <c r="CM23" s="118"/>
      <c r="CN23" s="5"/>
      <c r="CO23" s="5"/>
      <c r="CP23" s="5"/>
      <c r="CQ23" s="5"/>
      <c r="CR23" s="5"/>
      <c r="CS23" s="41"/>
    </row>
    <row r="24" spans="1:97" ht="18" customHeight="1" x14ac:dyDescent="0.35">
      <c r="A24" s="370"/>
      <c r="B24" s="365"/>
      <c r="C24" s="32" t="s">
        <v>2</v>
      </c>
      <c r="D24" s="124">
        <v>20</v>
      </c>
      <c r="E24" s="167">
        <f t="shared" ref="E24:E28" si="4">SUM(AI24:BM24)</f>
        <v>20</v>
      </c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>
        <v>20</v>
      </c>
      <c r="BF24" s="9"/>
      <c r="BG24" s="9"/>
      <c r="BH24" s="9"/>
      <c r="BI24" s="9"/>
      <c r="BJ24" s="116"/>
      <c r="BK24" s="116"/>
      <c r="BL24" s="9"/>
      <c r="BM24" s="9"/>
      <c r="BN24" s="9"/>
      <c r="BO24" s="9"/>
      <c r="BP24" s="9"/>
      <c r="BQ24" s="116"/>
      <c r="BR24" s="116"/>
      <c r="BS24" s="9"/>
      <c r="BT24" s="9"/>
      <c r="BU24" s="9"/>
      <c r="BV24" s="9"/>
      <c r="BW24" s="9"/>
      <c r="BX24" s="116"/>
      <c r="BY24" s="116"/>
      <c r="BZ24" s="116"/>
      <c r="CA24" s="116"/>
      <c r="CB24" s="116"/>
      <c r="CC24" s="116"/>
      <c r="CD24" s="116"/>
      <c r="CE24" s="116"/>
      <c r="CF24" s="116"/>
      <c r="CG24" s="9"/>
      <c r="CH24" s="9"/>
      <c r="CI24" s="9"/>
      <c r="CJ24" s="9"/>
      <c r="CK24" s="9"/>
      <c r="CL24" s="116"/>
      <c r="CM24" s="116"/>
      <c r="CN24" s="9"/>
      <c r="CO24" s="9"/>
      <c r="CP24" s="9"/>
      <c r="CQ24" s="9"/>
      <c r="CR24" s="9"/>
      <c r="CS24" s="42"/>
    </row>
    <row r="25" spans="1:97" ht="18" customHeight="1" x14ac:dyDescent="0.35">
      <c r="A25" s="370"/>
      <c r="B25" s="365"/>
      <c r="C25" s="32" t="s">
        <v>3</v>
      </c>
      <c r="D25" s="124">
        <v>20</v>
      </c>
      <c r="E25" s="167">
        <f t="shared" si="4"/>
        <v>20</v>
      </c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>
        <v>20</v>
      </c>
      <c r="BG25" s="9"/>
      <c r="BH25" s="9"/>
      <c r="BI25" s="9"/>
      <c r="BJ25" s="116"/>
      <c r="BK25" s="116"/>
      <c r="BL25" s="9"/>
      <c r="BM25" s="9"/>
      <c r="BN25" s="9"/>
      <c r="BO25" s="9"/>
      <c r="BP25" s="9"/>
      <c r="BQ25" s="116"/>
      <c r="BR25" s="116"/>
      <c r="BS25" s="9"/>
      <c r="BT25" s="9"/>
      <c r="BU25" s="9"/>
      <c r="BV25" s="9"/>
      <c r="BW25" s="9"/>
      <c r="BX25" s="116"/>
      <c r="BY25" s="116"/>
      <c r="BZ25" s="116"/>
      <c r="CA25" s="116"/>
      <c r="CB25" s="116"/>
      <c r="CC25" s="116"/>
      <c r="CD25" s="116"/>
      <c r="CE25" s="116"/>
      <c r="CF25" s="116"/>
      <c r="CG25" s="9"/>
      <c r="CH25" s="9"/>
      <c r="CI25" s="9"/>
      <c r="CJ25" s="9"/>
      <c r="CK25" s="9"/>
      <c r="CL25" s="116"/>
      <c r="CM25" s="116"/>
      <c r="CN25" s="9"/>
      <c r="CO25" s="9"/>
      <c r="CP25" s="9"/>
      <c r="CQ25" s="9"/>
      <c r="CR25" s="9"/>
      <c r="CS25" s="42"/>
    </row>
    <row r="26" spans="1:97" ht="18" customHeight="1" x14ac:dyDescent="0.35">
      <c r="A26" s="370"/>
      <c r="B26" s="365"/>
      <c r="C26" s="33" t="s">
        <v>4</v>
      </c>
      <c r="D26" s="124">
        <v>20</v>
      </c>
      <c r="E26" s="167">
        <f t="shared" si="4"/>
        <v>20</v>
      </c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>
        <v>20</v>
      </c>
      <c r="BM26" s="9"/>
      <c r="BN26" s="9"/>
      <c r="BO26" s="9"/>
      <c r="BP26" s="9"/>
      <c r="BQ26" s="116"/>
      <c r="BR26" s="116"/>
      <c r="BS26" s="9"/>
      <c r="BT26" s="9"/>
      <c r="BU26" s="9"/>
      <c r="BV26" s="9"/>
      <c r="BW26" s="9"/>
      <c r="BX26" s="116"/>
      <c r="BY26" s="116"/>
      <c r="BZ26" s="116"/>
      <c r="CA26" s="116"/>
      <c r="CB26" s="116"/>
      <c r="CC26" s="116"/>
      <c r="CD26" s="116"/>
      <c r="CE26" s="116"/>
      <c r="CF26" s="116"/>
      <c r="CG26" s="9"/>
      <c r="CH26" s="9"/>
      <c r="CI26" s="9"/>
      <c r="CJ26" s="9"/>
      <c r="CK26" s="9"/>
      <c r="CL26" s="116"/>
      <c r="CM26" s="116"/>
      <c r="CN26" s="9"/>
      <c r="CO26" s="9"/>
      <c r="CP26" s="9"/>
      <c r="CQ26" s="9"/>
      <c r="CR26" s="9"/>
      <c r="CS26" s="42"/>
    </row>
    <row r="27" spans="1:97" ht="18" customHeight="1" x14ac:dyDescent="0.35">
      <c r="A27" s="370"/>
      <c r="B27" s="365"/>
      <c r="C27" s="33" t="s">
        <v>5</v>
      </c>
      <c r="D27" s="124">
        <v>20</v>
      </c>
      <c r="E27" s="167">
        <f t="shared" si="4"/>
        <v>20</v>
      </c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>
        <v>20</v>
      </c>
      <c r="BM27" s="9"/>
      <c r="BN27" s="9"/>
      <c r="BO27" s="9"/>
      <c r="BP27" s="9"/>
      <c r="BQ27" s="116"/>
      <c r="BR27" s="116"/>
      <c r="BS27" s="9"/>
      <c r="BT27" s="9"/>
      <c r="BU27" s="9"/>
      <c r="BV27" s="9"/>
      <c r="BW27" s="9"/>
      <c r="BX27" s="116"/>
      <c r="BY27" s="116"/>
      <c r="BZ27" s="116"/>
      <c r="CA27" s="116"/>
      <c r="CB27" s="116"/>
      <c r="CC27" s="116"/>
      <c r="CD27" s="116"/>
      <c r="CE27" s="116"/>
      <c r="CF27" s="116"/>
      <c r="CG27" s="9"/>
      <c r="CH27" s="9"/>
      <c r="CI27" s="9"/>
      <c r="CJ27" s="9"/>
      <c r="CK27" s="9"/>
      <c r="CL27" s="116"/>
      <c r="CM27" s="116"/>
      <c r="CN27" s="9"/>
      <c r="CO27" s="9"/>
      <c r="CP27" s="9"/>
      <c r="CQ27" s="9"/>
      <c r="CR27" s="9"/>
      <c r="CS27" s="42"/>
    </row>
    <row r="28" spans="1:97" ht="18" customHeight="1" x14ac:dyDescent="0.35">
      <c r="A28" s="370"/>
      <c r="B28" s="366"/>
      <c r="C28" s="35" t="s">
        <v>6</v>
      </c>
      <c r="D28" s="124">
        <v>20</v>
      </c>
      <c r="E28" s="167">
        <f t="shared" si="4"/>
        <v>20</v>
      </c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>
        <v>20</v>
      </c>
      <c r="BM28" s="13"/>
      <c r="BN28" s="13"/>
      <c r="BO28" s="13"/>
      <c r="BP28" s="13"/>
      <c r="BQ28" s="117"/>
      <c r="BR28" s="117"/>
      <c r="BS28" s="13"/>
      <c r="BT28" s="13"/>
      <c r="BU28" s="13"/>
      <c r="BV28" s="13"/>
      <c r="BW28" s="13"/>
      <c r="BX28" s="117"/>
      <c r="BY28" s="117"/>
      <c r="BZ28" s="117"/>
      <c r="CA28" s="117"/>
      <c r="CB28" s="117"/>
      <c r="CC28" s="117"/>
      <c r="CD28" s="117"/>
      <c r="CE28" s="117"/>
      <c r="CF28" s="117"/>
      <c r="CG28" s="13"/>
      <c r="CH28" s="13"/>
      <c r="CI28" s="13"/>
      <c r="CJ28" s="13"/>
      <c r="CK28" s="13"/>
      <c r="CL28" s="117"/>
      <c r="CM28" s="117"/>
      <c r="CN28" s="13"/>
      <c r="CO28" s="13"/>
      <c r="CP28" s="13"/>
      <c r="CQ28" s="13"/>
      <c r="CR28" s="13"/>
      <c r="CS28" s="43"/>
    </row>
    <row r="29" spans="1:97" ht="18" customHeight="1" x14ac:dyDescent="0.35">
      <c r="A29" s="369" t="s">
        <v>280</v>
      </c>
      <c r="B29" s="364" t="s">
        <v>173</v>
      </c>
      <c r="C29" s="31" t="s">
        <v>1</v>
      </c>
      <c r="D29" s="14">
        <v>10</v>
      </c>
      <c r="E29" s="167">
        <f>SUM(AI29:BM29)</f>
        <v>10</v>
      </c>
      <c r="F29" s="4">
        <f t="shared" si="1"/>
        <v>0</v>
      </c>
      <c r="G29" s="128"/>
      <c r="H29" s="103"/>
      <c r="I29" s="103"/>
      <c r="J29" s="103"/>
      <c r="K29" s="103"/>
      <c r="L29" s="103"/>
      <c r="M29" s="128"/>
      <c r="N29" s="128"/>
      <c r="O29" s="103"/>
      <c r="P29" s="103"/>
      <c r="Q29" s="103"/>
      <c r="R29" s="103"/>
      <c r="S29" s="103"/>
      <c r="T29" s="128"/>
      <c r="U29" s="128"/>
      <c r="V29" s="103"/>
      <c r="W29" s="103"/>
      <c r="X29" s="103"/>
      <c r="Y29" s="103"/>
      <c r="Z29" s="103"/>
      <c r="AA29" s="128"/>
      <c r="AB29" s="128"/>
      <c r="AC29" s="103"/>
      <c r="AD29" s="103"/>
      <c r="AE29" s="103"/>
      <c r="AF29" s="103"/>
      <c r="AG29" s="103"/>
      <c r="AH29" s="128"/>
      <c r="AI29" s="118"/>
      <c r="AJ29" s="5"/>
      <c r="AK29" s="5"/>
      <c r="AL29" s="5"/>
      <c r="AM29" s="5"/>
      <c r="AN29" s="5"/>
      <c r="AO29" s="118"/>
      <c r="AP29" s="118"/>
      <c r="AQ29" s="5"/>
      <c r="AR29" s="5"/>
      <c r="AS29" s="5"/>
      <c r="AT29" s="5"/>
      <c r="AU29" s="5"/>
      <c r="AV29" s="118"/>
      <c r="AW29" s="118"/>
      <c r="AX29" s="5"/>
      <c r="AY29" s="5"/>
      <c r="AZ29" s="5"/>
      <c r="BA29" s="5"/>
      <c r="BB29" s="5"/>
      <c r="BC29" s="118"/>
      <c r="BD29" s="118"/>
      <c r="BE29" s="5">
        <v>10</v>
      </c>
      <c r="BF29" s="5"/>
      <c r="BG29" s="5"/>
      <c r="BH29" s="5"/>
      <c r="BI29" s="5"/>
      <c r="BJ29" s="118"/>
      <c r="BK29" s="118"/>
      <c r="BL29" s="5"/>
      <c r="BM29" s="5"/>
      <c r="BN29" s="5"/>
      <c r="BO29" s="5"/>
      <c r="BP29" s="5"/>
      <c r="BQ29" s="118"/>
      <c r="BR29" s="118"/>
      <c r="BS29" s="5"/>
      <c r="BT29" s="5"/>
      <c r="BU29" s="5"/>
      <c r="BV29" s="5"/>
      <c r="BW29" s="5"/>
      <c r="BX29" s="118"/>
      <c r="BY29" s="118"/>
      <c r="BZ29" s="118"/>
      <c r="CA29" s="118"/>
      <c r="CB29" s="118"/>
      <c r="CC29" s="118"/>
      <c r="CD29" s="118"/>
      <c r="CE29" s="118"/>
      <c r="CF29" s="118"/>
      <c r="CG29" s="5"/>
      <c r="CH29" s="5"/>
      <c r="CI29" s="5"/>
      <c r="CJ29" s="5"/>
      <c r="CK29" s="5"/>
      <c r="CL29" s="118"/>
      <c r="CM29" s="118"/>
      <c r="CN29" s="5"/>
      <c r="CO29" s="5"/>
      <c r="CP29" s="5"/>
      <c r="CQ29" s="5"/>
      <c r="CR29" s="5"/>
      <c r="CS29" s="41"/>
    </row>
    <row r="30" spans="1:97" ht="18" customHeight="1" x14ac:dyDescent="0.35">
      <c r="A30" s="370"/>
      <c r="B30" s="365"/>
      <c r="C30" s="32" t="s">
        <v>2</v>
      </c>
      <c r="D30" s="124">
        <v>10</v>
      </c>
      <c r="E30" s="167">
        <f t="shared" ref="E30:E34" si="5">SUM(AI30:BM30)</f>
        <v>10</v>
      </c>
      <c r="F30" s="8">
        <f t="shared" si="1"/>
        <v>0</v>
      </c>
      <c r="G30" s="128"/>
      <c r="H30" s="103"/>
      <c r="I30" s="103"/>
      <c r="J30" s="103"/>
      <c r="K30" s="103"/>
      <c r="L30" s="103"/>
      <c r="M30" s="128"/>
      <c r="N30" s="128"/>
      <c r="O30" s="103"/>
      <c r="P30" s="103"/>
      <c r="Q30" s="103"/>
      <c r="R30" s="103"/>
      <c r="S30" s="103"/>
      <c r="T30" s="128"/>
      <c r="U30" s="128"/>
      <c r="V30" s="103"/>
      <c r="W30" s="103"/>
      <c r="X30" s="103"/>
      <c r="Y30" s="103"/>
      <c r="Z30" s="103"/>
      <c r="AA30" s="128"/>
      <c r="AB30" s="128"/>
      <c r="AC30" s="103"/>
      <c r="AD30" s="103"/>
      <c r="AE30" s="103"/>
      <c r="AF30" s="103"/>
      <c r="AG30" s="103"/>
      <c r="AH30" s="128"/>
      <c r="AI30" s="116"/>
      <c r="AJ30" s="9"/>
      <c r="AK30" s="9"/>
      <c r="AL30" s="9"/>
      <c r="AM30" s="9"/>
      <c r="AN30" s="9"/>
      <c r="AO30" s="116"/>
      <c r="AP30" s="116"/>
      <c r="AQ30" s="9"/>
      <c r="AR30" s="9"/>
      <c r="AS30" s="9"/>
      <c r="AT30" s="9"/>
      <c r="AU30" s="9"/>
      <c r="AV30" s="116"/>
      <c r="AW30" s="116"/>
      <c r="AX30" s="9"/>
      <c r="AY30" s="9"/>
      <c r="AZ30" s="9"/>
      <c r="BA30" s="9"/>
      <c r="BB30" s="9"/>
      <c r="BC30" s="116"/>
      <c r="BD30" s="116"/>
      <c r="BE30" s="9">
        <v>10</v>
      </c>
      <c r="BF30" s="9"/>
      <c r="BG30" s="9"/>
      <c r="BH30" s="9"/>
      <c r="BI30" s="9"/>
      <c r="BJ30" s="116"/>
      <c r="BK30" s="116"/>
      <c r="BL30" s="9"/>
      <c r="BM30" s="9"/>
      <c r="BN30" s="9"/>
      <c r="BO30" s="9"/>
      <c r="BP30" s="9"/>
      <c r="BQ30" s="116"/>
      <c r="BR30" s="116"/>
      <c r="BS30" s="9"/>
      <c r="BT30" s="9"/>
      <c r="BU30" s="9"/>
      <c r="BV30" s="9"/>
      <c r="BW30" s="9"/>
      <c r="BX30" s="116"/>
      <c r="BY30" s="116"/>
      <c r="BZ30" s="116"/>
      <c r="CA30" s="116"/>
      <c r="CB30" s="116"/>
      <c r="CC30" s="116"/>
      <c r="CD30" s="116"/>
      <c r="CE30" s="116"/>
      <c r="CF30" s="116"/>
      <c r="CG30" s="9"/>
      <c r="CH30" s="9"/>
      <c r="CI30" s="9"/>
      <c r="CJ30" s="9"/>
      <c r="CK30" s="9"/>
      <c r="CL30" s="116"/>
      <c r="CM30" s="116"/>
      <c r="CN30" s="9"/>
      <c r="CO30" s="9"/>
      <c r="CP30" s="9"/>
      <c r="CQ30" s="9"/>
      <c r="CR30" s="9"/>
      <c r="CS30" s="42"/>
    </row>
    <row r="31" spans="1:97" ht="18" customHeight="1" x14ac:dyDescent="0.35">
      <c r="A31" s="370"/>
      <c r="B31" s="365"/>
      <c r="C31" s="32" t="s">
        <v>3</v>
      </c>
      <c r="D31" s="124">
        <v>10</v>
      </c>
      <c r="E31" s="167">
        <f t="shared" si="5"/>
        <v>10</v>
      </c>
      <c r="F31" s="8">
        <f t="shared" si="1"/>
        <v>0</v>
      </c>
      <c r="G31" s="128"/>
      <c r="H31" s="103"/>
      <c r="I31" s="103"/>
      <c r="J31" s="103"/>
      <c r="K31" s="103"/>
      <c r="L31" s="103"/>
      <c r="M31" s="128"/>
      <c r="N31" s="128"/>
      <c r="O31" s="103"/>
      <c r="P31" s="103"/>
      <c r="Q31" s="103"/>
      <c r="R31" s="103"/>
      <c r="S31" s="103"/>
      <c r="T31" s="128"/>
      <c r="U31" s="128"/>
      <c r="V31" s="103"/>
      <c r="W31" s="103"/>
      <c r="X31" s="103"/>
      <c r="Y31" s="103"/>
      <c r="Z31" s="103"/>
      <c r="AA31" s="128"/>
      <c r="AB31" s="128"/>
      <c r="AC31" s="103"/>
      <c r="AD31" s="103"/>
      <c r="AE31" s="103"/>
      <c r="AF31" s="103"/>
      <c r="AG31" s="103"/>
      <c r="AH31" s="128"/>
      <c r="AI31" s="116"/>
      <c r="AJ31" s="9"/>
      <c r="AK31" s="9"/>
      <c r="AL31" s="9"/>
      <c r="AM31" s="9"/>
      <c r="AN31" s="9"/>
      <c r="AO31" s="116"/>
      <c r="AP31" s="116"/>
      <c r="AQ31" s="9"/>
      <c r="AR31" s="9"/>
      <c r="AS31" s="9"/>
      <c r="AT31" s="9"/>
      <c r="AU31" s="9"/>
      <c r="AV31" s="116"/>
      <c r="AW31" s="116"/>
      <c r="AX31" s="9"/>
      <c r="AY31" s="9"/>
      <c r="AZ31" s="9"/>
      <c r="BA31" s="9"/>
      <c r="BB31" s="9"/>
      <c r="BC31" s="116"/>
      <c r="BD31" s="116"/>
      <c r="BE31" s="9"/>
      <c r="BF31" s="9">
        <v>10</v>
      </c>
      <c r="BG31" s="9"/>
      <c r="BH31" s="9"/>
      <c r="BI31" s="9"/>
      <c r="BJ31" s="116"/>
      <c r="BK31" s="116"/>
      <c r="BL31" s="9"/>
      <c r="BM31" s="9"/>
      <c r="BN31" s="9"/>
      <c r="BO31" s="9"/>
      <c r="BP31" s="9"/>
      <c r="BQ31" s="116"/>
      <c r="BR31" s="116"/>
      <c r="BS31" s="9"/>
      <c r="BT31" s="9"/>
      <c r="BU31" s="9"/>
      <c r="BV31" s="9"/>
      <c r="BW31" s="9"/>
      <c r="BX31" s="116"/>
      <c r="BY31" s="116"/>
      <c r="BZ31" s="116"/>
      <c r="CA31" s="116"/>
      <c r="CB31" s="116"/>
      <c r="CC31" s="116"/>
      <c r="CD31" s="116"/>
      <c r="CE31" s="116"/>
      <c r="CF31" s="116"/>
      <c r="CG31" s="9"/>
      <c r="CH31" s="9"/>
      <c r="CI31" s="9"/>
      <c r="CJ31" s="9"/>
      <c r="CK31" s="9"/>
      <c r="CL31" s="116"/>
      <c r="CM31" s="116"/>
      <c r="CN31" s="9"/>
      <c r="CO31" s="9"/>
      <c r="CP31" s="9"/>
      <c r="CQ31" s="9"/>
      <c r="CR31" s="9"/>
      <c r="CS31" s="42"/>
    </row>
    <row r="32" spans="1:97" ht="18" customHeight="1" x14ac:dyDescent="0.35">
      <c r="A32" s="370"/>
      <c r="B32" s="365"/>
      <c r="C32" s="33" t="s">
        <v>4</v>
      </c>
      <c r="D32" s="124">
        <v>10</v>
      </c>
      <c r="E32" s="167">
        <f t="shared" si="5"/>
        <v>10</v>
      </c>
      <c r="F32" s="8">
        <f t="shared" si="1"/>
        <v>0</v>
      </c>
      <c r="G32" s="128"/>
      <c r="H32" s="103"/>
      <c r="I32" s="103"/>
      <c r="J32" s="103"/>
      <c r="K32" s="103"/>
      <c r="L32" s="103"/>
      <c r="M32" s="128"/>
      <c r="N32" s="128"/>
      <c r="O32" s="103"/>
      <c r="P32" s="103"/>
      <c r="Q32" s="103"/>
      <c r="R32" s="103"/>
      <c r="S32" s="103"/>
      <c r="T32" s="128"/>
      <c r="U32" s="128"/>
      <c r="V32" s="103"/>
      <c r="W32" s="103"/>
      <c r="X32" s="103"/>
      <c r="Y32" s="103"/>
      <c r="Z32" s="103"/>
      <c r="AA32" s="128"/>
      <c r="AB32" s="128"/>
      <c r="AC32" s="103"/>
      <c r="AD32" s="103"/>
      <c r="AE32" s="103"/>
      <c r="AF32" s="103"/>
      <c r="AG32" s="103"/>
      <c r="AH32" s="128"/>
      <c r="AI32" s="116"/>
      <c r="AJ32" s="9"/>
      <c r="AK32" s="9"/>
      <c r="AL32" s="9"/>
      <c r="AM32" s="9"/>
      <c r="AN32" s="9"/>
      <c r="AO32" s="116"/>
      <c r="AP32" s="116"/>
      <c r="AQ32" s="9"/>
      <c r="AR32" s="9"/>
      <c r="AS32" s="9"/>
      <c r="AT32" s="9"/>
      <c r="AU32" s="9"/>
      <c r="AV32" s="116"/>
      <c r="AW32" s="116"/>
      <c r="AX32" s="9"/>
      <c r="AY32" s="9"/>
      <c r="AZ32" s="9"/>
      <c r="BA32" s="9"/>
      <c r="BB32" s="9"/>
      <c r="BC32" s="116"/>
      <c r="BD32" s="116"/>
      <c r="BE32" s="9"/>
      <c r="BF32" s="9"/>
      <c r="BG32" s="9"/>
      <c r="BH32" s="9"/>
      <c r="BI32" s="9"/>
      <c r="BJ32" s="116"/>
      <c r="BK32" s="116"/>
      <c r="BL32" s="9">
        <v>10</v>
      </c>
      <c r="BM32" s="9"/>
      <c r="BN32" s="9"/>
      <c r="BO32" s="9"/>
      <c r="BP32" s="9"/>
      <c r="BQ32" s="116"/>
      <c r="BR32" s="116"/>
      <c r="BS32" s="9"/>
      <c r="BT32" s="9"/>
      <c r="BU32" s="9"/>
      <c r="BV32" s="9"/>
      <c r="BW32" s="9"/>
      <c r="BX32" s="116"/>
      <c r="BY32" s="116"/>
      <c r="BZ32" s="116"/>
      <c r="CA32" s="116"/>
      <c r="CB32" s="116"/>
      <c r="CC32" s="116"/>
      <c r="CD32" s="116"/>
      <c r="CE32" s="116"/>
      <c r="CF32" s="116"/>
      <c r="CG32" s="9"/>
      <c r="CH32" s="9"/>
      <c r="CI32" s="9"/>
      <c r="CJ32" s="9"/>
      <c r="CK32" s="9"/>
      <c r="CL32" s="116"/>
      <c r="CM32" s="116"/>
      <c r="CN32" s="9"/>
      <c r="CO32" s="9"/>
      <c r="CP32" s="9"/>
      <c r="CQ32" s="9"/>
      <c r="CR32" s="9"/>
      <c r="CS32" s="42"/>
    </row>
    <row r="33" spans="1:99" ht="18" customHeight="1" x14ac:dyDescent="0.35">
      <c r="A33" s="370"/>
      <c r="B33" s="365"/>
      <c r="C33" s="33" t="s">
        <v>5</v>
      </c>
      <c r="D33" s="124">
        <v>10</v>
      </c>
      <c r="E33" s="167">
        <f t="shared" si="5"/>
        <v>10</v>
      </c>
      <c r="F33" s="8">
        <f t="shared" si="1"/>
        <v>0</v>
      </c>
      <c r="G33" s="128"/>
      <c r="H33" s="103"/>
      <c r="I33" s="103"/>
      <c r="J33" s="103"/>
      <c r="K33" s="103"/>
      <c r="L33" s="103"/>
      <c r="M33" s="128"/>
      <c r="N33" s="128"/>
      <c r="O33" s="103"/>
      <c r="P33" s="103"/>
      <c r="Q33" s="103"/>
      <c r="R33" s="103"/>
      <c r="S33" s="103"/>
      <c r="T33" s="128"/>
      <c r="U33" s="128"/>
      <c r="V33" s="103"/>
      <c r="W33" s="103"/>
      <c r="X33" s="103"/>
      <c r="Y33" s="103"/>
      <c r="Z33" s="103"/>
      <c r="AA33" s="128"/>
      <c r="AB33" s="128"/>
      <c r="AC33" s="103"/>
      <c r="AD33" s="103"/>
      <c r="AE33" s="103"/>
      <c r="AF33" s="103"/>
      <c r="AG33" s="103"/>
      <c r="AH33" s="128"/>
      <c r="AI33" s="116"/>
      <c r="AJ33" s="9"/>
      <c r="AK33" s="9"/>
      <c r="AL33" s="9"/>
      <c r="AM33" s="9"/>
      <c r="AN33" s="9"/>
      <c r="AO33" s="116"/>
      <c r="AP33" s="116"/>
      <c r="AQ33" s="9"/>
      <c r="AR33" s="9"/>
      <c r="AS33" s="9"/>
      <c r="AT33" s="9"/>
      <c r="AU33" s="9"/>
      <c r="AV33" s="116"/>
      <c r="AW33" s="116"/>
      <c r="AX33" s="9"/>
      <c r="AY33" s="9"/>
      <c r="AZ33" s="9"/>
      <c r="BA33" s="9"/>
      <c r="BB33" s="9"/>
      <c r="BC33" s="116"/>
      <c r="BD33" s="116"/>
      <c r="BE33" s="9"/>
      <c r="BF33" s="9"/>
      <c r="BG33" s="9"/>
      <c r="BH33" s="9"/>
      <c r="BI33" s="9"/>
      <c r="BJ33" s="116"/>
      <c r="BK33" s="116"/>
      <c r="BL33" s="9">
        <v>10</v>
      </c>
      <c r="BM33" s="9"/>
      <c r="BN33" s="9"/>
      <c r="BO33" s="9"/>
      <c r="BP33" s="9"/>
      <c r="BQ33" s="116"/>
      <c r="BR33" s="116"/>
      <c r="BS33" s="9"/>
      <c r="BT33" s="9"/>
      <c r="BU33" s="9"/>
      <c r="BV33" s="9"/>
      <c r="BW33" s="9"/>
      <c r="BX33" s="116"/>
      <c r="BY33" s="116"/>
      <c r="BZ33" s="116"/>
      <c r="CA33" s="116"/>
      <c r="CB33" s="116"/>
      <c r="CC33" s="116"/>
      <c r="CD33" s="116"/>
      <c r="CE33" s="116"/>
      <c r="CF33" s="116"/>
      <c r="CG33" s="9"/>
      <c r="CH33" s="9"/>
      <c r="CI33" s="9"/>
      <c r="CJ33" s="9"/>
      <c r="CK33" s="9"/>
      <c r="CL33" s="116"/>
      <c r="CM33" s="116"/>
      <c r="CN33" s="9"/>
      <c r="CO33" s="9"/>
      <c r="CP33" s="9"/>
      <c r="CQ33" s="9"/>
      <c r="CR33" s="9"/>
      <c r="CS33" s="42"/>
    </row>
    <row r="34" spans="1:99" ht="18" customHeight="1" x14ac:dyDescent="0.35">
      <c r="A34" s="370"/>
      <c r="B34" s="366"/>
      <c r="C34" s="35" t="s">
        <v>6</v>
      </c>
      <c r="D34" s="124">
        <v>10</v>
      </c>
      <c r="E34" s="167">
        <f t="shared" si="5"/>
        <v>10</v>
      </c>
      <c r="F34" s="10">
        <f t="shared" si="1"/>
        <v>0</v>
      </c>
      <c r="G34" s="128"/>
      <c r="H34" s="103"/>
      <c r="I34" s="103"/>
      <c r="J34" s="103"/>
      <c r="K34" s="103"/>
      <c r="L34" s="103"/>
      <c r="M34" s="128"/>
      <c r="N34" s="128"/>
      <c r="O34" s="103"/>
      <c r="P34" s="103"/>
      <c r="Q34" s="103"/>
      <c r="R34" s="103"/>
      <c r="S34" s="103"/>
      <c r="T34" s="128"/>
      <c r="U34" s="128"/>
      <c r="V34" s="103"/>
      <c r="W34" s="103"/>
      <c r="X34" s="103"/>
      <c r="Y34" s="103"/>
      <c r="Z34" s="103"/>
      <c r="AA34" s="128"/>
      <c r="AB34" s="128"/>
      <c r="AC34" s="103"/>
      <c r="AD34" s="103"/>
      <c r="AE34" s="103"/>
      <c r="AF34" s="103"/>
      <c r="AG34" s="103"/>
      <c r="AH34" s="128"/>
      <c r="AI34" s="117"/>
      <c r="AJ34" s="13"/>
      <c r="AK34" s="13"/>
      <c r="AL34" s="13"/>
      <c r="AM34" s="13"/>
      <c r="AN34" s="13"/>
      <c r="AO34" s="117"/>
      <c r="AP34" s="117"/>
      <c r="AQ34" s="13"/>
      <c r="AR34" s="13"/>
      <c r="AS34" s="13"/>
      <c r="AT34" s="13"/>
      <c r="AU34" s="13"/>
      <c r="AV34" s="117"/>
      <c r="AW34" s="117"/>
      <c r="AX34" s="13"/>
      <c r="AY34" s="13"/>
      <c r="AZ34" s="13"/>
      <c r="BA34" s="13"/>
      <c r="BB34" s="13"/>
      <c r="BC34" s="117"/>
      <c r="BD34" s="117"/>
      <c r="BE34" s="13"/>
      <c r="BF34" s="13"/>
      <c r="BG34" s="13"/>
      <c r="BH34" s="13"/>
      <c r="BI34" s="13"/>
      <c r="BJ34" s="117"/>
      <c r="BK34" s="117"/>
      <c r="BL34" s="13">
        <v>10</v>
      </c>
      <c r="BM34" s="13"/>
      <c r="BN34" s="13"/>
      <c r="BO34" s="13"/>
      <c r="BP34" s="13"/>
      <c r="BQ34" s="117"/>
      <c r="BR34" s="117"/>
      <c r="BS34" s="13"/>
      <c r="BT34" s="13"/>
      <c r="BU34" s="13"/>
      <c r="BV34" s="13"/>
      <c r="BW34" s="13"/>
      <c r="BX34" s="117"/>
      <c r="BY34" s="117"/>
      <c r="BZ34" s="117"/>
      <c r="CA34" s="117"/>
      <c r="CB34" s="117"/>
      <c r="CC34" s="117"/>
      <c r="CD34" s="117"/>
      <c r="CE34" s="117"/>
      <c r="CF34" s="117"/>
      <c r="CG34" s="13"/>
      <c r="CH34" s="13"/>
      <c r="CI34" s="13"/>
      <c r="CJ34" s="13"/>
      <c r="CK34" s="13"/>
      <c r="CL34" s="117"/>
      <c r="CM34" s="117"/>
      <c r="CN34" s="13"/>
      <c r="CO34" s="13"/>
      <c r="CP34" s="13"/>
      <c r="CQ34" s="13"/>
      <c r="CR34" s="13"/>
      <c r="CS34" s="43"/>
    </row>
    <row r="35" spans="1:99" ht="18" customHeight="1" x14ac:dyDescent="0.35">
      <c r="A35" s="360" t="s">
        <v>280</v>
      </c>
      <c r="B35" s="362" t="s">
        <v>89</v>
      </c>
      <c r="C35" s="227"/>
      <c r="D35" s="218">
        <v>80</v>
      </c>
      <c r="E35" s="218">
        <f>SUM(G35:BM36)</f>
        <v>80</v>
      </c>
      <c r="F35" s="218">
        <f t="shared" si="1"/>
        <v>0</v>
      </c>
      <c r="G35" s="330"/>
      <c r="H35" s="259"/>
      <c r="I35" s="259"/>
      <c r="J35" s="259"/>
      <c r="K35" s="259"/>
      <c r="L35" s="39"/>
      <c r="M35" s="330"/>
      <c r="N35" s="330"/>
      <c r="O35" s="259"/>
      <c r="P35" s="259"/>
      <c r="Q35" s="259"/>
      <c r="R35" s="259"/>
      <c r="S35" s="39"/>
      <c r="T35" s="330"/>
      <c r="U35" s="330"/>
      <c r="V35" s="259"/>
      <c r="W35" s="259"/>
      <c r="X35" s="259"/>
      <c r="Y35" s="259"/>
      <c r="Z35" s="39"/>
      <c r="AA35" s="330"/>
      <c r="AB35" s="330"/>
      <c r="AC35" s="259"/>
      <c r="AD35" s="259"/>
      <c r="AE35" s="259"/>
      <c r="AF35" s="259"/>
      <c r="AG35" s="259"/>
      <c r="AH35" s="120"/>
      <c r="AI35" s="120"/>
      <c r="AJ35" s="194"/>
      <c r="AK35" s="194"/>
      <c r="AL35" s="194"/>
      <c r="AM35" s="194"/>
      <c r="AN35" s="194"/>
      <c r="AO35" s="120"/>
      <c r="AP35" s="120"/>
      <c r="AQ35" s="39"/>
      <c r="AR35" s="39"/>
      <c r="AS35" s="39"/>
      <c r="AT35" s="39"/>
      <c r="AU35" s="39"/>
      <c r="AV35" s="120"/>
      <c r="AW35" s="120"/>
      <c r="AX35" s="39"/>
      <c r="AY35" s="39"/>
      <c r="AZ35" s="39"/>
      <c r="BA35" s="39"/>
      <c r="BB35" s="39"/>
      <c r="BC35" s="196">
        <v>40</v>
      </c>
      <c r="BD35" s="196"/>
      <c r="BE35" s="194">
        <v>20</v>
      </c>
      <c r="BF35" s="194">
        <v>20</v>
      </c>
      <c r="BG35" s="39"/>
      <c r="BH35" s="39"/>
      <c r="BI35" s="39"/>
      <c r="BJ35" s="120"/>
      <c r="BK35" s="120"/>
      <c r="BL35" s="39"/>
      <c r="BM35" s="39"/>
      <c r="BN35" s="39"/>
      <c r="BO35" s="39"/>
      <c r="BP35" s="39"/>
      <c r="BQ35" s="120"/>
      <c r="BR35" s="120"/>
      <c r="BS35" s="39"/>
      <c r="BT35" s="39"/>
      <c r="BU35" s="39"/>
      <c r="BV35" s="39"/>
      <c r="BW35" s="39"/>
      <c r="BX35" s="120"/>
      <c r="BY35" s="120"/>
      <c r="BZ35" s="120"/>
      <c r="CA35" s="120"/>
      <c r="CB35" s="120"/>
      <c r="CC35" s="120"/>
      <c r="CD35" s="120"/>
      <c r="CE35" s="120"/>
      <c r="CF35" s="120"/>
      <c r="CG35" s="39"/>
      <c r="CH35" s="39"/>
      <c r="CI35" s="39"/>
      <c r="CJ35" s="39"/>
      <c r="CK35" s="39"/>
      <c r="CL35" s="120"/>
      <c r="CM35" s="120"/>
      <c r="CN35" s="39"/>
      <c r="CO35" s="39"/>
      <c r="CP35" s="39"/>
      <c r="CQ35" s="39"/>
      <c r="CR35" s="39"/>
      <c r="CS35" s="204"/>
    </row>
    <row r="36" spans="1:99" ht="18" customHeight="1" x14ac:dyDescent="0.35">
      <c r="A36" s="361"/>
      <c r="B36" s="363"/>
      <c r="C36" s="229"/>
      <c r="D36" s="219"/>
      <c r="E36" s="219"/>
      <c r="F36" s="219"/>
      <c r="G36" s="214"/>
      <c r="H36" s="213"/>
      <c r="I36" s="213"/>
      <c r="J36" s="213"/>
      <c r="K36" s="213"/>
      <c r="L36" s="40"/>
      <c r="M36" s="214"/>
      <c r="N36" s="214"/>
      <c r="O36" s="213"/>
      <c r="P36" s="213"/>
      <c r="Q36" s="213"/>
      <c r="R36" s="213"/>
      <c r="S36" s="40"/>
      <c r="T36" s="214"/>
      <c r="U36" s="214"/>
      <c r="V36" s="213"/>
      <c r="W36" s="213"/>
      <c r="X36" s="213"/>
      <c r="Y36" s="213"/>
      <c r="Z36" s="40"/>
      <c r="AA36" s="214"/>
      <c r="AB36" s="214"/>
      <c r="AC36" s="213"/>
      <c r="AD36" s="213"/>
      <c r="AE36" s="213"/>
      <c r="AF36" s="213"/>
      <c r="AG36" s="213"/>
      <c r="AH36" s="121"/>
      <c r="AI36" s="121"/>
      <c r="AJ36" s="213"/>
      <c r="AK36" s="213"/>
      <c r="AL36" s="213"/>
      <c r="AM36" s="213"/>
      <c r="AN36" s="213"/>
      <c r="AO36" s="121"/>
      <c r="AP36" s="121"/>
      <c r="AQ36" s="40"/>
      <c r="AR36" s="40"/>
      <c r="AS36" s="40"/>
      <c r="AT36" s="40"/>
      <c r="AU36" s="40"/>
      <c r="AV36" s="121"/>
      <c r="AW36" s="121"/>
      <c r="AX36" s="40"/>
      <c r="AY36" s="40"/>
      <c r="AZ36" s="40"/>
      <c r="BA36" s="40"/>
      <c r="BB36" s="40"/>
      <c r="BC36" s="214"/>
      <c r="BD36" s="214"/>
      <c r="BE36" s="213"/>
      <c r="BF36" s="213"/>
      <c r="BG36" s="40"/>
      <c r="BH36" s="40"/>
      <c r="BI36" s="40"/>
      <c r="BJ36" s="121"/>
      <c r="BK36" s="121"/>
      <c r="BL36" s="40"/>
      <c r="BM36" s="40"/>
      <c r="BN36" s="40"/>
      <c r="BO36" s="40"/>
      <c r="BP36" s="40"/>
      <c r="BQ36" s="121"/>
      <c r="BR36" s="121"/>
      <c r="BS36" s="40"/>
      <c r="BT36" s="40"/>
      <c r="BU36" s="40"/>
      <c r="BV36" s="40"/>
      <c r="BW36" s="40"/>
      <c r="BX36" s="121"/>
      <c r="BY36" s="121"/>
      <c r="BZ36" s="121"/>
      <c r="CA36" s="121"/>
      <c r="CB36" s="121"/>
      <c r="CC36" s="121"/>
      <c r="CD36" s="121"/>
      <c r="CE36" s="121"/>
      <c r="CF36" s="121"/>
      <c r="CG36" s="40"/>
      <c r="CH36" s="40"/>
      <c r="CI36" s="40"/>
      <c r="CJ36" s="40"/>
      <c r="CK36" s="40"/>
      <c r="CL36" s="121"/>
      <c r="CM36" s="121"/>
      <c r="CN36" s="40"/>
      <c r="CO36" s="40"/>
      <c r="CP36" s="40"/>
      <c r="CQ36" s="40"/>
      <c r="CR36" s="40"/>
      <c r="CS36" s="205"/>
    </row>
    <row r="37" spans="1:99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</row>
    <row r="38" spans="1:99" ht="18" customHeight="1" x14ac:dyDescent="0.35">
      <c r="A38" s="23" t="s">
        <v>54</v>
      </c>
      <c r="D38" s="2">
        <f>SUBTOTAL(9,D41:D50)</f>
        <v>80</v>
      </c>
      <c r="E38" s="2">
        <f>SUBTOTAL(9,E41:E50)</f>
        <v>67</v>
      </c>
      <c r="F38" s="63">
        <f>SUBTOTAL(9,F41:F50)</f>
        <v>-13</v>
      </c>
    </row>
    <row r="39" spans="1:99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208" t="s">
        <v>187</v>
      </c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10"/>
      <c r="AI39" s="336" t="s">
        <v>219</v>
      </c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9"/>
      <c r="BN39" s="215" t="s">
        <v>279</v>
      </c>
      <c r="BO39" s="216"/>
      <c r="BP39" s="216"/>
      <c r="BQ39" s="216"/>
      <c r="BR39" s="216"/>
      <c r="BS39" s="216"/>
      <c r="BT39" s="216"/>
      <c r="BU39" s="216"/>
      <c r="BV39" s="216"/>
      <c r="BW39" s="216"/>
      <c r="BX39" s="216"/>
      <c r="BY39" s="216"/>
      <c r="BZ39" s="216"/>
      <c r="CA39" s="216"/>
      <c r="CB39" s="216"/>
      <c r="CC39" s="216"/>
      <c r="CD39" s="216"/>
      <c r="CE39" s="216"/>
      <c r="CF39" s="216"/>
      <c r="CG39" s="216"/>
      <c r="CH39" s="216"/>
      <c r="CI39" s="216"/>
      <c r="CJ39" s="216"/>
      <c r="CK39" s="216"/>
      <c r="CL39" s="216"/>
      <c r="CM39" s="216"/>
      <c r="CN39" s="216"/>
      <c r="CO39" s="216"/>
      <c r="CP39" s="216"/>
      <c r="CQ39" s="216"/>
      <c r="CR39" s="217"/>
      <c r="CS39" s="263" t="s">
        <v>52</v>
      </c>
    </row>
    <row r="40" spans="1:99" ht="18" customHeight="1" x14ac:dyDescent="0.35">
      <c r="A40" s="206"/>
      <c r="B40" s="206"/>
      <c r="C40" s="206"/>
      <c r="D40" s="207"/>
      <c r="E40" s="207"/>
      <c r="F40" s="207"/>
      <c r="G40" s="115">
        <v>1</v>
      </c>
      <c r="H40" s="37">
        <v>2</v>
      </c>
      <c r="I40" s="37">
        <v>3</v>
      </c>
      <c r="J40" s="37">
        <v>4</v>
      </c>
      <c r="K40" s="37">
        <v>5</v>
      </c>
      <c r="L40" s="37">
        <v>6</v>
      </c>
      <c r="M40" s="115">
        <v>7</v>
      </c>
      <c r="N40" s="115">
        <v>8</v>
      </c>
      <c r="O40" s="37">
        <v>9</v>
      </c>
      <c r="P40" s="37">
        <v>10</v>
      </c>
      <c r="Q40" s="37">
        <v>11</v>
      </c>
      <c r="R40" s="37">
        <v>12</v>
      </c>
      <c r="S40" s="37">
        <v>13</v>
      </c>
      <c r="T40" s="115">
        <v>14</v>
      </c>
      <c r="U40" s="115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115">
        <v>21</v>
      </c>
      <c r="AB40" s="115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115">
        <v>28</v>
      </c>
      <c r="AI40" s="148">
        <v>1</v>
      </c>
      <c r="AJ40" s="149">
        <v>2</v>
      </c>
      <c r="AK40" s="149">
        <v>3</v>
      </c>
      <c r="AL40" s="149">
        <v>4</v>
      </c>
      <c r="AM40" s="149">
        <v>5</v>
      </c>
      <c r="AN40" s="149">
        <v>6</v>
      </c>
      <c r="AO40" s="171">
        <v>7</v>
      </c>
      <c r="AP40" s="171">
        <v>8</v>
      </c>
      <c r="AQ40" s="149">
        <v>9</v>
      </c>
      <c r="AR40" s="149">
        <v>10</v>
      </c>
      <c r="AS40" s="149">
        <v>11</v>
      </c>
      <c r="AT40" s="149">
        <v>12</v>
      </c>
      <c r="AU40" s="149">
        <v>13</v>
      </c>
      <c r="AV40" s="171">
        <v>14</v>
      </c>
      <c r="AW40" s="171">
        <v>15</v>
      </c>
      <c r="AX40" s="149">
        <v>16</v>
      </c>
      <c r="AY40" s="149">
        <v>17</v>
      </c>
      <c r="AZ40" s="149">
        <v>18</v>
      </c>
      <c r="BA40" s="149">
        <v>19</v>
      </c>
      <c r="BB40" s="149">
        <v>20</v>
      </c>
      <c r="BC40" s="171">
        <v>21</v>
      </c>
      <c r="BD40" s="171">
        <v>22</v>
      </c>
      <c r="BE40" s="149">
        <v>23</v>
      </c>
      <c r="BF40" s="149">
        <v>24</v>
      </c>
      <c r="BG40" s="149">
        <v>25</v>
      </c>
      <c r="BH40" s="149">
        <v>26</v>
      </c>
      <c r="BI40" s="151">
        <v>27</v>
      </c>
      <c r="BJ40" s="171">
        <v>28</v>
      </c>
      <c r="BK40" s="171">
        <v>29</v>
      </c>
      <c r="BL40" s="149">
        <v>30</v>
      </c>
      <c r="BM40" s="149">
        <v>31</v>
      </c>
      <c r="BN40" s="149">
        <v>1</v>
      </c>
      <c r="BO40" s="149">
        <v>2</v>
      </c>
      <c r="BP40" s="149">
        <v>3</v>
      </c>
      <c r="BQ40" s="148">
        <v>4</v>
      </c>
      <c r="BR40" s="148">
        <v>5</v>
      </c>
      <c r="BS40" s="149">
        <v>6</v>
      </c>
      <c r="BT40" s="149">
        <v>7</v>
      </c>
      <c r="BU40" s="149">
        <v>8</v>
      </c>
      <c r="BV40" s="149">
        <v>9</v>
      </c>
      <c r="BW40" s="149">
        <v>10</v>
      </c>
      <c r="BX40" s="148">
        <v>11</v>
      </c>
      <c r="BY40" s="148">
        <v>12</v>
      </c>
      <c r="BZ40" s="148">
        <v>13</v>
      </c>
      <c r="CA40" s="148">
        <v>14</v>
      </c>
      <c r="CB40" s="148">
        <v>15</v>
      </c>
      <c r="CC40" s="148">
        <v>16</v>
      </c>
      <c r="CD40" s="148">
        <v>17</v>
      </c>
      <c r="CE40" s="148">
        <v>18</v>
      </c>
      <c r="CF40" s="148">
        <v>19</v>
      </c>
      <c r="CG40" s="149">
        <v>20</v>
      </c>
      <c r="CH40" s="149">
        <v>21</v>
      </c>
      <c r="CI40" s="149">
        <v>22</v>
      </c>
      <c r="CJ40" s="149">
        <v>23</v>
      </c>
      <c r="CK40" s="149">
        <v>24</v>
      </c>
      <c r="CL40" s="148">
        <v>25</v>
      </c>
      <c r="CM40" s="148">
        <v>26</v>
      </c>
      <c r="CN40" s="149">
        <v>27</v>
      </c>
      <c r="CO40" s="149">
        <v>28</v>
      </c>
      <c r="CP40" s="149">
        <v>29</v>
      </c>
      <c r="CQ40" s="149">
        <v>30</v>
      </c>
      <c r="CR40" s="149">
        <v>31</v>
      </c>
      <c r="CS40" s="263"/>
    </row>
    <row r="41" spans="1:99" ht="18" customHeight="1" x14ac:dyDescent="0.35">
      <c r="A41" s="360" t="s">
        <v>280</v>
      </c>
      <c r="B41" s="202" t="s">
        <v>91</v>
      </c>
      <c r="C41" s="201" t="s">
        <v>54</v>
      </c>
      <c r="D41" s="201">
        <v>10</v>
      </c>
      <c r="E41" s="201">
        <f>SUM(G41:BX42)</f>
        <v>10</v>
      </c>
      <c r="F41" s="201">
        <f>E41-D41</f>
        <v>0</v>
      </c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/>
      <c r="AR41" s="265"/>
      <c r="AS41" s="265"/>
      <c r="AT41" s="265"/>
      <c r="AU41" s="265"/>
      <c r="AV41" s="331"/>
      <c r="AW41" s="331"/>
      <c r="AX41" s="265"/>
      <c r="AY41" s="265"/>
      <c r="AZ41" s="265"/>
      <c r="BA41" s="265"/>
      <c r="BB41" s="265"/>
      <c r="BC41" s="331"/>
      <c r="BD41" s="331"/>
      <c r="BE41" s="265"/>
      <c r="BF41" s="265"/>
      <c r="BG41" s="265"/>
      <c r="BH41" s="265"/>
      <c r="BI41" s="265"/>
      <c r="BJ41" s="331"/>
      <c r="BK41" s="331"/>
      <c r="BL41" s="265">
        <v>10</v>
      </c>
      <c r="BM41" s="265"/>
      <c r="BN41" s="265"/>
      <c r="BO41" s="265"/>
      <c r="BP41" s="265"/>
      <c r="BQ41" s="331"/>
      <c r="BR41" s="331"/>
      <c r="BS41" s="265"/>
      <c r="BT41" s="265"/>
      <c r="BU41" s="265"/>
      <c r="BV41" s="265"/>
      <c r="BW41" s="265"/>
      <c r="BX41" s="331"/>
      <c r="BY41" s="331"/>
      <c r="BZ41" s="331"/>
      <c r="CA41" s="331"/>
      <c r="CB41" s="331"/>
      <c r="CC41" s="331"/>
      <c r="CD41" s="331"/>
      <c r="CE41" s="331"/>
      <c r="CF41" s="331"/>
      <c r="CG41" s="265"/>
      <c r="CH41" s="265"/>
      <c r="CI41" s="265"/>
      <c r="CJ41" s="265"/>
      <c r="CK41" s="265"/>
      <c r="CL41" s="331"/>
      <c r="CM41" s="331"/>
      <c r="CN41" s="265"/>
      <c r="CO41" s="265"/>
      <c r="CP41" s="265"/>
      <c r="CQ41" s="265"/>
      <c r="CR41" s="265"/>
      <c r="CS41" s="276" t="s">
        <v>281</v>
      </c>
    </row>
    <row r="42" spans="1:99" ht="18" customHeight="1" x14ac:dyDescent="0.35">
      <c r="A42" s="361"/>
      <c r="B42" s="203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65"/>
      <c r="BO42" s="265"/>
      <c r="BP42" s="265"/>
      <c r="BQ42" s="331"/>
      <c r="BR42" s="331"/>
      <c r="BS42" s="265"/>
      <c r="BT42" s="265"/>
      <c r="BU42" s="265"/>
      <c r="BV42" s="265"/>
      <c r="BW42" s="265"/>
      <c r="BX42" s="331"/>
      <c r="BY42" s="331"/>
      <c r="BZ42" s="331"/>
      <c r="CA42" s="331"/>
      <c r="CB42" s="331"/>
      <c r="CC42" s="331"/>
      <c r="CD42" s="331"/>
      <c r="CE42" s="331"/>
      <c r="CF42" s="331"/>
      <c r="CG42" s="265"/>
      <c r="CH42" s="265"/>
      <c r="CI42" s="265"/>
      <c r="CJ42" s="265"/>
      <c r="CK42" s="265"/>
      <c r="CL42" s="331"/>
      <c r="CM42" s="331"/>
      <c r="CN42" s="265"/>
      <c r="CO42" s="265"/>
      <c r="CP42" s="265"/>
      <c r="CQ42" s="265"/>
      <c r="CR42" s="265"/>
      <c r="CS42" s="276"/>
    </row>
    <row r="43" spans="1:99" ht="18" customHeight="1" x14ac:dyDescent="0.35">
      <c r="A43" s="360" t="s">
        <v>280</v>
      </c>
      <c r="B43" s="202" t="s">
        <v>92</v>
      </c>
      <c r="C43" s="201" t="s">
        <v>54</v>
      </c>
      <c r="D43" s="201">
        <v>20</v>
      </c>
      <c r="E43" s="201">
        <f>SUM(G43:BX44)</f>
        <v>12</v>
      </c>
      <c r="F43" s="201">
        <f>E43-D43</f>
        <v>-8</v>
      </c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/>
      <c r="BI43" s="265"/>
      <c r="BJ43" s="331"/>
      <c r="BK43" s="331"/>
      <c r="BL43" s="265"/>
      <c r="BM43" s="265">
        <v>10</v>
      </c>
      <c r="BN43" s="265"/>
      <c r="BO43" s="265"/>
      <c r="BP43" s="265"/>
      <c r="BQ43" s="331"/>
      <c r="BR43" s="331"/>
      <c r="BS43" s="265">
        <v>2</v>
      </c>
      <c r="BT43" s="265"/>
      <c r="BU43" s="265"/>
      <c r="BV43" s="265"/>
      <c r="BW43" s="265"/>
      <c r="BX43" s="331"/>
      <c r="BY43" s="331"/>
      <c r="BZ43" s="331"/>
      <c r="CA43" s="331"/>
      <c r="CB43" s="331"/>
      <c r="CC43" s="331"/>
      <c r="CD43" s="331"/>
      <c r="CE43" s="331"/>
      <c r="CF43" s="331"/>
      <c r="CG43" s="265"/>
      <c r="CH43" s="265"/>
      <c r="CI43" s="265"/>
      <c r="CJ43" s="265"/>
      <c r="CK43" s="265"/>
      <c r="CL43" s="331"/>
      <c r="CM43" s="331"/>
      <c r="CN43" s="265"/>
      <c r="CO43" s="265"/>
      <c r="CP43" s="265"/>
      <c r="CQ43" s="265"/>
      <c r="CR43" s="265"/>
      <c r="CS43" s="276"/>
    </row>
    <row r="44" spans="1:99" ht="18" customHeight="1" x14ac:dyDescent="0.35">
      <c r="A44" s="361"/>
      <c r="B44" s="203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65"/>
      <c r="BO44" s="265"/>
      <c r="BP44" s="265"/>
      <c r="BQ44" s="331"/>
      <c r="BR44" s="331"/>
      <c r="BS44" s="265"/>
      <c r="BT44" s="265"/>
      <c r="BU44" s="265"/>
      <c r="BV44" s="265"/>
      <c r="BW44" s="265"/>
      <c r="BX44" s="331"/>
      <c r="BY44" s="331"/>
      <c r="BZ44" s="331"/>
      <c r="CA44" s="331"/>
      <c r="CB44" s="331"/>
      <c r="CC44" s="331"/>
      <c r="CD44" s="331"/>
      <c r="CE44" s="331"/>
      <c r="CF44" s="331"/>
      <c r="CG44" s="265"/>
      <c r="CH44" s="265"/>
      <c r="CI44" s="265"/>
      <c r="CJ44" s="265"/>
      <c r="CK44" s="265"/>
      <c r="CL44" s="331"/>
      <c r="CM44" s="331"/>
      <c r="CN44" s="265"/>
      <c r="CO44" s="265"/>
      <c r="CP44" s="265"/>
      <c r="CQ44" s="265"/>
      <c r="CR44" s="265"/>
      <c r="CS44" s="276"/>
    </row>
    <row r="45" spans="1:99" ht="18" customHeight="1" x14ac:dyDescent="0.35">
      <c r="A45" s="360" t="s">
        <v>280</v>
      </c>
      <c r="B45" s="200" t="s">
        <v>93</v>
      </c>
      <c r="C45" s="201" t="s">
        <v>54</v>
      </c>
      <c r="D45" s="201">
        <v>20</v>
      </c>
      <c r="E45" s="201">
        <f t="shared" ref="E45" si="6">SUM(G45:BX46)</f>
        <v>20</v>
      </c>
      <c r="F45" s="201">
        <f>E45-D45</f>
        <v>0</v>
      </c>
      <c r="G45" s="331"/>
      <c r="H45" s="265"/>
      <c r="I45" s="265"/>
      <c r="J45" s="265"/>
      <c r="K45" s="265"/>
      <c r="L45" s="265"/>
      <c r="M45" s="331"/>
      <c r="N45" s="331"/>
      <c r="O45" s="265"/>
      <c r="P45" s="265"/>
      <c r="Q45" s="265"/>
      <c r="R45" s="265"/>
      <c r="S45" s="265"/>
      <c r="T45" s="331"/>
      <c r="U45" s="331"/>
      <c r="V45" s="265"/>
      <c r="W45" s="265"/>
      <c r="X45" s="265"/>
      <c r="Y45" s="265"/>
      <c r="Z45" s="265"/>
      <c r="AA45" s="331"/>
      <c r="AB45" s="331"/>
      <c r="AC45" s="265"/>
      <c r="AD45" s="265"/>
      <c r="AE45" s="265"/>
      <c r="AF45" s="265"/>
      <c r="AG45" s="265"/>
      <c r="AH45" s="331"/>
      <c r="AI45" s="331"/>
      <c r="AJ45" s="265"/>
      <c r="AK45" s="265"/>
      <c r="AL45" s="265"/>
      <c r="AM45" s="265"/>
      <c r="AN45" s="265"/>
      <c r="AO45" s="331"/>
      <c r="AP45" s="331"/>
      <c r="AQ45" s="265"/>
      <c r="AR45" s="265"/>
      <c r="AS45" s="265"/>
      <c r="AT45" s="265"/>
      <c r="AU45" s="265"/>
      <c r="AV45" s="331"/>
      <c r="AW45" s="331"/>
      <c r="AX45" s="265"/>
      <c r="AY45" s="265"/>
      <c r="AZ45" s="265"/>
      <c r="BA45" s="265"/>
      <c r="BB45" s="265"/>
      <c r="BC45" s="331"/>
      <c r="BD45" s="331"/>
      <c r="BE45" s="265"/>
      <c r="BF45" s="265"/>
      <c r="BG45" s="265"/>
      <c r="BH45" s="265"/>
      <c r="BI45" s="265"/>
      <c r="BJ45" s="331"/>
      <c r="BK45" s="331"/>
      <c r="BL45" s="265"/>
      <c r="BM45" s="265">
        <v>8</v>
      </c>
      <c r="BN45" s="265"/>
      <c r="BO45" s="265"/>
      <c r="BP45" s="265"/>
      <c r="BQ45" s="331"/>
      <c r="BR45" s="331"/>
      <c r="BS45" s="265">
        <v>11</v>
      </c>
      <c r="BT45" s="265">
        <v>1</v>
      </c>
      <c r="BU45" s="265"/>
      <c r="BV45" s="265"/>
      <c r="BW45" s="265"/>
      <c r="BX45" s="331"/>
      <c r="BY45" s="331"/>
      <c r="BZ45" s="331"/>
      <c r="CA45" s="331"/>
      <c r="CB45" s="331"/>
      <c r="CC45" s="331"/>
      <c r="CD45" s="331"/>
      <c r="CE45" s="331"/>
      <c r="CF45" s="331"/>
      <c r="CG45" s="265"/>
      <c r="CH45" s="265"/>
      <c r="CI45" s="265"/>
      <c r="CJ45" s="265"/>
      <c r="CK45" s="265"/>
      <c r="CL45" s="331"/>
      <c r="CM45" s="331"/>
      <c r="CN45" s="265"/>
      <c r="CO45" s="265"/>
      <c r="CP45" s="265"/>
      <c r="CQ45" s="265"/>
      <c r="CR45" s="265"/>
      <c r="CS45" s="276"/>
    </row>
    <row r="46" spans="1:99" s="2" customFormat="1" ht="18" customHeight="1" x14ac:dyDescent="0.35">
      <c r="A46" s="361"/>
      <c r="B46" s="200"/>
      <c r="C46" s="201"/>
      <c r="D46" s="201"/>
      <c r="E46" s="201"/>
      <c r="F46" s="201"/>
      <c r="G46" s="331"/>
      <c r="H46" s="265"/>
      <c r="I46" s="265"/>
      <c r="J46" s="265"/>
      <c r="K46" s="265"/>
      <c r="L46" s="265"/>
      <c r="M46" s="331"/>
      <c r="N46" s="331"/>
      <c r="O46" s="265"/>
      <c r="P46" s="265"/>
      <c r="Q46" s="265"/>
      <c r="R46" s="265"/>
      <c r="S46" s="265"/>
      <c r="T46" s="331"/>
      <c r="U46" s="331"/>
      <c r="V46" s="265"/>
      <c r="W46" s="265"/>
      <c r="X46" s="265"/>
      <c r="Y46" s="265"/>
      <c r="Z46" s="265"/>
      <c r="AA46" s="331"/>
      <c r="AB46" s="331"/>
      <c r="AC46" s="265"/>
      <c r="AD46" s="265"/>
      <c r="AE46" s="265"/>
      <c r="AF46" s="265"/>
      <c r="AG46" s="265"/>
      <c r="AH46" s="331"/>
      <c r="AI46" s="331"/>
      <c r="AJ46" s="265"/>
      <c r="AK46" s="265"/>
      <c r="AL46" s="265"/>
      <c r="AM46" s="265"/>
      <c r="AN46" s="265"/>
      <c r="AO46" s="331"/>
      <c r="AP46" s="331"/>
      <c r="AQ46" s="265"/>
      <c r="AR46" s="265"/>
      <c r="AS46" s="265"/>
      <c r="AT46" s="265"/>
      <c r="AU46" s="265"/>
      <c r="AV46" s="331"/>
      <c r="AW46" s="331"/>
      <c r="AX46" s="265"/>
      <c r="AY46" s="265"/>
      <c r="AZ46" s="265"/>
      <c r="BA46" s="265"/>
      <c r="BB46" s="265"/>
      <c r="BC46" s="331"/>
      <c r="BD46" s="331"/>
      <c r="BE46" s="265"/>
      <c r="BF46" s="265"/>
      <c r="BG46" s="265"/>
      <c r="BH46" s="265"/>
      <c r="BI46" s="265"/>
      <c r="BJ46" s="331"/>
      <c r="BK46" s="331"/>
      <c r="BL46" s="265"/>
      <c r="BM46" s="265"/>
      <c r="BN46" s="265"/>
      <c r="BO46" s="265"/>
      <c r="BP46" s="265"/>
      <c r="BQ46" s="331"/>
      <c r="BR46" s="331"/>
      <c r="BS46" s="265"/>
      <c r="BT46" s="265"/>
      <c r="BU46" s="265"/>
      <c r="BV46" s="265"/>
      <c r="BW46" s="265"/>
      <c r="BX46" s="331"/>
      <c r="BY46" s="331"/>
      <c r="BZ46" s="331"/>
      <c r="CA46" s="331"/>
      <c r="CB46" s="331"/>
      <c r="CC46" s="331"/>
      <c r="CD46" s="331"/>
      <c r="CE46" s="331"/>
      <c r="CF46" s="331"/>
      <c r="CG46" s="265"/>
      <c r="CH46" s="265"/>
      <c r="CI46" s="265"/>
      <c r="CJ46" s="265"/>
      <c r="CK46" s="265"/>
      <c r="CL46" s="331"/>
      <c r="CM46" s="331"/>
      <c r="CN46" s="265"/>
      <c r="CO46" s="265"/>
      <c r="CP46" s="265"/>
      <c r="CQ46" s="265"/>
      <c r="CR46" s="265"/>
      <c r="CS46" s="276"/>
      <c r="CT46"/>
      <c r="CU46"/>
    </row>
    <row r="47" spans="1:99" s="2" customFormat="1" ht="18" customHeight="1" x14ac:dyDescent="0.35">
      <c r="A47" s="360" t="s">
        <v>280</v>
      </c>
      <c r="B47" s="202" t="s">
        <v>94</v>
      </c>
      <c r="C47" s="201" t="s">
        <v>54</v>
      </c>
      <c r="D47" s="201">
        <v>20</v>
      </c>
      <c r="E47" s="201">
        <f t="shared" ref="E47" si="7">SUM(G47:BX48)</f>
        <v>20</v>
      </c>
      <c r="F47" s="201">
        <f>E47-D47</f>
        <v>0</v>
      </c>
      <c r="G47" s="331"/>
      <c r="H47" s="265"/>
      <c r="I47" s="265"/>
      <c r="J47" s="265"/>
      <c r="K47" s="265"/>
      <c r="L47" s="265"/>
      <c r="M47" s="331"/>
      <c r="N47" s="331"/>
      <c r="O47" s="265"/>
      <c r="P47" s="265"/>
      <c r="Q47" s="265"/>
      <c r="R47" s="265"/>
      <c r="S47" s="265"/>
      <c r="T47" s="331"/>
      <c r="U47" s="331"/>
      <c r="V47" s="265"/>
      <c r="W47" s="265"/>
      <c r="X47" s="265"/>
      <c r="Y47" s="265"/>
      <c r="Z47" s="265"/>
      <c r="AA47" s="331"/>
      <c r="AB47" s="331"/>
      <c r="AC47" s="265"/>
      <c r="AD47" s="265"/>
      <c r="AE47" s="265"/>
      <c r="AF47" s="265"/>
      <c r="AG47" s="265"/>
      <c r="AH47" s="331"/>
      <c r="AI47" s="331"/>
      <c r="AJ47" s="265"/>
      <c r="AK47" s="265"/>
      <c r="AL47" s="265"/>
      <c r="AM47" s="265"/>
      <c r="AN47" s="265"/>
      <c r="AO47" s="331"/>
      <c r="AP47" s="331"/>
      <c r="AQ47" s="265"/>
      <c r="AR47" s="265"/>
      <c r="AS47" s="265"/>
      <c r="AT47" s="265"/>
      <c r="AU47" s="265"/>
      <c r="AV47" s="331"/>
      <c r="AW47" s="331"/>
      <c r="AX47" s="265"/>
      <c r="AY47" s="265"/>
      <c r="AZ47" s="265"/>
      <c r="BA47" s="265"/>
      <c r="BB47" s="265"/>
      <c r="BC47" s="331"/>
      <c r="BD47" s="331"/>
      <c r="BE47" s="265"/>
      <c r="BF47" s="265"/>
      <c r="BG47" s="265"/>
      <c r="BH47" s="265"/>
      <c r="BI47" s="265"/>
      <c r="BJ47" s="331"/>
      <c r="BK47" s="331"/>
      <c r="BL47" s="265"/>
      <c r="BM47" s="265"/>
      <c r="BN47" s="265"/>
      <c r="BO47" s="265"/>
      <c r="BP47" s="265"/>
      <c r="BQ47" s="331"/>
      <c r="BR47" s="331"/>
      <c r="BS47" s="265"/>
      <c r="BT47" s="265">
        <v>20</v>
      </c>
      <c r="BU47" s="265"/>
      <c r="BV47" s="265"/>
      <c r="BW47" s="265"/>
      <c r="BX47" s="331"/>
      <c r="BY47" s="331"/>
      <c r="BZ47" s="331"/>
      <c r="CA47" s="331"/>
      <c r="CB47" s="331"/>
      <c r="CC47" s="331"/>
      <c r="CD47" s="331"/>
      <c r="CE47" s="331"/>
      <c r="CF47" s="331"/>
      <c r="CG47" s="265"/>
      <c r="CH47" s="265"/>
      <c r="CI47" s="265"/>
      <c r="CJ47" s="265"/>
      <c r="CK47" s="265"/>
      <c r="CL47" s="331"/>
      <c r="CM47" s="331"/>
      <c r="CN47" s="265"/>
      <c r="CO47" s="265"/>
      <c r="CP47" s="265"/>
      <c r="CQ47" s="265"/>
      <c r="CR47" s="265"/>
      <c r="CS47" s="276"/>
      <c r="CT47"/>
      <c r="CU47"/>
    </row>
    <row r="48" spans="1:99" s="2" customFormat="1" ht="18" customHeight="1" x14ac:dyDescent="0.35">
      <c r="A48" s="361"/>
      <c r="B48" s="203"/>
      <c r="C48" s="201"/>
      <c r="D48" s="201"/>
      <c r="E48" s="201"/>
      <c r="F48" s="201"/>
      <c r="G48" s="331"/>
      <c r="H48" s="265"/>
      <c r="I48" s="265"/>
      <c r="J48" s="265"/>
      <c r="K48" s="265"/>
      <c r="L48" s="265"/>
      <c r="M48" s="331"/>
      <c r="N48" s="331"/>
      <c r="O48" s="265"/>
      <c r="P48" s="265"/>
      <c r="Q48" s="265"/>
      <c r="R48" s="265"/>
      <c r="S48" s="265"/>
      <c r="T48" s="331"/>
      <c r="U48" s="331"/>
      <c r="V48" s="265"/>
      <c r="W48" s="265"/>
      <c r="X48" s="265"/>
      <c r="Y48" s="265"/>
      <c r="Z48" s="265"/>
      <c r="AA48" s="331"/>
      <c r="AB48" s="331"/>
      <c r="AC48" s="265"/>
      <c r="AD48" s="265"/>
      <c r="AE48" s="265"/>
      <c r="AF48" s="265"/>
      <c r="AG48" s="265"/>
      <c r="AH48" s="331"/>
      <c r="AI48" s="331"/>
      <c r="AJ48" s="265"/>
      <c r="AK48" s="265"/>
      <c r="AL48" s="265"/>
      <c r="AM48" s="265"/>
      <c r="AN48" s="265"/>
      <c r="AO48" s="331"/>
      <c r="AP48" s="331"/>
      <c r="AQ48" s="265"/>
      <c r="AR48" s="265"/>
      <c r="AS48" s="265"/>
      <c r="AT48" s="265"/>
      <c r="AU48" s="265"/>
      <c r="AV48" s="331"/>
      <c r="AW48" s="331"/>
      <c r="AX48" s="265"/>
      <c r="AY48" s="265"/>
      <c r="AZ48" s="265"/>
      <c r="BA48" s="265"/>
      <c r="BB48" s="265"/>
      <c r="BC48" s="331"/>
      <c r="BD48" s="331"/>
      <c r="BE48" s="265"/>
      <c r="BF48" s="265"/>
      <c r="BG48" s="265"/>
      <c r="BH48" s="265"/>
      <c r="BI48" s="265"/>
      <c r="BJ48" s="331"/>
      <c r="BK48" s="331"/>
      <c r="BL48" s="265"/>
      <c r="BM48" s="265"/>
      <c r="BN48" s="265"/>
      <c r="BO48" s="265"/>
      <c r="BP48" s="265"/>
      <c r="BQ48" s="331"/>
      <c r="BR48" s="331"/>
      <c r="BS48" s="265"/>
      <c r="BT48" s="265"/>
      <c r="BU48" s="265"/>
      <c r="BV48" s="265"/>
      <c r="BW48" s="265"/>
      <c r="BX48" s="331"/>
      <c r="BY48" s="331"/>
      <c r="BZ48" s="331"/>
      <c r="CA48" s="331"/>
      <c r="CB48" s="331"/>
      <c r="CC48" s="331"/>
      <c r="CD48" s="331"/>
      <c r="CE48" s="331"/>
      <c r="CF48" s="331"/>
      <c r="CG48" s="265"/>
      <c r="CH48" s="265"/>
      <c r="CI48" s="265"/>
      <c r="CJ48" s="265"/>
      <c r="CK48" s="265"/>
      <c r="CL48" s="331"/>
      <c r="CM48" s="331"/>
      <c r="CN48" s="265"/>
      <c r="CO48" s="265"/>
      <c r="CP48" s="265"/>
      <c r="CQ48" s="265"/>
      <c r="CR48" s="265"/>
      <c r="CS48" s="276"/>
      <c r="CT48"/>
      <c r="CU48"/>
    </row>
    <row r="49" spans="1:99" s="2" customFormat="1" ht="18" customHeight="1" x14ac:dyDescent="0.35">
      <c r="A49" s="360" t="s">
        <v>280</v>
      </c>
      <c r="B49" s="202" t="s">
        <v>96</v>
      </c>
      <c r="C49" s="201" t="s">
        <v>54</v>
      </c>
      <c r="D49" s="201">
        <v>10</v>
      </c>
      <c r="E49" s="201">
        <f t="shared" ref="E49" si="8">SUM(G49:BX50)</f>
        <v>5</v>
      </c>
      <c r="F49" s="201">
        <f>E49-D49</f>
        <v>-5</v>
      </c>
      <c r="G49" s="331"/>
      <c r="H49" s="265"/>
      <c r="I49" s="265"/>
      <c r="J49" s="265"/>
      <c r="K49" s="265"/>
      <c r="L49" s="265"/>
      <c r="M49" s="331"/>
      <c r="N49" s="331"/>
      <c r="O49" s="265"/>
      <c r="P49" s="265"/>
      <c r="Q49" s="265"/>
      <c r="R49" s="265"/>
      <c r="S49" s="265"/>
      <c r="T49" s="331"/>
      <c r="U49" s="331"/>
      <c r="V49" s="265"/>
      <c r="W49" s="265"/>
      <c r="X49" s="265"/>
      <c r="Y49" s="265"/>
      <c r="Z49" s="265"/>
      <c r="AA49" s="331"/>
      <c r="AB49" s="331"/>
      <c r="AC49" s="265"/>
      <c r="AD49" s="265"/>
      <c r="AE49" s="265"/>
      <c r="AF49" s="265"/>
      <c r="AG49" s="265"/>
      <c r="AH49" s="331"/>
      <c r="AI49" s="331"/>
      <c r="AJ49" s="265"/>
      <c r="AK49" s="265"/>
      <c r="AL49" s="265"/>
      <c r="AM49" s="265"/>
      <c r="AN49" s="265"/>
      <c r="AO49" s="331"/>
      <c r="AP49" s="331"/>
      <c r="AQ49" s="265"/>
      <c r="AR49" s="265"/>
      <c r="AS49" s="265"/>
      <c r="AT49" s="265"/>
      <c r="AU49" s="265"/>
      <c r="AV49" s="331"/>
      <c r="AW49" s="331"/>
      <c r="AX49" s="265"/>
      <c r="AY49" s="265"/>
      <c r="AZ49" s="265"/>
      <c r="BA49" s="265"/>
      <c r="BB49" s="265"/>
      <c r="BC49" s="331"/>
      <c r="BD49" s="331"/>
      <c r="BE49" s="265"/>
      <c r="BF49" s="265"/>
      <c r="BG49" s="265"/>
      <c r="BH49" s="265"/>
      <c r="BI49" s="265"/>
      <c r="BJ49" s="331"/>
      <c r="BK49" s="331"/>
      <c r="BL49" s="265"/>
      <c r="BM49" s="265"/>
      <c r="BN49" s="265"/>
      <c r="BO49" s="265"/>
      <c r="BP49" s="265"/>
      <c r="BQ49" s="331"/>
      <c r="BR49" s="331"/>
      <c r="BS49" s="265"/>
      <c r="BT49" s="265">
        <v>5</v>
      </c>
      <c r="BU49" s="265"/>
      <c r="BV49" s="265"/>
      <c r="BW49" s="265"/>
      <c r="BX49" s="331"/>
      <c r="BY49" s="331"/>
      <c r="BZ49" s="331"/>
      <c r="CA49" s="331"/>
      <c r="CB49" s="331"/>
      <c r="CC49" s="331"/>
      <c r="CD49" s="331"/>
      <c r="CE49" s="331"/>
      <c r="CF49" s="331"/>
      <c r="CG49" s="265"/>
      <c r="CH49" s="265"/>
      <c r="CI49" s="265"/>
      <c r="CJ49" s="265"/>
      <c r="CK49" s="265"/>
      <c r="CL49" s="331"/>
      <c r="CM49" s="331"/>
      <c r="CN49" s="265"/>
      <c r="CO49" s="265"/>
      <c r="CP49" s="265"/>
      <c r="CQ49" s="265"/>
      <c r="CR49" s="265"/>
      <c r="CS49" s="276"/>
      <c r="CT49"/>
      <c r="CU49"/>
    </row>
    <row r="50" spans="1:99" s="2" customFormat="1" ht="18" customHeight="1" x14ac:dyDescent="0.35">
      <c r="A50" s="361"/>
      <c r="B50" s="203"/>
      <c r="C50" s="201"/>
      <c r="D50" s="201"/>
      <c r="E50" s="201"/>
      <c r="F50" s="201"/>
      <c r="G50" s="331"/>
      <c r="H50" s="265"/>
      <c r="I50" s="265"/>
      <c r="J50" s="265"/>
      <c r="K50" s="265"/>
      <c r="L50" s="265"/>
      <c r="M50" s="331"/>
      <c r="N50" s="331"/>
      <c r="O50" s="265"/>
      <c r="P50" s="265"/>
      <c r="Q50" s="265"/>
      <c r="R50" s="265"/>
      <c r="S50" s="265"/>
      <c r="T50" s="331"/>
      <c r="U50" s="331"/>
      <c r="V50" s="265"/>
      <c r="W50" s="265"/>
      <c r="X50" s="265"/>
      <c r="Y50" s="265"/>
      <c r="Z50" s="265"/>
      <c r="AA50" s="331"/>
      <c r="AB50" s="331"/>
      <c r="AC50" s="265"/>
      <c r="AD50" s="265"/>
      <c r="AE50" s="265"/>
      <c r="AF50" s="265"/>
      <c r="AG50" s="265"/>
      <c r="AH50" s="331"/>
      <c r="AI50" s="331"/>
      <c r="AJ50" s="265"/>
      <c r="AK50" s="265"/>
      <c r="AL50" s="265"/>
      <c r="AM50" s="265"/>
      <c r="AN50" s="265"/>
      <c r="AO50" s="331"/>
      <c r="AP50" s="331"/>
      <c r="AQ50" s="265"/>
      <c r="AR50" s="265"/>
      <c r="AS50" s="265"/>
      <c r="AT50" s="265"/>
      <c r="AU50" s="265"/>
      <c r="AV50" s="331"/>
      <c r="AW50" s="331"/>
      <c r="AX50" s="265"/>
      <c r="AY50" s="265"/>
      <c r="AZ50" s="265"/>
      <c r="BA50" s="265"/>
      <c r="BB50" s="265"/>
      <c r="BC50" s="331"/>
      <c r="BD50" s="331"/>
      <c r="BE50" s="265"/>
      <c r="BF50" s="265"/>
      <c r="BG50" s="265"/>
      <c r="BH50" s="265"/>
      <c r="BI50" s="265"/>
      <c r="BJ50" s="331"/>
      <c r="BK50" s="331"/>
      <c r="BL50" s="265"/>
      <c r="BM50" s="265"/>
      <c r="BN50" s="265"/>
      <c r="BO50" s="265"/>
      <c r="BP50" s="265"/>
      <c r="BQ50" s="331"/>
      <c r="BR50" s="331"/>
      <c r="BS50" s="265"/>
      <c r="BT50" s="265"/>
      <c r="BU50" s="265"/>
      <c r="BV50" s="265"/>
      <c r="BW50" s="265"/>
      <c r="BX50" s="331"/>
      <c r="BY50" s="331"/>
      <c r="BZ50" s="331"/>
      <c r="CA50" s="331"/>
      <c r="CB50" s="331"/>
      <c r="CC50" s="331"/>
      <c r="CD50" s="331"/>
      <c r="CE50" s="331"/>
      <c r="CF50" s="331"/>
      <c r="CG50" s="265"/>
      <c r="CH50" s="265"/>
      <c r="CI50" s="265"/>
      <c r="CJ50" s="265"/>
      <c r="CK50" s="265"/>
      <c r="CL50" s="331"/>
      <c r="CM50" s="331"/>
      <c r="CN50" s="265"/>
      <c r="CO50" s="265"/>
      <c r="CP50" s="265"/>
      <c r="CQ50" s="265"/>
      <c r="CR50" s="265"/>
      <c r="CS50" s="276"/>
      <c r="CT50"/>
      <c r="CU50"/>
    </row>
    <row r="51" spans="1:99" s="2" customFormat="1" ht="15" customHeight="1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22"/>
      <c r="CT51"/>
      <c r="CU51"/>
    </row>
    <row r="52" spans="1:99" s="2" customFormat="1" ht="15" customHeight="1" x14ac:dyDescent="0.35">
      <c r="A52"/>
      <c r="B52"/>
      <c r="C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22"/>
      <c r="CT52"/>
      <c r="CU52"/>
    </row>
    <row r="53" spans="1:99" s="2" customFormat="1" ht="15" customHeight="1" x14ac:dyDescent="0.35">
      <c r="A53"/>
      <c r="B53"/>
      <c r="C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22"/>
      <c r="CT53"/>
      <c r="CU53"/>
    </row>
    <row r="54" spans="1:99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22"/>
      <c r="CT54"/>
      <c r="CU54"/>
    </row>
    <row r="55" spans="1:99" s="2" customFormat="1" ht="15" customHeight="1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T55"/>
      <c r="CU55"/>
    </row>
    <row r="56" spans="1:99" s="2" customFormat="1" ht="15" customHeight="1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T56"/>
      <c r="CU56"/>
    </row>
    <row r="57" spans="1:99" s="1" customFormat="1" ht="15" customHeight="1" x14ac:dyDescent="0.35">
      <c r="A57"/>
      <c r="B57" s="21"/>
      <c r="C57"/>
      <c r="D57"/>
      <c r="E57"/>
      <c r="F57"/>
      <c r="CS57" s="2"/>
      <c r="CT57"/>
      <c r="CU57"/>
    </row>
    <row r="58" spans="1:99" s="1" customFormat="1" ht="15" customHeight="1" x14ac:dyDescent="0.35">
      <c r="A58"/>
      <c r="B58" s="21"/>
      <c r="C58"/>
      <c r="D58"/>
      <c r="E58"/>
      <c r="F58"/>
      <c r="CS58" s="2"/>
      <c r="CT58"/>
      <c r="CU58"/>
    </row>
    <row r="59" spans="1:99" s="1" customFormat="1" ht="15" customHeight="1" x14ac:dyDescent="0.35">
      <c r="A59"/>
      <c r="B59" s="21"/>
      <c r="C59"/>
      <c r="D59"/>
      <c r="E59"/>
      <c r="F59"/>
      <c r="CS59" s="2"/>
      <c r="CT59"/>
      <c r="CU59"/>
    </row>
    <row r="60" spans="1:99" s="1" customFormat="1" ht="15" customHeight="1" x14ac:dyDescent="0.35">
      <c r="A60"/>
      <c r="B60" s="21"/>
      <c r="C60"/>
      <c r="D60"/>
      <c r="E60"/>
      <c r="F60"/>
      <c r="CS60" s="2"/>
      <c r="CT60"/>
      <c r="CU60"/>
    </row>
    <row r="61" spans="1:99" s="1" customFormat="1" ht="15" customHeight="1" x14ac:dyDescent="0.35">
      <c r="A61"/>
      <c r="B61" s="21"/>
      <c r="C61"/>
      <c r="D61"/>
      <c r="E61"/>
      <c r="F61"/>
      <c r="CS61" s="2"/>
      <c r="CT61"/>
      <c r="CU61"/>
    </row>
    <row r="62" spans="1:99" s="1" customFormat="1" ht="15" customHeight="1" x14ac:dyDescent="0.35">
      <c r="A62"/>
      <c r="B62" s="21"/>
      <c r="C62"/>
      <c r="D62"/>
      <c r="E62"/>
      <c r="F62"/>
      <c r="CS62" s="2"/>
      <c r="CT62"/>
      <c r="CU62"/>
    </row>
    <row r="63" spans="1:99" s="1" customFormat="1" ht="15" customHeight="1" x14ac:dyDescent="0.35">
      <c r="A63"/>
      <c r="B63" s="21"/>
      <c r="C63"/>
      <c r="D63"/>
      <c r="E63"/>
      <c r="F63"/>
      <c r="CS63" s="2"/>
      <c r="CT63"/>
      <c r="CU63"/>
    </row>
    <row r="64" spans="1:99" s="1" customFormat="1" ht="15" customHeight="1" x14ac:dyDescent="0.35">
      <c r="A64"/>
      <c r="B64" s="21"/>
      <c r="C64"/>
      <c r="D64"/>
      <c r="E64"/>
      <c r="F64"/>
      <c r="CS64" s="2"/>
      <c r="CT64"/>
      <c r="CU64"/>
    </row>
    <row r="65" spans="1:99" s="1" customFormat="1" ht="15" customHeight="1" x14ac:dyDescent="0.35">
      <c r="A65"/>
      <c r="B65" s="21"/>
      <c r="C65"/>
      <c r="D65"/>
      <c r="E65"/>
      <c r="F65"/>
      <c r="CS65" s="2"/>
      <c r="CT65"/>
      <c r="CU65"/>
    </row>
    <row r="66" spans="1:99" s="1" customFormat="1" ht="15" customHeight="1" x14ac:dyDescent="0.35">
      <c r="A66"/>
      <c r="B66" s="21"/>
      <c r="C66"/>
      <c r="D66"/>
      <c r="E66"/>
      <c r="F66"/>
      <c r="CS66" s="2"/>
      <c r="CT66"/>
      <c r="CU66"/>
    </row>
  </sheetData>
  <mergeCells count="555">
    <mergeCell ref="CR49:CR50"/>
    <mergeCell ref="CI49:CI50"/>
    <mergeCell ref="CJ49:CJ50"/>
    <mergeCell ref="CK49:CK50"/>
    <mergeCell ref="CL49:CL50"/>
    <mergeCell ref="CM49:CM50"/>
    <mergeCell ref="CN49:CN50"/>
    <mergeCell ref="CO49:CO50"/>
    <mergeCell ref="CP49:CP50"/>
    <mergeCell ref="CQ49:CQ50"/>
    <mergeCell ref="CP47:CP48"/>
    <mergeCell ref="CQ47:CQ48"/>
    <mergeCell ref="CR47:CR48"/>
    <mergeCell ref="BN49:BN50"/>
    <mergeCell ref="BO49:BO50"/>
    <mergeCell ref="BP49:BP50"/>
    <mergeCell ref="BQ49:BQ50"/>
    <mergeCell ref="BR49:BR50"/>
    <mergeCell ref="BS49:BS50"/>
    <mergeCell ref="BT49:BT50"/>
    <mergeCell ref="BU49:BU50"/>
    <mergeCell ref="BV49:BV50"/>
    <mergeCell ref="BW49:BW50"/>
    <mergeCell ref="BX49:BX50"/>
    <mergeCell ref="BY49:BY50"/>
    <mergeCell ref="BZ49:BZ50"/>
    <mergeCell ref="CA49:CA50"/>
    <mergeCell ref="CB49:CB50"/>
    <mergeCell ref="CC49:CC50"/>
    <mergeCell ref="CD49:CD50"/>
    <mergeCell ref="CE49:CE50"/>
    <mergeCell ref="CF49:CF50"/>
    <mergeCell ref="CG49:CG50"/>
    <mergeCell ref="CH49:CH50"/>
    <mergeCell ref="CO45:CO46"/>
    <mergeCell ref="CP45:CP46"/>
    <mergeCell ref="CQ45:CQ46"/>
    <mergeCell ref="CR45:CR46"/>
    <mergeCell ref="BN47:BN48"/>
    <mergeCell ref="BO47:BO48"/>
    <mergeCell ref="BP47:BP48"/>
    <mergeCell ref="BQ47:BQ48"/>
    <mergeCell ref="BR47:BR48"/>
    <mergeCell ref="BS47:BS48"/>
    <mergeCell ref="BT47:BT48"/>
    <mergeCell ref="BU47:BU48"/>
    <mergeCell ref="BV47:BV48"/>
    <mergeCell ref="BW47:BW48"/>
    <mergeCell ref="BX47:BX48"/>
    <mergeCell ref="BY47:BY48"/>
    <mergeCell ref="BZ47:BZ48"/>
    <mergeCell ref="CA47:CA48"/>
    <mergeCell ref="CB47:CB48"/>
    <mergeCell ref="CC47:CC48"/>
    <mergeCell ref="CD47:CD48"/>
    <mergeCell ref="CE47:CE48"/>
    <mergeCell ref="CF47:CF48"/>
    <mergeCell ref="CG47:CG48"/>
    <mergeCell ref="CF45:CF46"/>
    <mergeCell ref="CG45:CG46"/>
    <mergeCell ref="CH45:CH46"/>
    <mergeCell ref="CI45:CI46"/>
    <mergeCell ref="CJ45:CJ46"/>
    <mergeCell ref="CK45:CK46"/>
    <mergeCell ref="CL45:CL46"/>
    <mergeCell ref="CM45:CM46"/>
    <mergeCell ref="CN45:CN46"/>
    <mergeCell ref="BW45:BW46"/>
    <mergeCell ref="BX45:BX46"/>
    <mergeCell ref="BY45:BY46"/>
    <mergeCell ref="BZ45:BZ46"/>
    <mergeCell ref="CA45:CA46"/>
    <mergeCell ref="CB45:CB46"/>
    <mergeCell ref="CC45:CC46"/>
    <mergeCell ref="CD45:CD46"/>
    <mergeCell ref="CE45:CE46"/>
    <mergeCell ref="CM41:CM42"/>
    <mergeCell ref="CN41:CN42"/>
    <mergeCell ref="CO41:CO42"/>
    <mergeCell ref="CP41:CP42"/>
    <mergeCell ref="CQ41:CQ42"/>
    <mergeCell ref="CR41:CR42"/>
    <mergeCell ref="BN43:BN44"/>
    <mergeCell ref="BO43:BO44"/>
    <mergeCell ref="BP43:BP44"/>
    <mergeCell ref="BQ43:BQ44"/>
    <mergeCell ref="BR43:BR44"/>
    <mergeCell ref="BS43:BS44"/>
    <mergeCell ref="BT43:BT44"/>
    <mergeCell ref="BU43:BU44"/>
    <mergeCell ref="BV43:BV44"/>
    <mergeCell ref="BW43:BW44"/>
    <mergeCell ref="BX43:BX44"/>
    <mergeCell ref="BY43:BY44"/>
    <mergeCell ref="BZ43:BZ44"/>
    <mergeCell ref="CA43:CA44"/>
    <mergeCell ref="CB43:CB44"/>
    <mergeCell ref="CC43:CC44"/>
    <mergeCell ref="CD43:CD44"/>
    <mergeCell ref="CE43:CE44"/>
    <mergeCell ref="BN39:CR39"/>
    <mergeCell ref="BN41:BN42"/>
    <mergeCell ref="BO41:BO42"/>
    <mergeCell ref="BP41:BP42"/>
    <mergeCell ref="BQ41:BQ42"/>
    <mergeCell ref="BR41:BR42"/>
    <mergeCell ref="BS41:BS42"/>
    <mergeCell ref="BT41:BT42"/>
    <mergeCell ref="BU41:BU42"/>
    <mergeCell ref="BV41:BV42"/>
    <mergeCell ref="BW41:BW42"/>
    <mergeCell ref="BX41:BX42"/>
    <mergeCell ref="BY41:BY42"/>
    <mergeCell ref="BZ41:BZ42"/>
    <mergeCell ref="CA41:CA42"/>
    <mergeCell ref="CB41:CB42"/>
    <mergeCell ref="CC41:CC42"/>
    <mergeCell ref="CD41:CD42"/>
    <mergeCell ref="CE41:CE42"/>
    <mergeCell ref="CF41:CF42"/>
    <mergeCell ref="CG41:CG42"/>
    <mergeCell ref="CH41:CH42"/>
    <mergeCell ref="CI41:CI42"/>
    <mergeCell ref="CJ41:CJ42"/>
    <mergeCell ref="G3:AH3"/>
    <mergeCell ref="AI3:BM3"/>
    <mergeCell ref="CS3:CS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BN3:CR3"/>
    <mergeCell ref="A35:A36"/>
    <mergeCell ref="B35:C36"/>
    <mergeCell ref="D35:D36"/>
    <mergeCell ref="E35:E36"/>
    <mergeCell ref="F35:F36"/>
    <mergeCell ref="G35:G36"/>
    <mergeCell ref="A17:A22"/>
    <mergeCell ref="B17:B22"/>
    <mergeCell ref="A23:A28"/>
    <mergeCell ref="B23:B28"/>
    <mergeCell ref="A29:A34"/>
    <mergeCell ref="B29:B34"/>
    <mergeCell ref="Q35:Q36"/>
    <mergeCell ref="R35:R36"/>
    <mergeCell ref="T35:T36"/>
    <mergeCell ref="U35:U36"/>
    <mergeCell ref="H35:H36"/>
    <mergeCell ref="I35:I36"/>
    <mergeCell ref="J35:J36"/>
    <mergeCell ref="K35:K36"/>
    <mergeCell ref="M35:M36"/>
    <mergeCell ref="N35:N36"/>
    <mergeCell ref="AK35:AK36"/>
    <mergeCell ref="AL35:AL36"/>
    <mergeCell ref="AM35:AM36"/>
    <mergeCell ref="AN35:AN36"/>
    <mergeCell ref="CS35:CS36"/>
    <mergeCell ref="A39:A40"/>
    <mergeCell ref="B39:B40"/>
    <mergeCell ref="C39:C40"/>
    <mergeCell ref="D39:D40"/>
    <mergeCell ref="E39:E40"/>
    <mergeCell ref="AC35:AC36"/>
    <mergeCell ref="AD35:AD36"/>
    <mergeCell ref="AE35:AE36"/>
    <mergeCell ref="AF35:AF36"/>
    <mergeCell ref="AG35:AG36"/>
    <mergeCell ref="AJ35:AJ36"/>
    <mergeCell ref="V35:V36"/>
    <mergeCell ref="W35:W36"/>
    <mergeCell ref="X35:X36"/>
    <mergeCell ref="Y35:Y36"/>
    <mergeCell ref="AA35:AA36"/>
    <mergeCell ref="AB35:AB36"/>
    <mergeCell ref="O35:O36"/>
    <mergeCell ref="P35:P36"/>
    <mergeCell ref="CS39:CS40"/>
    <mergeCell ref="A41:A42"/>
    <mergeCell ref="B41:B42"/>
    <mergeCell ref="C41:C42"/>
    <mergeCell ref="D41:D42"/>
    <mergeCell ref="E41:E42"/>
    <mergeCell ref="F41:F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Y41:Y42"/>
    <mergeCell ref="Z41:Z42"/>
    <mergeCell ref="S41:S42"/>
    <mergeCell ref="T41:T42"/>
    <mergeCell ref="U41:U42"/>
    <mergeCell ref="V41:V42"/>
    <mergeCell ref="W41:W42"/>
    <mergeCell ref="X41:X42"/>
    <mergeCell ref="F39:F40"/>
    <mergeCell ref="G39:AH39"/>
    <mergeCell ref="AI39:BM39"/>
    <mergeCell ref="AE41:AE42"/>
    <mergeCell ref="AF41:AF42"/>
    <mergeCell ref="AG41:AG42"/>
    <mergeCell ref="AH41:AH42"/>
    <mergeCell ref="AI41:AI42"/>
    <mergeCell ref="AJ41:AJ42"/>
    <mergeCell ref="AA41:AA42"/>
    <mergeCell ref="AB41:AB42"/>
    <mergeCell ref="AC41:AC42"/>
    <mergeCell ref="AD41:AD42"/>
    <mergeCell ref="BL41:BL42"/>
    <mergeCell ref="BM41:BM42"/>
    <mergeCell ref="AK41:AK42"/>
    <mergeCell ref="AL41:AL42"/>
    <mergeCell ref="AM41:AM42"/>
    <mergeCell ref="AN41:AN42"/>
    <mergeCell ref="AO41:AO42"/>
    <mergeCell ref="AP41:AP42"/>
    <mergeCell ref="CS41:CS42"/>
    <mergeCell ref="BC41:BC42"/>
    <mergeCell ref="BD41:BD42"/>
    <mergeCell ref="BE41:BE42"/>
    <mergeCell ref="BF41:BF42"/>
    <mergeCell ref="BG41:BG42"/>
    <mergeCell ref="BH41:BH42"/>
    <mergeCell ref="AQ41:AQ42"/>
    <mergeCell ref="AR41:AR42"/>
    <mergeCell ref="AS41:AS42"/>
    <mergeCell ref="AT41:AT42"/>
    <mergeCell ref="AU41:AU42"/>
    <mergeCell ref="AV41:AV42"/>
    <mergeCell ref="BI41:BI42"/>
    <mergeCell ref="BJ41:BJ42"/>
    <mergeCell ref="BK41:BK42"/>
    <mergeCell ref="AW41:AW42"/>
    <mergeCell ref="AX41:AX42"/>
    <mergeCell ref="AY41:AY42"/>
    <mergeCell ref="AZ41:AZ42"/>
    <mergeCell ref="BA41:BA42"/>
    <mergeCell ref="BB41:BB42"/>
    <mergeCell ref="CK41:CK42"/>
    <mergeCell ref="CL41:CL42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CS43:CS44"/>
    <mergeCell ref="BC43:BC44"/>
    <mergeCell ref="BD43:BD44"/>
    <mergeCell ref="BE43:BE44"/>
    <mergeCell ref="BF43:BF44"/>
    <mergeCell ref="BG43:BG44"/>
    <mergeCell ref="BH43:BH44"/>
    <mergeCell ref="BI43:BI44"/>
    <mergeCell ref="BJ43:BJ44"/>
    <mergeCell ref="BK43:BK44"/>
    <mergeCell ref="CF43:CF44"/>
    <mergeCell ref="CG43:CG44"/>
    <mergeCell ref="CH43:CH44"/>
    <mergeCell ref="CI43:CI44"/>
    <mergeCell ref="CJ43:CJ44"/>
    <mergeCell ref="CK43:CK44"/>
    <mergeCell ref="CL43:CL44"/>
    <mergeCell ref="CM43:CM44"/>
    <mergeCell ref="CN43:CN44"/>
    <mergeCell ref="CO43:CO44"/>
    <mergeCell ref="CP43:CP44"/>
    <mergeCell ref="CQ43:CQ44"/>
    <mergeCell ref="CR43:CR44"/>
    <mergeCell ref="AQ43:AQ44"/>
    <mergeCell ref="AR43:AR44"/>
    <mergeCell ref="AS43:AS44"/>
    <mergeCell ref="AT43:AT44"/>
    <mergeCell ref="AU43:AU44"/>
    <mergeCell ref="AV43:AV44"/>
    <mergeCell ref="AK43:AK44"/>
    <mergeCell ref="AL43:AL44"/>
    <mergeCell ref="AM43:AM44"/>
    <mergeCell ref="AN43:AN44"/>
    <mergeCell ref="AO43:AO44"/>
    <mergeCell ref="AP43:AP44"/>
    <mergeCell ref="AW43:AW44"/>
    <mergeCell ref="AX43:AX44"/>
    <mergeCell ref="AY43:AY44"/>
    <mergeCell ref="AZ43:AZ44"/>
    <mergeCell ref="BA43:BA44"/>
    <mergeCell ref="BB43:BB44"/>
    <mergeCell ref="G45:G46"/>
    <mergeCell ref="H45:H46"/>
    <mergeCell ref="I45:I46"/>
    <mergeCell ref="J45:J46"/>
    <mergeCell ref="K45:K46"/>
    <mergeCell ref="L45:L46"/>
    <mergeCell ref="V45:V46"/>
    <mergeCell ref="W45:W46"/>
    <mergeCell ref="X45:X46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45:A46"/>
    <mergeCell ref="B45:B46"/>
    <mergeCell ref="C45:C46"/>
    <mergeCell ref="D45:D46"/>
    <mergeCell ref="E45:E46"/>
    <mergeCell ref="F45:F46"/>
    <mergeCell ref="S45:S46"/>
    <mergeCell ref="T45:T46"/>
    <mergeCell ref="U45:U46"/>
    <mergeCell ref="M45:M46"/>
    <mergeCell ref="N45:N46"/>
    <mergeCell ref="O45:O46"/>
    <mergeCell ref="P45:P46"/>
    <mergeCell ref="Q45:Q46"/>
    <mergeCell ref="R45:R46"/>
    <mergeCell ref="AB45:AB46"/>
    <mergeCell ref="AC45:AC46"/>
    <mergeCell ref="AD45:AD46"/>
    <mergeCell ref="BM45:BM46"/>
    <mergeCell ref="CS45:CS46"/>
    <mergeCell ref="BC45:BC46"/>
    <mergeCell ref="BD45:BD46"/>
    <mergeCell ref="BE45:BE46"/>
    <mergeCell ref="BF45:BF46"/>
    <mergeCell ref="BG45:BG46"/>
    <mergeCell ref="BH45:BH46"/>
    <mergeCell ref="AN45:AN46"/>
    <mergeCell ref="AO45:AO46"/>
    <mergeCell ref="AP45:AP46"/>
    <mergeCell ref="BL45:BL46"/>
    <mergeCell ref="BN45:BN46"/>
    <mergeCell ref="BO45:BO46"/>
    <mergeCell ref="BP45:BP46"/>
    <mergeCell ref="BQ45:BQ46"/>
    <mergeCell ref="BR45:BR46"/>
    <mergeCell ref="BS45:BS46"/>
    <mergeCell ref="BT45:BT46"/>
    <mergeCell ref="BU45:BU46"/>
    <mergeCell ref="BV45:BV46"/>
    <mergeCell ref="A47:A48"/>
    <mergeCell ref="B47:B48"/>
    <mergeCell ref="C47:C48"/>
    <mergeCell ref="D47:D48"/>
    <mergeCell ref="E47:E48"/>
    <mergeCell ref="F47:F48"/>
    <mergeCell ref="BI45:BI46"/>
    <mergeCell ref="BJ45:BJ46"/>
    <mergeCell ref="BK45:BK46"/>
    <mergeCell ref="AW45:AW46"/>
    <mergeCell ref="AX45:AX46"/>
    <mergeCell ref="AY45:AY46"/>
    <mergeCell ref="AZ45:AZ46"/>
    <mergeCell ref="BA45:BA46"/>
    <mergeCell ref="BB45:BB46"/>
    <mergeCell ref="AQ45:AQ46"/>
    <mergeCell ref="AR45:AR46"/>
    <mergeCell ref="AS45:AS46"/>
    <mergeCell ref="AT45:AT46"/>
    <mergeCell ref="AU45:AU46"/>
    <mergeCell ref="AV45:AV46"/>
    <mergeCell ref="AK45:AK46"/>
    <mergeCell ref="AL45:AL46"/>
    <mergeCell ref="AM45:AM46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AN47:AN48"/>
    <mergeCell ref="AO47:AO48"/>
    <mergeCell ref="AP47:AP48"/>
    <mergeCell ref="AE47:AE48"/>
    <mergeCell ref="AF47:AF48"/>
    <mergeCell ref="AG47:AG48"/>
    <mergeCell ref="AH47:AH48"/>
    <mergeCell ref="AI47:AI48"/>
    <mergeCell ref="AJ47:AJ48"/>
    <mergeCell ref="A49:A50"/>
    <mergeCell ref="B49:B50"/>
    <mergeCell ref="C49:C50"/>
    <mergeCell ref="D49:D50"/>
    <mergeCell ref="E49:E50"/>
    <mergeCell ref="F49:F50"/>
    <mergeCell ref="BI47:BI48"/>
    <mergeCell ref="BJ47:BJ48"/>
    <mergeCell ref="BK47:BK48"/>
    <mergeCell ref="AW47:AW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AU47:AU48"/>
    <mergeCell ref="AV47:AV48"/>
    <mergeCell ref="AK47:AK48"/>
    <mergeCell ref="AL47:AL48"/>
    <mergeCell ref="AM47:AM48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Y49:Y50"/>
    <mergeCell ref="Z49:Z50"/>
    <mergeCell ref="AA49:AA50"/>
    <mergeCell ref="AB49:AB50"/>
    <mergeCell ref="AC49:AC50"/>
    <mergeCell ref="AD49:AD50"/>
    <mergeCell ref="S49:S50"/>
    <mergeCell ref="T49:T50"/>
    <mergeCell ref="U49:U50"/>
    <mergeCell ref="V49:V50"/>
    <mergeCell ref="W49:W50"/>
    <mergeCell ref="X49:X50"/>
    <mergeCell ref="AK49:AK50"/>
    <mergeCell ref="AL49:AL50"/>
    <mergeCell ref="AM49:AM50"/>
    <mergeCell ref="AN49:AN50"/>
    <mergeCell ref="AO49:AO50"/>
    <mergeCell ref="AP49:AP50"/>
    <mergeCell ref="AE49:AE50"/>
    <mergeCell ref="AF49:AF50"/>
    <mergeCell ref="AG49:AG50"/>
    <mergeCell ref="AH49:AH50"/>
    <mergeCell ref="AI49:AI50"/>
    <mergeCell ref="AJ49:AJ50"/>
    <mergeCell ref="AW49:AW50"/>
    <mergeCell ref="AX49:AX50"/>
    <mergeCell ref="AY49:AY50"/>
    <mergeCell ref="AZ49:AZ50"/>
    <mergeCell ref="BA49:BA50"/>
    <mergeCell ref="BB49:BB50"/>
    <mergeCell ref="AQ49:AQ50"/>
    <mergeCell ref="AR49:AR50"/>
    <mergeCell ref="AS49:AS50"/>
    <mergeCell ref="AT49:AT50"/>
    <mergeCell ref="AU49:AU50"/>
    <mergeCell ref="AV49:AV50"/>
    <mergeCell ref="CS49:CS50"/>
    <mergeCell ref="BC49:BC50"/>
    <mergeCell ref="BD49:BD50"/>
    <mergeCell ref="BE49:BE50"/>
    <mergeCell ref="BF49:BF50"/>
    <mergeCell ref="BG49:BG50"/>
    <mergeCell ref="BH49:BH50"/>
    <mergeCell ref="BL47:BL48"/>
    <mergeCell ref="BM47:BM48"/>
    <mergeCell ref="CS47:CS48"/>
    <mergeCell ref="BC47:BC48"/>
    <mergeCell ref="BD47:BD48"/>
    <mergeCell ref="BE47:BE48"/>
    <mergeCell ref="BF47:BF48"/>
    <mergeCell ref="BG47:BG48"/>
    <mergeCell ref="BH47:BH48"/>
    <mergeCell ref="CH47:CH48"/>
    <mergeCell ref="CI47:CI48"/>
    <mergeCell ref="CJ47:CJ48"/>
    <mergeCell ref="CK47:CK48"/>
    <mergeCell ref="CL47:CL48"/>
    <mergeCell ref="CM47:CM48"/>
    <mergeCell ref="CN47:CN48"/>
    <mergeCell ref="CO47:CO48"/>
    <mergeCell ref="BF35:BF36"/>
    <mergeCell ref="BE35:BE36"/>
    <mergeCell ref="BC35:BC36"/>
    <mergeCell ref="BD35:BD36"/>
    <mergeCell ref="BI49:BI50"/>
    <mergeCell ref="BJ49:BJ50"/>
    <mergeCell ref="BK49:BK50"/>
    <mergeCell ref="BL49:BL50"/>
    <mergeCell ref="BM49:BM50"/>
    <mergeCell ref="BL43:BL44"/>
    <mergeCell ref="BM43:BM44"/>
  </mergeCells>
  <conditionalFormatting sqref="F5:F34 E35:F35">
    <cfRule type="cellIs" dxfId="59" priority="7" operator="lessThan">
      <formula>0</formula>
    </cfRule>
  </conditionalFormatting>
  <conditionalFormatting sqref="F5:F35">
    <cfRule type="cellIs" dxfId="58" priority="6" operator="equal">
      <formula>0</formula>
    </cfRule>
  </conditionalFormatting>
  <conditionalFormatting sqref="F41:F50">
    <cfRule type="cellIs" dxfId="57" priority="4" operator="equal">
      <formula>0</formula>
    </cfRule>
    <cfRule type="cellIs" dxfId="56" priority="5" operator="lessThan">
      <formula>0</formula>
    </cfRule>
  </conditionalFormatting>
  <conditionalFormatting sqref="G5:CR34 G35:BF35 BG35:CR36 G36:AI36 AO36:BB36 G41:CR50">
    <cfRule type="cellIs" dxfId="55" priority="3" operator="greaterThan">
      <formula>0</formula>
    </cfRule>
  </conditionalFormatting>
  <conditionalFormatting sqref="CS5:CS35">
    <cfRule type="containsText" dxfId="54" priority="2" operator="containsText" text="Done">
      <formula>NOT(ISERROR(SEARCH("Done",CS5)))</formula>
    </cfRule>
  </conditionalFormatting>
  <conditionalFormatting sqref="CS5:CS36 CS41:CS50">
    <cfRule type="containsText" dxfId="53" priority="1" operator="containsText" text="Done">
      <formula>NOT(ISERROR(SEARCH("Done",CS5)))</formula>
    </cfRule>
  </conditionalFormatting>
  <conditionalFormatting sqref="CS41 CS43 CS45 CS47 CS49">
    <cfRule type="containsText" dxfId="52" priority="8" operator="containsText" text="Done">
      <formula>NOT(ISERROR(SEARCH("Done",CS41)))</formula>
    </cfRule>
  </conditionalFormatting>
  <dataValidations count="1">
    <dataValidation allowBlank="1" showInputMessage="1" showErrorMessage="1" sqref="CU5" xr:uid="{D9DB25B3-A999-4070-BFA1-370BE312FB66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C701-568E-4F4E-AAF0-CEB18DC3B546}">
  <sheetPr>
    <tabColor theme="7" tint="0.39997558519241921"/>
    <pageSetUpPr fitToPage="1"/>
  </sheetPr>
  <dimension ref="A1:BQ112"/>
  <sheetViews>
    <sheetView showGridLines="0" zoomScale="60" zoomScaleNormal="60" workbookViewId="0">
      <pane xSplit="6" ySplit="4" topLeftCell="AH58" activePane="bottomRight" state="frozen"/>
      <selection pane="topRight" activeCell="G51" sqref="G51:AH52"/>
      <selection pane="bottomLeft" activeCell="G51" sqref="G51:AH52"/>
      <selection pane="bottomRight" activeCell="AS16" sqref="AS16"/>
    </sheetView>
  </sheetViews>
  <sheetFormatPr defaultColWidth="9.1796875" defaultRowHeight="15" customHeight="1" x14ac:dyDescent="0.35"/>
  <cols>
    <col min="1" max="1" width="20.4531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5" width="4.54296875" style="1" customWidth="1"/>
    <col min="36" max="41" width="5" style="1" customWidth="1"/>
    <col min="42" max="42" width="5" style="2" customWidth="1"/>
    <col min="43" max="68" width="5" customWidth="1"/>
    <col min="69" max="69" width="20.26953125" customWidth="1"/>
    <col min="70" max="75" width="2.26953125" bestFit="1" customWidth="1"/>
    <col min="76" max="78" width="3.26953125" bestFit="1" customWidth="1"/>
    <col min="79" max="79" width="10" bestFit="1" customWidth="1"/>
    <col min="80" max="80" width="11.453125" bestFit="1" customWidth="1"/>
  </cols>
  <sheetData>
    <row r="1" spans="1:69" ht="34.5" customHeight="1" x14ac:dyDescent="0.35">
      <c r="A1" s="27" t="s">
        <v>45</v>
      </c>
      <c r="D1" s="380" t="s">
        <v>282</v>
      </c>
      <c r="E1" s="381"/>
      <c r="F1" s="382"/>
    </row>
    <row r="2" spans="1:69" ht="25" customHeight="1" x14ac:dyDescent="0.35">
      <c r="A2" s="23" t="s">
        <v>46</v>
      </c>
      <c r="C2" s="2">
        <f>D2/4</f>
        <v>72</v>
      </c>
      <c r="D2" s="2">
        <f>SUBTOTAL(9,D5:D70)</f>
        <v>288</v>
      </c>
      <c r="E2" s="2">
        <f>SUBTOTAL(9,E5:E70)</f>
        <v>288</v>
      </c>
      <c r="F2" s="63">
        <f>SUBTOTAL(9,F5:F70)</f>
        <v>0</v>
      </c>
    </row>
    <row r="3" spans="1:69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219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10"/>
      <c r="AL3" s="215" t="s">
        <v>279</v>
      </c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6"/>
      <c r="BN3" s="216"/>
      <c r="BO3" s="216"/>
      <c r="BP3" s="217"/>
      <c r="BQ3" s="263" t="s">
        <v>52</v>
      </c>
    </row>
    <row r="4" spans="1:69" ht="18" customHeight="1" x14ac:dyDescent="0.35">
      <c r="A4" s="206"/>
      <c r="B4" s="206"/>
      <c r="C4" s="206"/>
      <c r="D4" s="207"/>
      <c r="E4" s="207"/>
      <c r="F4" s="207"/>
      <c r="G4" s="68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68">
        <v>7</v>
      </c>
      <c r="N4" s="68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68">
        <v>14</v>
      </c>
      <c r="U4" s="68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68">
        <v>21</v>
      </c>
      <c r="AB4" s="68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68">
        <v>28</v>
      </c>
      <c r="AI4" s="68">
        <v>29</v>
      </c>
      <c r="AJ4" s="37">
        <v>30</v>
      </c>
      <c r="AK4" s="37">
        <v>31</v>
      </c>
      <c r="AL4" s="149">
        <v>1</v>
      </c>
      <c r="AM4" s="149">
        <v>2</v>
      </c>
      <c r="AN4" s="149">
        <v>3</v>
      </c>
      <c r="AO4" s="148">
        <v>4</v>
      </c>
      <c r="AP4" s="148">
        <v>5</v>
      </c>
      <c r="AQ4" s="149">
        <v>6</v>
      </c>
      <c r="AR4" s="149">
        <v>7</v>
      </c>
      <c r="AS4" s="149">
        <v>8</v>
      </c>
      <c r="AT4" s="149">
        <v>9</v>
      </c>
      <c r="AU4" s="149">
        <v>10</v>
      </c>
      <c r="AV4" s="148">
        <v>11</v>
      </c>
      <c r="AW4" s="148">
        <v>12</v>
      </c>
      <c r="AX4" s="148">
        <v>13</v>
      </c>
      <c r="AY4" s="148">
        <v>14</v>
      </c>
      <c r="AZ4" s="148">
        <v>15</v>
      </c>
      <c r="BA4" s="148">
        <v>16</v>
      </c>
      <c r="BB4" s="148">
        <v>17</v>
      </c>
      <c r="BC4" s="148">
        <v>18</v>
      </c>
      <c r="BD4" s="148">
        <v>19</v>
      </c>
      <c r="BE4" s="149">
        <v>20</v>
      </c>
      <c r="BF4" s="149">
        <v>21</v>
      </c>
      <c r="BG4" s="149">
        <v>22</v>
      </c>
      <c r="BH4" s="149">
        <v>23</v>
      </c>
      <c r="BI4" s="149">
        <v>24</v>
      </c>
      <c r="BJ4" s="148">
        <v>25</v>
      </c>
      <c r="BK4" s="148">
        <v>26</v>
      </c>
      <c r="BL4" s="149">
        <v>27</v>
      </c>
      <c r="BM4" s="149">
        <v>28</v>
      </c>
      <c r="BN4" s="149">
        <v>29</v>
      </c>
      <c r="BO4" s="149">
        <v>30</v>
      </c>
      <c r="BP4" s="149">
        <v>31</v>
      </c>
      <c r="BQ4" s="263"/>
    </row>
    <row r="5" spans="1:69" ht="18" customHeight="1" x14ac:dyDescent="0.35">
      <c r="A5" s="220" t="s">
        <v>206</v>
      </c>
      <c r="B5" s="223" t="s">
        <v>79</v>
      </c>
      <c r="C5" s="32" t="s">
        <v>1</v>
      </c>
      <c r="D5" s="14">
        <v>9</v>
      </c>
      <c r="E5" s="8">
        <f>SUM(G5:AU5)</f>
        <v>9</v>
      </c>
      <c r="F5" s="8">
        <f>E5-D5</f>
        <v>0</v>
      </c>
      <c r="G5" s="69"/>
      <c r="H5" s="9"/>
      <c r="I5" s="9"/>
      <c r="J5" s="9"/>
      <c r="K5" s="9"/>
      <c r="L5" s="9"/>
      <c r="M5" s="69"/>
      <c r="N5" s="69"/>
      <c r="O5" s="9"/>
      <c r="P5" s="9"/>
      <c r="Q5" s="9"/>
      <c r="R5" s="9"/>
      <c r="S5" s="9"/>
      <c r="T5" s="69"/>
      <c r="U5" s="69"/>
      <c r="V5" s="9"/>
      <c r="W5" s="9"/>
      <c r="X5" s="9"/>
      <c r="Y5" s="9"/>
      <c r="Z5" s="9"/>
      <c r="AA5" s="69"/>
      <c r="AB5" s="69"/>
      <c r="AC5" s="9"/>
      <c r="AD5" s="9"/>
      <c r="AE5" s="9"/>
      <c r="AF5" s="9"/>
      <c r="AG5" s="9"/>
      <c r="AH5" s="69"/>
      <c r="AI5" s="69"/>
      <c r="AJ5" s="9"/>
      <c r="AK5" s="9">
        <v>9</v>
      </c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116"/>
      <c r="AY5" s="116"/>
      <c r="AZ5" s="116"/>
      <c r="BA5" s="116"/>
      <c r="BB5" s="116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9"/>
      <c r="BO5" s="9"/>
      <c r="BP5" s="9"/>
      <c r="BQ5" s="41"/>
    </row>
    <row r="6" spans="1:69" ht="18" customHeight="1" x14ac:dyDescent="0.35">
      <c r="A6" s="221"/>
      <c r="B6" s="224"/>
      <c r="C6" s="32" t="s">
        <v>2</v>
      </c>
      <c r="D6" s="7">
        <v>9</v>
      </c>
      <c r="E6" s="8">
        <f t="shared" ref="E6:E69" si="0">SUM(G6:AU6)</f>
        <v>9</v>
      </c>
      <c r="F6" s="8">
        <f t="shared" ref="F6:F64" si="1">E6-D6</f>
        <v>0</v>
      </c>
      <c r="G6" s="69"/>
      <c r="H6" s="9"/>
      <c r="I6" s="9"/>
      <c r="J6" s="9"/>
      <c r="K6" s="9"/>
      <c r="L6" s="9"/>
      <c r="M6" s="69"/>
      <c r="N6" s="69"/>
      <c r="O6" s="9"/>
      <c r="P6" s="9"/>
      <c r="Q6" s="9"/>
      <c r="R6" s="9"/>
      <c r="S6" s="9"/>
      <c r="T6" s="69"/>
      <c r="U6" s="69"/>
      <c r="V6" s="9"/>
      <c r="W6" s="9"/>
      <c r="X6" s="9"/>
      <c r="Y6" s="9"/>
      <c r="Z6" s="9"/>
      <c r="AA6" s="69"/>
      <c r="AB6" s="69"/>
      <c r="AC6" s="9"/>
      <c r="AD6" s="9"/>
      <c r="AE6" s="9"/>
      <c r="AF6" s="9"/>
      <c r="AG6" s="9"/>
      <c r="AH6" s="69"/>
      <c r="AI6" s="69"/>
      <c r="AJ6" s="9"/>
      <c r="AK6" s="9">
        <v>9</v>
      </c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116"/>
      <c r="AY6" s="116"/>
      <c r="AZ6" s="116"/>
      <c r="BA6" s="116"/>
      <c r="BB6" s="116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9"/>
      <c r="BO6" s="9"/>
      <c r="BP6" s="9"/>
      <c r="BQ6" s="42"/>
    </row>
    <row r="7" spans="1:69" ht="18" customHeight="1" x14ac:dyDescent="0.35">
      <c r="A7" s="221"/>
      <c r="B7" s="224"/>
      <c r="C7" s="32" t="s">
        <v>3</v>
      </c>
      <c r="D7" s="7"/>
      <c r="E7" s="8">
        <f t="shared" si="0"/>
        <v>0</v>
      </c>
      <c r="F7" s="8">
        <f t="shared" si="1"/>
        <v>0</v>
      </c>
      <c r="G7" s="69"/>
      <c r="H7" s="9"/>
      <c r="I7" s="9"/>
      <c r="J7" s="9"/>
      <c r="K7" s="9"/>
      <c r="L7" s="9"/>
      <c r="M7" s="69"/>
      <c r="N7" s="69"/>
      <c r="O7" s="9"/>
      <c r="P7" s="9"/>
      <c r="Q7" s="9"/>
      <c r="R7" s="9"/>
      <c r="S7" s="9"/>
      <c r="T7" s="69"/>
      <c r="U7" s="69"/>
      <c r="V7" s="9"/>
      <c r="W7" s="9"/>
      <c r="X7" s="9"/>
      <c r="Y7" s="9"/>
      <c r="Z7" s="9"/>
      <c r="AA7" s="69"/>
      <c r="AB7" s="69"/>
      <c r="AC7" s="9"/>
      <c r="AD7" s="9"/>
      <c r="AE7" s="9"/>
      <c r="AF7" s="9"/>
      <c r="AG7" s="9"/>
      <c r="AH7" s="69"/>
      <c r="AI7" s="69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116"/>
      <c r="AY7" s="116"/>
      <c r="AZ7" s="116"/>
      <c r="BA7" s="116"/>
      <c r="BB7" s="116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9"/>
      <c r="BO7" s="9"/>
      <c r="BP7" s="9"/>
      <c r="BQ7" s="42"/>
    </row>
    <row r="8" spans="1:69" ht="18" customHeight="1" x14ac:dyDescent="0.35">
      <c r="A8" s="221"/>
      <c r="B8" s="224"/>
      <c r="C8" s="33" t="s">
        <v>4</v>
      </c>
      <c r="D8" s="7">
        <v>9</v>
      </c>
      <c r="E8" s="8">
        <f t="shared" si="0"/>
        <v>9</v>
      </c>
      <c r="F8" s="8">
        <f t="shared" si="1"/>
        <v>0</v>
      </c>
      <c r="G8" s="69"/>
      <c r="H8" s="9"/>
      <c r="I8" s="9"/>
      <c r="J8" s="9"/>
      <c r="K8" s="9"/>
      <c r="L8" s="9"/>
      <c r="M8" s="69"/>
      <c r="N8" s="69"/>
      <c r="O8" s="9"/>
      <c r="P8" s="9"/>
      <c r="Q8" s="9"/>
      <c r="R8" s="9"/>
      <c r="S8" s="9"/>
      <c r="T8" s="69"/>
      <c r="U8" s="69"/>
      <c r="V8" s="9"/>
      <c r="W8" s="9"/>
      <c r="X8" s="9"/>
      <c r="Y8" s="9"/>
      <c r="Z8" s="9"/>
      <c r="AA8" s="69"/>
      <c r="AB8" s="69"/>
      <c r="AC8" s="9"/>
      <c r="AD8" s="9"/>
      <c r="AE8" s="9"/>
      <c r="AF8" s="9"/>
      <c r="AG8" s="9"/>
      <c r="AH8" s="69"/>
      <c r="AI8" s="69"/>
      <c r="AJ8" s="9"/>
      <c r="AK8" s="9"/>
      <c r="AL8" s="9"/>
      <c r="AM8" s="9">
        <v>9</v>
      </c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116"/>
      <c r="AY8" s="116"/>
      <c r="AZ8" s="116"/>
      <c r="BA8" s="116"/>
      <c r="BB8" s="116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9"/>
      <c r="BO8" s="9"/>
      <c r="BP8" s="9"/>
      <c r="BQ8" s="42"/>
    </row>
    <row r="9" spans="1:69" ht="18" customHeight="1" x14ac:dyDescent="0.35">
      <c r="A9" s="221"/>
      <c r="B9" s="224"/>
      <c r="C9" s="33" t="s">
        <v>5</v>
      </c>
      <c r="D9" s="7">
        <v>9</v>
      </c>
      <c r="E9" s="8">
        <f t="shared" si="0"/>
        <v>9</v>
      </c>
      <c r="F9" s="8">
        <f t="shared" si="1"/>
        <v>0</v>
      </c>
      <c r="G9" s="69"/>
      <c r="H9" s="9"/>
      <c r="I9" s="9"/>
      <c r="J9" s="9"/>
      <c r="K9" s="9"/>
      <c r="L9" s="9"/>
      <c r="M9" s="69"/>
      <c r="N9" s="69"/>
      <c r="O9" s="9"/>
      <c r="P9" s="9"/>
      <c r="Q9" s="9"/>
      <c r="R9" s="9"/>
      <c r="S9" s="9"/>
      <c r="T9" s="69"/>
      <c r="U9" s="69"/>
      <c r="V9" s="9"/>
      <c r="W9" s="9"/>
      <c r="X9" s="9"/>
      <c r="Y9" s="9"/>
      <c r="Z9" s="9"/>
      <c r="AA9" s="69"/>
      <c r="AB9" s="69"/>
      <c r="AC9" s="9"/>
      <c r="AD9" s="9"/>
      <c r="AE9" s="9"/>
      <c r="AF9" s="9"/>
      <c r="AG9" s="9"/>
      <c r="AH9" s="69"/>
      <c r="AI9" s="69"/>
      <c r="AJ9" s="9"/>
      <c r="AK9" s="9"/>
      <c r="AL9" s="9"/>
      <c r="AM9" s="9"/>
      <c r="AN9" s="9"/>
      <c r="AO9" s="116">
        <v>8</v>
      </c>
      <c r="AP9" s="116"/>
      <c r="AQ9" s="9">
        <v>1</v>
      </c>
      <c r="AR9" s="9"/>
      <c r="AS9" s="9"/>
      <c r="AT9" s="9"/>
      <c r="AU9" s="9"/>
      <c r="AV9" s="116"/>
      <c r="AW9" s="116"/>
      <c r="AX9" s="116"/>
      <c r="AY9" s="116"/>
      <c r="AZ9" s="116"/>
      <c r="BA9" s="116"/>
      <c r="BB9" s="116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9"/>
      <c r="BO9" s="9"/>
      <c r="BP9" s="9"/>
      <c r="BQ9" s="42"/>
    </row>
    <row r="10" spans="1:69" ht="18" customHeight="1" x14ac:dyDescent="0.35">
      <c r="A10" s="222"/>
      <c r="B10" s="225"/>
      <c r="C10" s="34" t="s">
        <v>6</v>
      </c>
      <c r="D10" s="16"/>
      <c r="E10" s="8">
        <f t="shared" si="0"/>
        <v>0</v>
      </c>
      <c r="F10" s="10">
        <f t="shared" si="1"/>
        <v>0</v>
      </c>
      <c r="G10" s="70"/>
      <c r="H10" s="13"/>
      <c r="I10" s="13"/>
      <c r="J10" s="13"/>
      <c r="K10" s="13"/>
      <c r="L10" s="13"/>
      <c r="M10" s="70"/>
      <c r="N10" s="70"/>
      <c r="O10" s="13"/>
      <c r="P10" s="13"/>
      <c r="Q10" s="13"/>
      <c r="R10" s="13"/>
      <c r="S10" s="13"/>
      <c r="T10" s="70"/>
      <c r="U10" s="70"/>
      <c r="V10" s="13"/>
      <c r="W10" s="13"/>
      <c r="X10" s="13"/>
      <c r="Y10" s="13"/>
      <c r="Z10" s="13"/>
      <c r="AA10" s="70"/>
      <c r="AB10" s="70"/>
      <c r="AC10" s="13"/>
      <c r="AD10" s="13"/>
      <c r="AE10" s="13"/>
      <c r="AF10" s="13"/>
      <c r="AG10" s="13"/>
      <c r="AH10" s="70"/>
      <c r="AI10" s="70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17"/>
      <c r="AY10" s="117"/>
      <c r="AZ10" s="117"/>
      <c r="BA10" s="117"/>
      <c r="BB10" s="117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13"/>
      <c r="BO10" s="13"/>
      <c r="BP10" s="13"/>
      <c r="BQ10" s="170"/>
    </row>
    <row r="11" spans="1:69" ht="18" customHeight="1" x14ac:dyDescent="0.35">
      <c r="A11" s="220" t="s">
        <v>206</v>
      </c>
      <c r="B11" s="223" t="s">
        <v>80</v>
      </c>
      <c r="C11" s="31" t="s">
        <v>1</v>
      </c>
      <c r="D11" s="14">
        <v>9</v>
      </c>
      <c r="E11" s="8">
        <f t="shared" si="0"/>
        <v>9</v>
      </c>
      <c r="F11" s="4">
        <f t="shared" si="1"/>
        <v>0</v>
      </c>
      <c r="G11" s="71"/>
      <c r="H11" s="5"/>
      <c r="I11" s="5"/>
      <c r="J11" s="5"/>
      <c r="K11" s="5"/>
      <c r="L11" s="5"/>
      <c r="M11" s="71"/>
      <c r="N11" s="71"/>
      <c r="O11" s="5"/>
      <c r="P11" s="5"/>
      <c r="Q11" s="5"/>
      <c r="R11" s="5"/>
      <c r="S11" s="5"/>
      <c r="T11" s="71"/>
      <c r="U11" s="71"/>
      <c r="V11" s="5"/>
      <c r="W11" s="5"/>
      <c r="X11" s="5"/>
      <c r="Y11" s="5"/>
      <c r="Z11" s="5"/>
      <c r="AA11" s="71"/>
      <c r="AB11" s="71"/>
      <c r="AC11" s="5"/>
      <c r="AD11" s="5"/>
      <c r="AE11" s="5"/>
      <c r="AF11" s="5"/>
      <c r="AG11" s="5"/>
      <c r="AH11" s="71"/>
      <c r="AI11" s="71"/>
      <c r="AJ11" s="5"/>
      <c r="AK11" s="5">
        <v>9</v>
      </c>
      <c r="AL11" s="9"/>
      <c r="AM11" s="9"/>
      <c r="AN11" s="9"/>
      <c r="AO11" s="116"/>
      <c r="AP11" s="116"/>
      <c r="AQ11" s="9"/>
      <c r="AR11" s="9"/>
      <c r="AS11" s="9"/>
      <c r="AT11" s="9"/>
      <c r="AU11" s="9"/>
      <c r="AV11" s="116"/>
      <c r="AW11" s="116"/>
      <c r="AX11" s="116"/>
      <c r="AY11" s="116"/>
      <c r="AZ11" s="116"/>
      <c r="BA11" s="116"/>
      <c r="BB11" s="116"/>
      <c r="BC11" s="116"/>
      <c r="BD11" s="116"/>
      <c r="BE11" s="9"/>
      <c r="BF11" s="9"/>
      <c r="BG11" s="9"/>
      <c r="BH11" s="9"/>
      <c r="BI11" s="9"/>
      <c r="BJ11" s="116"/>
      <c r="BK11" s="116"/>
      <c r="BL11" s="9"/>
      <c r="BM11" s="9"/>
      <c r="BN11" s="9"/>
      <c r="BO11" s="9"/>
      <c r="BP11" s="9"/>
      <c r="BQ11" s="41"/>
    </row>
    <row r="12" spans="1:69" ht="18" customHeight="1" x14ac:dyDescent="0.35">
      <c r="A12" s="221"/>
      <c r="B12" s="224"/>
      <c r="C12" s="32" t="s">
        <v>2</v>
      </c>
      <c r="D12" s="7">
        <v>9</v>
      </c>
      <c r="E12" s="8">
        <f t="shared" si="0"/>
        <v>9</v>
      </c>
      <c r="F12" s="8">
        <f t="shared" si="1"/>
        <v>0</v>
      </c>
      <c r="G12" s="69"/>
      <c r="H12" s="9"/>
      <c r="I12" s="9"/>
      <c r="J12" s="9"/>
      <c r="K12" s="9"/>
      <c r="L12" s="9"/>
      <c r="M12" s="69"/>
      <c r="N12" s="69"/>
      <c r="O12" s="9"/>
      <c r="P12" s="9"/>
      <c r="Q12" s="9"/>
      <c r="R12" s="9"/>
      <c r="S12" s="9"/>
      <c r="T12" s="69"/>
      <c r="U12" s="69"/>
      <c r="V12" s="9"/>
      <c r="W12" s="9"/>
      <c r="X12" s="9"/>
      <c r="Y12" s="9"/>
      <c r="Z12" s="9"/>
      <c r="AA12" s="69"/>
      <c r="AB12" s="69"/>
      <c r="AC12" s="9"/>
      <c r="AD12" s="9"/>
      <c r="AE12" s="9"/>
      <c r="AF12" s="9"/>
      <c r="AG12" s="9"/>
      <c r="AH12" s="69"/>
      <c r="AI12" s="69"/>
      <c r="AJ12" s="9"/>
      <c r="AK12" s="9">
        <v>9</v>
      </c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116"/>
      <c r="AY12" s="116"/>
      <c r="AZ12" s="116"/>
      <c r="BA12" s="116"/>
      <c r="BB12" s="116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9"/>
      <c r="BO12" s="9"/>
      <c r="BP12" s="9"/>
      <c r="BQ12" s="42"/>
    </row>
    <row r="13" spans="1:69" ht="18" customHeight="1" x14ac:dyDescent="0.35">
      <c r="A13" s="221"/>
      <c r="B13" s="224"/>
      <c r="C13" s="32" t="s">
        <v>3</v>
      </c>
      <c r="D13" s="7"/>
      <c r="E13" s="8">
        <f t="shared" si="0"/>
        <v>0</v>
      </c>
      <c r="F13" s="8">
        <f t="shared" si="1"/>
        <v>0</v>
      </c>
      <c r="G13" s="69"/>
      <c r="H13" s="9"/>
      <c r="I13" s="9"/>
      <c r="J13" s="9"/>
      <c r="K13" s="9"/>
      <c r="L13" s="9"/>
      <c r="M13" s="69"/>
      <c r="N13" s="69"/>
      <c r="O13" s="9"/>
      <c r="P13" s="9"/>
      <c r="Q13" s="9"/>
      <c r="R13" s="9"/>
      <c r="S13" s="9"/>
      <c r="T13" s="69"/>
      <c r="U13" s="69"/>
      <c r="V13" s="9"/>
      <c r="W13" s="9"/>
      <c r="X13" s="9"/>
      <c r="Y13" s="9"/>
      <c r="Z13" s="9"/>
      <c r="AA13" s="69"/>
      <c r="AB13" s="69"/>
      <c r="AC13" s="9"/>
      <c r="AD13" s="9"/>
      <c r="AE13" s="9"/>
      <c r="AF13" s="9"/>
      <c r="AG13" s="9"/>
      <c r="AH13" s="69"/>
      <c r="AI13" s="69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116"/>
      <c r="AY13" s="116"/>
      <c r="AZ13" s="116"/>
      <c r="BA13" s="116"/>
      <c r="BB13" s="116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9"/>
      <c r="BO13" s="9"/>
      <c r="BP13" s="9"/>
      <c r="BQ13" s="42"/>
    </row>
    <row r="14" spans="1:69" ht="18" customHeight="1" x14ac:dyDescent="0.35">
      <c r="A14" s="221"/>
      <c r="B14" s="224"/>
      <c r="C14" s="33" t="s">
        <v>4</v>
      </c>
      <c r="D14" s="7">
        <v>9</v>
      </c>
      <c r="E14" s="8">
        <f t="shared" si="0"/>
        <v>9</v>
      </c>
      <c r="F14" s="8">
        <f t="shared" si="1"/>
        <v>0</v>
      </c>
      <c r="G14" s="69"/>
      <c r="H14" s="9"/>
      <c r="I14" s="9"/>
      <c r="J14" s="9"/>
      <c r="K14" s="9"/>
      <c r="L14" s="9"/>
      <c r="M14" s="69"/>
      <c r="N14" s="69"/>
      <c r="O14" s="9"/>
      <c r="P14" s="9"/>
      <c r="Q14" s="9"/>
      <c r="R14" s="9"/>
      <c r="S14" s="9"/>
      <c r="T14" s="69"/>
      <c r="U14" s="69"/>
      <c r="V14" s="9"/>
      <c r="W14" s="9"/>
      <c r="X14" s="9"/>
      <c r="Y14" s="9"/>
      <c r="Z14" s="9"/>
      <c r="AA14" s="69"/>
      <c r="AB14" s="69"/>
      <c r="AC14" s="9"/>
      <c r="AD14" s="9"/>
      <c r="AE14" s="9"/>
      <c r="AF14" s="9"/>
      <c r="AG14" s="9"/>
      <c r="AH14" s="69"/>
      <c r="AI14" s="69"/>
      <c r="AJ14" s="9"/>
      <c r="AK14" s="9"/>
      <c r="AL14" s="9"/>
      <c r="AM14" s="9">
        <v>9</v>
      </c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116"/>
      <c r="AY14" s="116"/>
      <c r="AZ14" s="116"/>
      <c r="BA14" s="116"/>
      <c r="BB14" s="116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9"/>
      <c r="BO14" s="9"/>
      <c r="BP14" s="9"/>
      <c r="BQ14" s="42"/>
    </row>
    <row r="15" spans="1:69" ht="18" customHeight="1" x14ac:dyDescent="0.35">
      <c r="A15" s="221"/>
      <c r="B15" s="224"/>
      <c r="C15" s="33" t="s">
        <v>5</v>
      </c>
      <c r="D15" s="7">
        <v>9</v>
      </c>
      <c r="E15" s="8">
        <f t="shared" si="0"/>
        <v>9</v>
      </c>
      <c r="F15" s="8">
        <f t="shared" si="1"/>
        <v>0</v>
      </c>
      <c r="G15" s="69"/>
      <c r="H15" s="9"/>
      <c r="I15" s="9"/>
      <c r="J15" s="9"/>
      <c r="K15" s="9"/>
      <c r="L15" s="9"/>
      <c r="M15" s="69"/>
      <c r="N15" s="69"/>
      <c r="O15" s="9"/>
      <c r="P15" s="9"/>
      <c r="Q15" s="9"/>
      <c r="R15" s="9"/>
      <c r="S15" s="9"/>
      <c r="T15" s="69"/>
      <c r="U15" s="69"/>
      <c r="V15" s="9"/>
      <c r="W15" s="9"/>
      <c r="X15" s="9"/>
      <c r="Y15" s="9"/>
      <c r="Z15" s="9"/>
      <c r="AA15" s="69"/>
      <c r="AB15" s="69"/>
      <c r="AC15" s="9"/>
      <c r="AD15" s="9"/>
      <c r="AE15" s="9"/>
      <c r="AF15" s="9"/>
      <c r="AG15" s="9"/>
      <c r="AH15" s="69"/>
      <c r="AI15" s="69"/>
      <c r="AJ15" s="9"/>
      <c r="AK15" s="9"/>
      <c r="AL15" s="9"/>
      <c r="AM15" s="9"/>
      <c r="AN15" s="9">
        <v>1</v>
      </c>
      <c r="AO15" s="116">
        <v>8</v>
      </c>
      <c r="AP15" s="116"/>
      <c r="AQ15" s="9"/>
      <c r="AR15" s="9"/>
      <c r="AS15" s="9"/>
      <c r="AT15" s="9"/>
      <c r="AU15" s="9"/>
      <c r="AV15" s="116"/>
      <c r="AW15" s="116"/>
      <c r="AX15" s="116"/>
      <c r="AY15" s="116"/>
      <c r="AZ15" s="116"/>
      <c r="BA15" s="116"/>
      <c r="BB15" s="116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9"/>
      <c r="BO15" s="9"/>
      <c r="BP15" s="9"/>
      <c r="BQ15" s="42"/>
    </row>
    <row r="16" spans="1:69" ht="18" customHeight="1" x14ac:dyDescent="0.35">
      <c r="A16" s="222"/>
      <c r="B16" s="225"/>
      <c r="C16" s="34" t="s">
        <v>6</v>
      </c>
      <c r="D16" s="16"/>
      <c r="E16" s="8">
        <f t="shared" si="0"/>
        <v>0</v>
      </c>
      <c r="F16" s="10">
        <f t="shared" si="1"/>
        <v>0</v>
      </c>
      <c r="G16" s="70"/>
      <c r="H16" s="13"/>
      <c r="I16" s="13"/>
      <c r="J16" s="13"/>
      <c r="K16" s="13"/>
      <c r="L16" s="13"/>
      <c r="M16" s="70"/>
      <c r="N16" s="70"/>
      <c r="O16" s="13"/>
      <c r="P16" s="13"/>
      <c r="Q16" s="13"/>
      <c r="R16" s="13"/>
      <c r="S16" s="13"/>
      <c r="T16" s="70"/>
      <c r="U16" s="70"/>
      <c r="V16" s="13"/>
      <c r="W16" s="13"/>
      <c r="X16" s="13"/>
      <c r="Y16" s="13"/>
      <c r="Z16" s="13"/>
      <c r="AA16" s="70"/>
      <c r="AB16" s="70"/>
      <c r="AC16" s="13"/>
      <c r="AD16" s="13"/>
      <c r="AE16" s="13"/>
      <c r="AF16" s="13"/>
      <c r="AG16" s="13"/>
      <c r="AH16" s="70"/>
      <c r="AI16" s="70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17"/>
      <c r="AY16" s="117"/>
      <c r="AZ16" s="117"/>
      <c r="BA16" s="117"/>
      <c r="BB16" s="117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13"/>
      <c r="BO16" s="13"/>
      <c r="BP16" s="13"/>
      <c r="BQ16" s="170"/>
    </row>
    <row r="17" spans="1:69" ht="18" customHeight="1" x14ac:dyDescent="0.35">
      <c r="A17" s="220" t="s">
        <v>206</v>
      </c>
      <c r="B17" s="284" t="s">
        <v>283</v>
      </c>
      <c r="C17" s="31" t="s">
        <v>1</v>
      </c>
      <c r="D17" s="14">
        <v>13</v>
      </c>
      <c r="E17" s="8">
        <f t="shared" si="0"/>
        <v>13</v>
      </c>
      <c r="F17" s="4">
        <f t="shared" si="1"/>
        <v>0</v>
      </c>
      <c r="G17" s="71"/>
      <c r="H17" s="5"/>
      <c r="I17" s="5"/>
      <c r="J17" s="5"/>
      <c r="K17" s="5"/>
      <c r="L17" s="5"/>
      <c r="M17" s="71"/>
      <c r="N17" s="71"/>
      <c r="O17" s="5"/>
      <c r="P17" s="5"/>
      <c r="Q17" s="5"/>
      <c r="R17" s="5"/>
      <c r="S17" s="5"/>
      <c r="T17" s="71"/>
      <c r="U17" s="71"/>
      <c r="V17" s="5"/>
      <c r="W17" s="5"/>
      <c r="X17" s="5"/>
      <c r="Y17" s="5"/>
      <c r="Z17" s="5"/>
      <c r="AA17" s="71"/>
      <c r="AB17" s="71"/>
      <c r="AC17" s="5"/>
      <c r="AD17" s="5"/>
      <c r="AE17" s="5"/>
      <c r="AF17" s="5"/>
      <c r="AG17" s="5"/>
      <c r="AH17" s="71"/>
      <c r="AI17" s="71"/>
      <c r="AJ17" s="5"/>
      <c r="AK17" s="5">
        <v>13</v>
      </c>
      <c r="AL17" s="9"/>
      <c r="AM17" s="9"/>
      <c r="AN17" s="9"/>
      <c r="AO17" s="116"/>
      <c r="AP17" s="116"/>
      <c r="AQ17" s="9"/>
      <c r="AR17" s="9"/>
      <c r="AS17" s="9"/>
      <c r="AT17" s="9"/>
      <c r="AU17" s="9"/>
      <c r="AV17" s="116"/>
      <c r="AW17" s="116"/>
      <c r="AX17" s="116"/>
      <c r="AY17" s="116"/>
      <c r="AZ17" s="116"/>
      <c r="BA17" s="116"/>
      <c r="BB17" s="116"/>
      <c r="BC17" s="116"/>
      <c r="BD17" s="116"/>
      <c r="BE17" s="9"/>
      <c r="BF17" s="9"/>
      <c r="BG17" s="9"/>
      <c r="BH17" s="9"/>
      <c r="BI17" s="9"/>
      <c r="BJ17" s="116"/>
      <c r="BK17" s="116"/>
      <c r="BL17" s="9"/>
      <c r="BM17" s="9"/>
      <c r="BN17" s="9"/>
      <c r="BO17" s="9"/>
      <c r="BP17" s="9"/>
      <c r="BQ17" s="41"/>
    </row>
    <row r="18" spans="1:69" ht="18" customHeight="1" x14ac:dyDescent="0.35">
      <c r="A18" s="221"/>
      <c r="B18" s="246"/>
      <c r="C18" s="32" t="s">
        <v>2</v>
      </c>
      <c r="D18" s="7">
        <v>13</v>
      </c>
      <c r="E18" s="8">
        <f t="shared" si="0"/>
        <v>13</v>
      </c>
      <c r="F18" s="8">
        <f t="shared" si="1"/>
        <v>0</v>
      </c>
      <c r="G18" s="69"/>
      <c r="H18" s="9"/>
      <c r="I18" s="9"/>
      <c r="J18" s="9"/>
      <c r="K18" s="9"/>
      <c r="L18" s="9"/>
      <c r="M18" s="69"/>
      <c r="N18" s="69"/>
      <c r="O18" s="9"/>
      <c r="P18" s="9"/>
      <c r="Q18" s="9"/>
      <c r="R18" s="9"/>
      <c r="S18" s="9"/>
      <c r="T18" s="69"/>
      <c r="U18" s="69"/>
      <c r="V18" s="9"/>
      <c r="W18" s="9"/>
      <c r="X18" s="9"/>
      <c r="Y18" s="9"/>
      <c r="Z18" s="9"/>
      <c r="AA18" s="69"/>
      <c r="AB18" s="69"/>
      <c r="AC18" s="9"/>
      <c r="AD18" s="9"/>
      <c r="AE18" s="9"/>
      <c r="AF18" s="9"/>
      <c r="AG18" s="9"/>
      <c r="AH18" s="69"/>
      <c r="AI18" s="69"/>
      <c r="AJ18" s="9"/>
      <c r="AK18" s="9">
        <v>13</v>
      </c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116"/>
      <c r="AY18" s="116"/>
      <c r="AZ18" s="116"/>
      <c r="BA18" s="116"/>
      <c r="BB18" s="116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9"/>
      <c r="BO18" s="9"/>
      <c r="BP18" s="9"/>
      <c r="BQ18" s="42"/>
    </row>
    <row r="19" spans="1:69" ht="18" customHeight="1" x14ac:dyDescent="0.35">
      <c r="A19" s="221"/>
      <c r="B19" s="246"/>
      <c r="C19" s="32" t="s">
        <v>3</v>
      </c>
      <c r="D19" s="7"/>
      <c r="E19" s="8">
        <f t="shared" si="0"/>
        <v>0</v>
      </c>
      <c r="F19" s="8">
        <f t="shared" si="1"/>
        <v>0</v>
      </c>
      <c r="G19" s="69"/>
      <c r="H19" s="9"/>
      <c r="I19" s="9"/>
      <c r="J19" s="9"/>
      <c r="K19" s="9"/>
      <c r="L19" s="9"/>
      <c r="M19" s="69"/>
      <c r="N19" s="69"/>
      <c r="O19" s="9"/>
      <c r="P19" s="9"/>
      <c r="Q19" s="9"/>
      <c r="R19" s="9"/>
      <c r="S19" s="9"/>
      <c r="T19" s="69"/>
      <c r="U19" s="69"/>
      <c r="V19" s="9"/>
      <c r="W19" s="9"/>
      <c r="X19" s="9"/>
      <c r="Y19" s="9"/>
      <c r="Z19" s="9"/>
      <c r="AA19" s="69"/>
      <c r="AB19" s="69"/>
      <c r="AC19" s="9"/>
      <c r="AD19" s="9"/>
      <c r="AE19" s="9"/>
      <c r="AF19" s="9"/>
      <c r="AG19" s="9"/>
      <c r="AH19" s="69"/>
      <c r="AI19" s="69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116"/>
      <c r="AY19" s="116"/>
      <c r="AZ19" s="116"/>
      <c r="BA19" s="116"/>
      <c r="BB19" s="116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9"/>
      <c r="BO19" s="9"/>
      <c r="BP19" s="9"/>
      <c r="BQ19" s="42"/>
    </row>
    <row r="20" spans="1:69" ht="18" customHeight="1" x14ac:dyDescent="0.35">
      <c r="A20" s="221"/>
      <c r="B20" s="246"/>
      <c r="C20" s="33" t="s">
        <v>4</v>
      </c>
      <c r="D20" s="7">
        <v>13</v>
      </c>
      <c r="E20" s="8">
        <f t="shared" si="0"/>
        <v>13</v>
      </c>
      <c r="F20" s="8">
        <f t="shared" si="1"/>
        <v>0</v>
      </c>
      <c r="G20" s="69"/>
      <c r="H20" s="9"/>
      <c r="I20" s="9"/>
      <c r="J20" s="9"/>
      <c r="K20" s="9"/>
      <c r="L20" s="9"/>
      <c r="M20" s="69"/>
      <c r="N20" s="69"/>
      <c r="O20" s="9"/>
      <c r="P20" s="9"/>
      <c r="Q20" s="9"/>
      <c r="R20" s="9"/>
      <c r="S20" s="9"/>
      <c r="T20" s="69"/>
      <c r="U20" s="69"/>
      <c r="V20" s="9"/>
      <c r="W20" s="9"/>
      <c r="X20" s="9"/>
      <c r="Y20" s="9"/>
      <c r="Z20" s="9"/>
      <c r="AA20" s="69"/>
      <c r="AB20" s="69"/>
      <c r="AC20" s="9"/>
      <c r="AD20" s="9"/>
      <c r="AE20" s="9"/>
      <c r="AF20" s="9"/>
      <c r="AG20" s="9"/>
      <c r="AH20" s="69"/>
      <c r="AI20" s="69"/>
      <c r="AJ20" s="9"/>
      <c r="AK20" s="9"/>
      <c r="AL20" s="9"/>
      <c r="AM20" s="9"/>
      <c r="AN20" s="9">
        <v>13</v>
      </c>
      <c r="AO20" s="116"/>
      <c r="AP20" s="116"/>
      <c r="AQ20" s="9"/>
      <c r="AR20" s="9"/>
      <c r="AS20" s="9"/>
      <c r="AT20" s="9"/>
      <c r="AU20" s="9"/>
      <c r="AV20" s="116"/>
      <c r="AW20" s="116"/>
      <c r="AX20" s="116"/>
      <c r="AY20" s="116"/>
      <c r="AZ20" s="116"/>
      <c r="BA20" s="116"/>
      <c r="BB20" s="116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9"/>
      <c r="BO20" s="9"/>
      <c r="BP20" s="9"/>
      <c r="BQ20" s="42"/>
    </row>
    <row r="21" spans="1:69" ht="18" customHeight="1" x14ac:dyDescent="0.35">
      <c r="A21" s="221"/>
      <c r="B21" s="246"/>
      <c r="C21" s="33" t="s">
        <v>5</v>
      </c>
      <c r="D21" s="7">
        <v>13</v>
      </c>
      <c r="E21" s="8">
        <f t="shared" si="0"/>
        <v>13</v>
      </c>
      <c r="F21" s="8">
        <f t="shared" si="1"/>
        <v>0</v>
      </c>
      <c r="G21" s="69"/>
      <c r="H21" s="9"/>
      <c r="I21" s="9"/>
      <c r="J21" s="9"/>
      <c r="K21" s="9"/>
      <c r="L21" s="9"/>
      <c r="M21" s="69"/>
      <c r="N21" s="69"/>
      <c r="O21" s="9"/>
      <c r="P21" s="9"/>
      <c r="Q21" s="9"/>
      <c r="R21" s="9"/>
      <c r="S21" s="9"/>
      <c r="T21" s="69"/>
      <c r="U21" s="69"/>
      <c r="V21" s="9"/>
      <c r="W21" s="9"/>
      <c r="X21" s="9"/>
      <c r="Y21" s="9"/>
      <c r="Z21" s="9"/>
      <c r="AA21" s="69"/>
      <c r="AB21" s="69"/>
      <c r="AC21" s="9"/>
      <c r="AD21" s="9"/>
      <c r="AE21" s="9"/>
      <c r="AF21" s="9"/>
      <c r="AG21" s="9"/>
      <c r="AH21" s="69"/>
      <c r="AI21" s="69"/>
      <c r="AJ21" s="9"/>
      <c r="AK21" s="9"/>
      <c r="AL21" s="9"/>
      <c r="AM21" s="9"/>
      <c r="AN21" s="9"/>
      <c r="AO21" s="116">
        <v>11</v>
      </c>
      <c r="AP21" s="116"/>
      <c r="AQ21" s="9">
        <v>2</v>
      </c>
      <c r="AR21" s="9"/>
      <c r="AS21" s="9"/>
      <c r="AT21" s="9"/>
      <c r="AU21" s="9"/>
      <c r="AV21" s="116"/>
      <c r="AW21" s="116"/>
      <c r="AX21" s="116"/>
      <c r="AY21" s="116"/>
      <c r="AZ21" s="116"/>
      <c r="BA21" s="116"/>
      <c r="BB21" s="116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9"/>
      <c r="BO21" s="9"/>
      <c r="BP21" s="9"/>
      <c r="BQ21" s="42"/>
    </row>
    <row r="22" spans="1:69" ht="18" customHeight="1" x14ac:dyDescent="0.35">
      <c r="A22" s="222"/>
      <c r="B22" s="246"/>
      <c r="C22" s="34" t="s">
        <v>6</v>
      </c>
      <c r="D22" s="17"/>
      <c r="E22" s="8">
        <f t="shared" si="0"/>
        <v>0</v>
      </c>
      <c r="F22" s="10">
        <f t="shared" si="1"/>
        <v>0</v>
      </c>
      <c r="G22" s="70"/>
      <c r="H22" s="13"/>
      <c r="I22" s="13"/>
      <c r="J22" s="13"/>
      <c r="K22" s="13"/>
      <c r="L22" s="13"/>
      <c r="M22" s="70"/>
      <c r="N22" s="70"/>
      <c r="O22" s="13"/>
      <c r="P22" s="13"/>
      <c r="Q22" s="13"/>
      <c r="R22" s="13"/>
      <c r="S22" s="13"/>
      <c r="T22" s="70"/>
      <c r="U22" s="70"/>
      <c r="V22" s="13"/>
      <c r="W22" s="13"/>
      <c r="X22" s="13"/>
      <c r="Y22" s="13"/>
      <c r="Z22" s="13"/>
      <c r="AA22" s="70"/>
      <c r="AB22" s="70"/>
      <c r="AC22" s="13"/>
      <c r="AD22" s="13"/>
      <c r="AE22" s="13"/>
      <c r="AF22" s="13"/>
      <c r="AG22" s="13"/>
      <c r="AH22" s="70"/>
      <c r="AI22" s="70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17"/>
      <c r="AY22" s="117"/>
      <c r="AZ22" s="117"/>
      <c r="BA22" s="117"/>
      <c r="BB22" s="117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13"/>
      <c r="BO22" s="13"/>
      <c r="BP22" s="13"/>
      <c r="BQ22" s="170"/>
    </row>
    <row r="23" spans="1:69" ht="18" customHeight="1" x14ac:dyDescent="0.35">
      <c r="A23" s="220" t="s">
        <v>206</v>
      </c>
      <c r="B23" s="352" t="s">
        <v>43</v>
      </c>
      <c r="C23" s="31" t="s">
        <v>1</v>
      </c>
      <c r="D23" s="3">
        <v>6</v>
      </c>
      <c r="E23" s="8">
        <f t="shared" si="0"/>
        <v>6</v>
      </c>
      <c r="F23" s="4">
        <f t="shared" si="1"/>
        <v>0</v>
      </c>
      <c r="G23" s="71"/>
      <c r="H23" s="5"/>
      <c r="I23" s="5"/>
      <c r="J23" s="5"/>
      <c r="K23" s="5"/>
      <c r="L23" s="5"/>
      <c r="M23" s="71"/>
      <c r="N23" s="71"/>
      <c r="O23" s="5"/>
      <c r="P23" s="5"/>
      <c r="Q23" s="5"/>
      <c r="R23" s="5"/>
      <c r="S23" s="5"/>
      <c r="T23" s="71"/>
      <c r="U23" s="71"/>
      <c r="V23" s="5"/>
      <c r="W23" s="5"/>
      <c r="X23" s="5"/>
      <c r="Y23" s="5"/>
      <c r="Z23" s="5"/>
      <c r="AA23" s="71"/>
      <c r="AB23" s="71"/>
      <c r="AC23" s="5"/>
      <c r="AD23" s="5"/>
      <c r="AE23" s="5"/>
      <c r="AF23" s="5"/>
      <c r="AG23" s="5"/>
      <c r="AH23" s="71"/>
      <c r="AI23" s="71"/>
      <c r="AJ23" s="5"/>
      <c r="AK23" s="5"/>
      <c r="AL23" s="9">
        <v>6</v>
      </c>
      <c r="AM23" s="9"/>
      <c r="AN23" s="9"/>
      <c r="AO23" s="116"/>
      <c r="AP23" s="116"/>
      <c r="AQ23" s="9"/>
      <c r="AR23" s="9"/>
      <c r="AS23" s="9"/>
      <c r="AT23" s="9"/>
      <c r="AU23" s="9"/>
      <c r="AV23" s="116"/>
      <c r="AW23" s="116"/>
      <c r="AX23" s="116"/>
      <c r="AY23" s="116"/>
      <c r="AZ23" s="116"/>
      <c r="BA23" s="116"/>
      <c r="BB23" s="116"/>
      <c r="BC23" s="116"/>
      <c r="BD23" s="116"/>
      <c r="BE23" s="9"/>
      <c r="BF23" s="9"/>
      <c r="BG23" s="9"/>
      <c r="BH23" s="9"/>
      <c r="BI23" s="9"/>
      <c r="BJ23" s="116"/>
      <c r="BK23" s="116"/>
      <c r="BL23" s="9"/>
      <c r="BM23" s="9"/>
      <c r="BN23" s="9"/>
      <c r="BO23" s="9"/>
      <c r="BP23" s="9"/>
      <c r="BQ23" s="41"/>
    </row>
    <row r="24" spans="1:69" ht="18" customHeight="1" x14ac:dyDescent="0.35">
      <c r="A24" s="221"/>
      <c r="B24" s="224"/>
      <c r="C24" s="32" t="s">
        <v>2</v>
      </c>
      <c r="D24" s="7">
        <v>6</v>
      </c>
      <c r="E24" s="8">
        <f t="shared" si="0"/>
        <v>6</v>
      </c>
      <c r="F24" s="8">
        <f t="shared" si="1"/>
        <v>0</v>
      </c>
      <c r="G24" s="69"/>
      <c r="H24" s="9"/>
      <c r="I24" s="9"/>
      <c r="J24" s="9"/>
      <c r="K24" s="9"/>
      <c r="L24" s="9"/>
      <c r="M24" s="69"/>
      <c r="N24" s="69"/>
      <c r="O24" s="9"/>
      <c r="P24" s="9"/>
      <c r="Q24" s="9"/>
      <c r="R24" s="9"/>
      <c r="S24" s="9"/>
      <c r="T24" s="69"/>
      <c r="U24" s="69"/>
      <c r="V24" s="9"/>
      <c r="W24" s="9"/>
      <c r="X24" s="9"/>
      <c r="Y24" s="9"/>
      <c r="Z24" s="9"/>
      <c r="AA24" s="69"/>
      <c r="AB24" s="69"/>
      <c r="AC24" s="9"/>
      <c r="AD24" s="9"/>
      <c r="AE24" s="9"/>
      <c r="AF24" s="9"/>
      <c r="AG24" s="9"/>
      <c r="AH24" s="69"/>
      <c r="AI24" s="69"/>
      <c r="AJ24" s="9"/>
      <c r="AK24" s="9"/>
      <c r="AL24" s="9">
        <v>6</v>
      </c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116"/>
      <c r="AY24" s="116"/>
      <c r="AZ24" s="116"/>
      <c r="BA24" s="116"/>
      <c r="BB24" s="116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9"/>
      <c r="BO24" s="9"/>
      <c r="BP24" s="9"/>
      <c r="BQ24" s="42"/>
    </row>
    <row r="25" spans="1:69" ht="18" customHeight="1" x14ac:dyDescent="0.35">
      <c r="A25" s="221"/>
      <c r="B25" s="224"/>
      <c r="C25" s="32" t="s">
        <v>3</v>
      </c>
      <c r="D25" s="7"/>
      <c r="E25" s="8">
        <f t="shared" si="0"/>
        <v>0</v>
      </c>
      <c r="F25" s="8">
        <f t="shared" si="1"/>
        <v>0</v>
      </c>
      <c r="G25" s="69"/>
      <c r="H25" s="9"/>
      <c r="I25" s="9"/>
      <c r="J25" s="9"/>
      <c r="K25" s="9"/>
      <c r="L25" s="9"/>
      <c r="M25" s="69"/>
      <c r="N25" s="69"/>
      <c r="O25" s="9"/>
      <c r="P25" s="9"/>
      <c r="Q25" s="9"/>
      <c r="R25" s="9"/>
      <c r="S25" s="9"/>
      <c r="T25" s="69"/>
      <c r="U25" s="69"/>
      <c r="V25" s="9"/>
      <c r="W25" s="9"/>
      <c r="X25" s="9"/>
      <c r="Y25" s="9"/>
      <c r="Z25" s="9"/>
      <c r="AA25" s="69"/>
      <c r="AB25" s="69"/>
      <c r="AC25" s="9"/>
      <c r="AD25" s="9"/>
      <c r="AE25" s="9"/>
      <c r="AF25" s="9"/>
      <c r="AG25" s="9"/>
      <c r="AH25" s="69"/>
      <c r="AI25" s="69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116"/>
      <c r="AY25" s="116"/>
      <c r="AZ25" s="116"/>
      <c r="BA25" s="116"/>
      <c r="BB25" s="116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9"/>
      <c r="BO25" s="9"/>
      <c r="BP25" s="9"/>
      <c r="BQ25" s="42"/>
    </row>
    <row r="26" spans="1:69" ht="18" customHeight="1" x14ac:dyDescent="0.35">
      <c r="A26" s="221"/>
      <c r="B26" s="224"/>
      <c r="C26" s="33" t="s">
        <v>4</v>
      </c>
      <c r="D26" s="7">
        <v>6</v>
      </c>
      <c r="E26" s="8">
        <f t="shared" si="0"/>
        <v>6</v>
      </c>
      <c r="F26" s="8">
        <f t="shared" si="1"/>
        <v>0</v>
      </c>
      <c r="G26" s="69"/>
      <c r="H26" s="9"/>
      <c r="I26" s="9"/>
      <c r="J26" s="9"/>
      <c r="K26" s="9"/>
      <c r="L26" s="9"/>
      <c r="M26" s="69"/>
      <c r="N26" s="69"/>
      <c r="O26" s="9"/>
      <c r="P26" s="9"/>
      <c r="Q26" s="9"/>
      <c r="R26" s="9"/>
      <c r="S26" s="9"/>
      <c r="T26" s="69"/>
      <c r="U26" s="69"/>
      <c r="V26" s="9"/>
      <c r="W26" s="9"/>
      <c r="X26" s="9"/>
      <c r="Y26" s="9"/>
      <c r="Z26" s="9"/>
      <c r="AA26" s="69"/>
      <c r="AB26" s="69"/>
      <c r="AC26" s="9"/>
      <c r="AD26" s="9"/>
      <c r="AE26" s="9"/>
      <c r="AF26" s="9"/>
      <c r="AG26" s="9"/>
      <c r="AH26" s="69"/>
      <c r="AI26" s="69"/>
      <c r="AJ26" s="9"/>
      <c r="AK26" s="9"/>
      <c r="AL26" s="9"/>
      <c r="AM26" s="9"/>
      <c r="AN26" s="9"/>
      <c r="AO26" s="116"/>
      <c r="AP26" s="116"/>
      <c r="AQ26" s="9">
        <v>6</v>
      </c>
      <c r="AR26" s="9"/>
      <c r="AS26" s="9"/>
      <c r="AT26" s="9"/>
      <c r="AU26" s="9"/>
      <c r="AV26" s="116"/>
      <c r="AW26" s="116"/>
      <c r="AX26" s="116"/>
      <c r="AY26" s="116"/>
      <c r="AZ26" s="116"/>
      <c r="BA26" s="116"/>
      <c r="BB26" s="116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9"/>
      <c r="BO26" s="9"/>
      <c r="BP26" s="9"/>
      <c r="BQ26" s="42"/>
    </row>
    <row r="27" spans="1:69" ht="18" customHeight="1" x14ac:dyDescent="0.35">
      <c r="A27" s="221"/>
      <c r="B27" s="224"/>
      <c r="C27" s="33" t="s">
        <v>5</v>
      </c>
      <c r="D27" s="7">
        <v>6</v>
      </c>
      <c r="E27" s="8">
        <f t="shared" si="0"/>
        <v>6</v>
      </c>
      <c r="F27" s="8">
        <f t="shared" si="1"/>
        <v>0</v>
      </c>
      <c r="G27" s="69"/>
      <c r="H27" s="9"/>
      <c r="I27" s="9"/>
      <c r="J27" s="9"/>
      <c r="K27" s="9"/>
      <c r="L27" s="9"/>
      <c r="M27" s="69"/>
      <c r="N27" s="69"/>
      <c r="O27" s="9"/>
      <c r="P27" s="9"/>
      <c r="Q27" s="9"/>
      <c r="R27" s="9"/>
      <c r="S27" s="9"/>
      <c r="T27" s="69"/>
      <c r="U27" s="69"/>
      <c r="V27" s="9"/>
      <c r="W27" s="9"/>
      <c r="X27" s="9"/>
      <c r="Y27" s="9"/>
      <c r="Z27" s="9"/>
      <c r="AA27" s="69"/>
      <c r="AB27" s="69"/>
      <c r="AC27" s="9"/>
      <c r="AD27" s="9"/>
      <c r="AE27" s="9"/>
      <c r="AF27" s="9"/>
      <c r="AG27" s="9"/>
      <c r="AH27" s="69"/>
      <c r="AI27" s="69"/>
      <c r="AJ27" s="9"/>
      <c r="AK27" s="9"/>
      <c r="AL27" s="9"/>
      <c r="AM27" s="9"/>
      <c r="AN27" s="9"/>
      <c r="AO27" s="116"/>
      <c r="AP27" s="116"/>
      <c r="AQ27" s="9">
        <v>6</v>
      </c>
      <c r="AR27" s="9"/>
      <c r="AS27" s="9"/>
      <c r="AT27" s="9"/>
      <c r="AU27" s="9"/>
      <c r="AV27" s="116"/>
      <c r="AW27" s="116"/>
      <c r="AX27" s="116"/>
      <c r="AY27" s="116"/>
      <c r="AZ27" s="116"/>
      <c r="BA27" s="116"/>
      <c r="BB27" s="116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9"/>
      <c r="BO27" s="9"/>
      <c r="BP27" s="9"/>
      <c r="BQ27" s="42"/>
    </row>
    <row r="28" spans="1:69" ht="18" customHeight="1" x14ac:dyDescent="0.35">
      <c r="A28" s="222"/>
      <c r="B28" s="225"/>
      <c r="C28" s="34" t="s">
        <v>6</v>
      </c>
      <c r="D28" s="16"/>
      <c r="E28" s="8">
        <f t="shared" si="0"/>
        <v>0</v>
      </c>
      <c r="F28" s="10">
        <f t="shared" si="1"/>
        <v>0</v>
      </c>
      <c r="G28" s="70"/>
      <c r="H28" s="13"/>
      <c r="I28" s="13"/>
      <c r="J28" s="13"/>
      <c r="K28" s="13"/>
      <c r="L28" s="13"/>
      <c r="M28" s="70"/>
      <c r="N28" s="70"/>
      <c r="O28" s="13"/>
      <c r="P28" s="13"/>
      <c r="Q28" s="13"/>
      <c r="R28" s="13"/>
      <c r="S28" s="13"/>
      <c r="T28" s="70"/>
      <c r="U28" s="70"/>
      <c r="V28" s="13"/>
      <c r="W28" s="13"/>
      <c r="X28" s="13"/>
      <c r="Y28" s="13"/>
      <c r="Z28" s="13"/>
      <c r="AA28" s="70"/>
      <c r="AB28" s="70"/>
      <c r="AC28" s="13"/>
      <c r="AD28" s="13"/>
      <c r="AE28" s="13"/>
      <c r="AF28" s="13"/>
      <c r="AG28" s="13"/>
      <c r="AH28" s="70"/>
      <c r="AI28" s="70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17"/>
      <c r="AY28" s="117"/>
      <c r="AZ28" s="117"/>
      <c r="BA28" s="117"/>
      <c r="BB28" s="117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13"/>
      <c r="BO28" s="13"/>
      <c r="BP28" s="13"/>
      <c r="BQ28" s="170"/>
    </row>
    <row r="29" spans="1:69" ht="18" customHeight="1" x14ac:dyDescent="0.35">
      <c r="A29" s="220" t="s">
        <v>206</v>
      </c>
      <c r="B29" s="224" t="s">
        <v>77</v>
      </c>
      <c r="C29" s="31" t="s">
        <v>1</v>
      </c>
      <c r="D29" s="3">
        <v>6</v>
      </c>
      <c r="E29" s="8">
        <f t="shared" si="0"/>
        <v>6</v>
      </c>
      <c r="F29" s="4">
        <f t="shared" si="1"/>
        <v>0</v>
      </c>
      <c r="G29" s="71"/>
      <c r="H29" s="5"/>
      <c r="I29" s="5"/>
      <c r="J29" s="5"/>
      <c r="K29" s="5"/>
      <c r="L29" s="5"/>
      <c r="M29" s="71"/>
      <c r="N29" s="71"/>
      <c r="O29" s="5"/>
      <c r="P29" s="5"/>
      <c r="Q29" s="5"/>
      <c r="R29" s="5"/>
      <c r="S29" s="5"/>
      <c r="T29" s="71"/>
      <c r="U29" s="71"/>
      <c r="V29" s="5"/>
      <c r="W29" s="5"/>
      <c r="X29" s="5"/>
      <c r="Y29" s="5"/>
      <c r="Z29" s="5"/>
      <c r="AA29" s="71"/>
      <c r="AB29" s="71"/>
      <c r="AC29" s="5"/>
      <c r="AD29" s="5"/>
      <c r="AE29" s="5"/>
      <c r="AF29" s="5"/>
      <c r="AG29" s="5"/>
      <c r="AH29" s="71"/>
      <c r="AI29" s="71"/>
      <c r="AJ29" s="5"/>
      <c r="AK29" s="5">
        <v>6</v>
      </c>
      <c r="AL29" s="9"/>
      <c r="AM29" s="9"/>
      <c r="AN29" s="9"/>
      <c r="AO29" s="116"/>
      <c r="AP29" s="116"/>
      <c r="AQ29" s="9"/>
      <c r="AR29" s="9"/>
      <c r="AS29" s="9"/>
      <c r="AT29" s="9"/>
      <c r="AU29" s="9"/>
      <c r="AV29" s="116"/>
      <c r="AW29" s="116"/>
      <c r="AX29" s="116"/>
      <c r="AY29" s="116"/>
      <c r="AZ29" s="116"/>
      <c r="BA29" s="116"/>
      <c r="BB29" s="116"/>
      <c r="BC29" s="116"/>
      <c r="BD29" s="116"/>
      <c r="BE29" s="9"/>
      <c r="BF29" s="9"/>
      <c r="BG29" s="9"/>
      <c r="BH29" s="9"/>
      <c r="BI29" s="9"/>
      <c r="BJ29" s="116"/>
      <c r="BK29" s="116"/>
      <c r="BL29" s="9"/>
      <c r="BM29" s="9"/>
      <c r="BN29" s="9"/>
      <c r="BO29" s="9"/>
      <c r="BP29" s="9"/>
      <c r="BQ29" s="41"/>
    </row>
    <row r="30" spans="1:69" ht="18" customHeight="1" x14ac:dyDescent="0.35">
      <c r="A30" s="221"/>
      <c r="B30" s="224"/>
      <c r="C30" s="32" t="s">
        <v>2</v>
      </c>
      <c r="D30" s="7">
        <v>6</v>
      </c>
      <c r="E30" s="8">
        <f t="shared" si="0"/>
        <v>6</v>
      </c>
      <c r="F30" s="8">
        <f t="shared" si="1"/>
        <v>0</v>
      </c>
      <c r="G30" s="69"/>
      <c r="H30" s="9"/>
      <c r="I30" s="9"/>
      <c r="J30" s="9"/>
      <c r="K30" s="9"/>
      <c r="L30" s="9"/>
      <c r="M30" s="69"/>
      <c r="N30" s="69"/>
      <c r="O30" s="9"/>
      <c r="P30" s="9"/>
      <c r="Q30" s="9"/>
      <c r="R30" s="9"/>
      <c r="S30" s="9"/>
      <c r="T30" s="69"/>
      <c r="U30" s="69"/>
      <c r="V30" s="9"/>
      <c r="W30" s="9"/>
      <c r="X30" s="9"/>
      <c r="Y30" s="9"/>
      <c r="Z30" s="9"/>
      <c r="AA30" s="69"/>
      <c r="AB30" s="69"/>
      <c r="AC30" s="9"/>
      <c r="AD30" s="9"/>
      <c r="AE30" s="9"/>
      <c r="AF30" s="9"/>
      <c r="AG30" s="9"/>
      <c r="AH30" s="69"/>
      <c r="AI30" s="69"/>
      <c r="AJ30" s="9"/>
      <c r="AK30" s="9">
        <v>6</v>
      </c>
      <c r="AL30" s="9"/>
      <c r="AM30" s="9"/>
      <c r="AN30" s="9"/>
      <c r="AO30" s="116"/>
      <c r="AP30" s="116"/>
      <c r="AQ30" s="9"/>
      <c r="AR30" s="9"/>
      <c r="AS30" s="9"/>
      <c r="AT30" s="9"/>
      <c r="AU30" s="9"/>
      <c r="AV30" s="116"/>
      <c r="AW30" s="116"/>
      <c r="AX30" s="116"/>
      <c r="AY30" s="116"/>
      <c r="AZ30" s="116"/>
      <c r="BA30" s="116"/>
      <c r="BB30" s="116"/>
      <c r="BC30" s="116"/>
      <c r="BD30" s="116"/>
      <c r="BE30" s="9"/>
      <c r="BF30" s="9"/>
      <c r="BG30" s="9"/>
      <c r="BH30" s="9"/>
      <c r="BI30" s="9"/>
      <c r="BJ30" s="116"/>
      <c r="BK30" s="116"/>
      <c r="BL30" s="9"/>
      <c r="BM30" s="9"/>
      <c r="BN30" s="9"/>
      <c r="BO30" s="9"/>
      <c r="BP30" s="9"/>
      <c r="BQ30" s="42"/>
    </row>
    <row r="31" spans="1:69" ht="18" customHeight="1" x14ac:dyDescent="0.35">
      <c r="A31" s="221"/>
      <c r="B31" s="224"/>
      <c r="C31" s="32" t="s">
        <v>3</v>
      </c>
      <c r="D31" s="7"/>
      <c r="E31" s="8">
        <f t="shared" si="0"/>
        <v>0</v>
      </c>
      <c r="F31" s="8">
        <f>E31-D31</f>
        <v>0</v>
      </c>
      <c r="G31" s="69"/>
      <c r="H31" s="9"/>
      <c r="I31" s="9"/>
      <c r="J31" s="9"/>
      <c r="K31" s="9"/>
      <c r="L31" s="9"/>
      <c r="M31" s="69"/>
      <c r="N31" s="69"/>
      <c r="O31" s="9"/>
      <c r="P31" s="9"/>
      <c r="Q31" s="9"/>
      <c r="R31" s="9"/>
      <c r="S31" s="9"/>
      <c r="T31" s="69"/>
      <c r="U31" s="69"/>
      <c r="V31" s="9"/>
      <c r="W31" s="9"/>
      <c r="X31" s="9"/>
      <c r="Y31" s="9"/>
      <c r="Z31" s="9"/>
      <c r="AA31" s="69"/>
      <c r="AB31" s="69"/>
      <c r="AC31" s="9"/>
      <c r="AD31" s="9"/>
      <c r="AE31" s="9"/>
      <c r="AF31" s="9"/>
      <c r="AG31" s="9"/>
      <c r="AH31" s="69"/>
      <c r="AI31" s="69"/>
      <c r="AJ31" s="9"/>
      <c r="AK31" s="9"/>
      <c r="AL31" s="9"/>
      <c r="AM31" s="9"/>
      <c r="AN31" s="9"/>
      <c r="AO31" s="116"/>
      <c r="AP31" s="116"/>
      <c r="AQ31" s="9"/>
      <c r="AR31" s="9"/>
      <c r="AS31" s="9"/>
      <c r="AT31" s="9"/>
      <c r="AU31" s="9"/>
      <c r="AV31" s="116"/>
      <c r="AW31" s="116"/>
      <c r="AX31" s="116"/>
      <c r="AY31" s="116"/>
      <c r="AZ31" s="116"/>
      <c r="BA31" s="116"/>
      <c r="BB31" s="116"/>
      <c r="BC31" s="116"/>
      <c r="BD31" s="116"/>
      <c r="BE31" s="9"/>
      <c r="BF31" s="9"/>
      <c r="BG31" s="9"/>
      <c r="BH31" s="9"/>
      <c r="BI31" s="9"/>
      <c r="BJ31" s="116"/>
      <c r="BK31" s="116"/>
      <c r="BL31" s="9"/>
      <c r="BM31" s="9"/>
      <c r="BN31" s="9"/>
      <c r="BO31" s="9"/>
      <c r="BP31" s="9"/>
      <c r="BQ31" s="42"/>
    </row>
    <row r="32" spans="1:69" ht="18" customHeight="1" x14ac:dyDescent="0.35">
      <c r="A32" s="221"/>
      <c r="B32" s="224"/>
      <c r="C32" s="33" t="s">
        <v>4</v>
      </c>
      <c r="D32" s="7">
        <v>6</v>
      </c>
      <c r="E32" s="8">
        <f t="shared" si="0"/>
        <v>6</v>
      </c>
      <c r="F32" s="8">
        <f>E32-D32</f>
        <v>0</v>
      </c>
      <c r="G32" s="69"/>
      <c r="H32" s="9"/>
      <c r="I32" s="9"/>
      <c r="J32" s="9"/>
      <c r="K32" s="9"/>
      <c r="L32" s="9"/>
      <c r="M32" s="69"/>
      <c r="N32" s="69"/>
      <c r="O32" s="9"/>
      <c r="P32" s="9"/>
      <c r="Q32" s="9"/>
      <c r="R32" s="9"/>
      <c r="S32" s="9"/>
      <c r="T32" s="69"/>
      <c r="U32" s="69"/>
      <c r="V32" s="9"/>
      <c r="W32" s="9"/>
      <c r="X32" s="9"/>
      <c r="Y32" s="9"/>
      <c r="Z32" s="9"/>
      <c r="AA32" s="69"/>
      <c r="AB32" s="69"/>
      <c r="AC32" s="9"/>
      <c r="AD32" s="9"/>
      <c r="AE32" s="9"/>
      <c r="AF32" s="9"/>
      <c r="AG32" s="9"/>
      <c r="AH32" s="69"/>
      <c r="AI32" s="69"/>
      <c r="AJ32" s="9"/>
      <c r="AK32" s="9"/>
      <c r="AL32" s="9"/>
      <c r="AM32" s="9">
        <v>6</v>
      </c>
      <c r="AN32" s="9"/>
      <c r="AO32" s="116"/>
      <c r="AP32" s="116"/>
      <c r="AQ32" s="9"/>
      <c r="AR32" s="9"/>
      <c r="AS32" s="9"/>
      <c r="AT32" s="9"/>
      <c r="AU32" s="9"/>
      <c r="AV32" s="116"/>
      <c r="AW32" s="116"/>
      <c r="AX32" s="116"/>
      <c r="AY32" s="116"/>
      <c r="AZ32" s="116"/>
      <c r="BA32" s="116"/>
      <c r="BB32" s="116"/>
      <c r="BC32" s="116"/>
      <c r="BD32" s="116"/>
      <c r="BE32" s="9"/>
      <c r="BF32" s="9"/>
      <c r="BG32" s="9"/>
      <c r="BH32" s="9"/>
      <c r="BI32" s="9"/>
      <c r="BJ32" s="116"/>
      <c r="BK32" s="116"/>
      <c r="BL32" s="9"/>
      <c r="BM32" s="9"/>
      <c r="BN32" s="9"/>
      <c r="BO32" s="9"/>
      <c r="BP32" s="9"/>
      <c r="BQ32" s="42"/>
    </row>
    <row r="33" spans="1:69" ht="18" customHeight="1" x14ac:dyDescent="0.35">
      <c r="A33" s="221"/>
      <c r="B33" s="224"/>
      <c r="C33" s="33" t="s">
        <v>5</v>
      </c>
      <c r="D33" s="7">
        <v>6</v>
      </c>
      <c r="E33" s="8">
        <f t="shared" si="0"/>
        <v>6</v>
      </c>
      <c r="F33" s="8">
        <f t="shared" si="1"/>
        <v>0</v>
      </c>
      <c r="G33" s="69"/>
      <c r="H33" s="9"/>
      <c r="I33" s="9"/>
      <c r="J33" s="9"/>
      <c r="K33" s="9"/>
      <c r="L33" s="9"/>
      <c r="M33" s="69"/>
      <c r="N33" s="69"/>
      <c r="O33" s="9"/>
      <c r="P33" s="9"/>
      <c r="Q33" s="9"/>
      <c r="R33" s="9"/>
      <c r="S33" s="9"/>
      <c r="T33" s="69"/>
      <c r="U33" s="69"/>
      <c r="V33" s="9"/>
      <c r="W33" s="9"/>
      <c r="X33" s="9"/>
      <c r="Y33" s="9"/>
      <c r="Z33" s="9"/>
      <c r="AA33" s="69"/>
      <c r="AB33" s="69"/>
      <c r="AC33" s="9"/>
      <c r="AD33" s="9"/>
      <c r="AE33" s="9"/>
      <c r="AF33" s="9"/>
      <c r="AG33" s="9"/>
      <c r="AH33" s="69"/>
      <c r="AI33" s="69"/>
      <c r="AJ33" s="9"/>
      <c r="AK33" s="9"/>
      <c r="AL33" s="9"/>
      <c r="AM33" s="9"/>
      <c r="AN33" s="9"/>
      <c r="AO33" s="116"/>
      <c r="AP33" s="116"/>
      <c r="AQ33" s="9">
        <v>6</v>
      </c>
      <c r="AR33" s="9"/>
      <c r="AS33" s="9"/>
      <c r="AT33" s="9"/>
      <c r="AU33" s="9"/>
      <c r="AV33" s="116"/>
      <c r="AW33" s="116"/>
      <c r="AX33" s="116"/>
      <c r="AY33" s="116"/>
      <c r="AZ33" s="116"/>
      <c r="BA33" s="116"/>
      <c r="BB33" s="116"/>
      <c r="BC33" s="116"/>
      <c r="BD33" s="116"/>
      <c r="BE33" s="9"/>
      <c r="BF33" s="9"/>
      <c r="BG33" s="9"/>
      <c r="BH33" s="9"/>
      <c r="BI33" s="9"/>
      <c r="BJ33" s="116"/>
      <c r="BK33" s="116"/>
      <c r="BL33" s="9"/>
      <c r="BM33" s="9"/>
      <c r="BN33" s="9"/>
      <c r="BO33" s="9"/>
      <c r="BP33" s="9"/>
      <c r="BQ33" s="42"/>
    </row>
    <row r="34" spans="1:69" ht="18" customHeight="1" x14ac:dyDescent="0.35">
      <c r="A34" s="222"/>
      <c r="B34" s="225"/>
      <c r="C34" s="34" t="s">
        <v>6</v>
      </c>
      <c r="D34" s="16"/>
      <c r="E34" s="8">
        <f t="shared" si="0"/>
        <v>0</v>
      </c>
      <c r="F34" s="10">
        <f t="shared" si="1"/>
        <v>0</v>
      </c>
      <c r="G34" s="70"/>
      <c r="H34" s="13"/>
      <c r="I34" s="13"/>
      <c r="J34" s="13"/>
      <c r="K34" s="13"/>
      <c r="L34" s="13"/>
      <c r="M34" s="70"/>
      <c r="N34" s="70"/>
      <c r="O34" s="13"/>
      <c r="P34" s="13"/>
      <c r="Q34" s="13"/>
      <c r="R34" s="13"/>
      <c r="S34" s="13"/>
      <c r="T34" s="70"/>
      <c r="U34" s="70"/>
      <c r="V34" s="13"/>
      <c r="W34" s="13"/>
      <c r="X34" s="13"/>
      <c r="Y34" s="13"/>
      <c r="Z34" s="13"/>
      <c r="AA34" s="70"/>
      <c r="AB34" s="70"/>
      <c r="AC34" s="13"/>
      <c r="AD34" s="13"/>
      <c r="AE34" s="13"/>
      <c r="AF34" s="13"/>
      <c r="AG34" s="13"/>
      <c r="AH34" s="70"/>
      <c r="AI34" s="70"/>
      <c r="AJ34" s="13"/>
      <c r="AK34" s="13"/>
      <c r="AL34" s="13"/>
      <c r="AM34" s="13"/>
      <c r="AN34" s="13"/>
      <c r="AO34" s="117"/>
      <c r="AP34" s="117"/>
      <c r="AQ34" s="13"/>
      <c r="AR34" s="13"/>
      <c r="AS34" s="13"/>
      <c r="AT34" s="13"/>
      <c r="AU34" s="13"/>
      <c r="AV34" s="117"/>
      <c r="AW34" s="117"/>
      <c r="AX34" s="117"/>
      <c r="AY34" s="117"/>
      <c r="AZ34" s="117"/>
      <c r="BA34" s="117"/>
      <c r="BB34" s="117"/>
      <c r="BC34" s="117"/>
      <c r="BD34" s="117"/>
      <c r="BE34" s="13"/>
      <c r="BF34" s="13"/>
      <c r="BG34" s="13"/>
      <c r="BH34" s="13"/>
      <c r="BI34" s="13"/>
      <c r="BJ34" s="117"/>
      <c r="BK34" s="117"/>
      <c r="BL34" s="13"/>
      <c r="BM34" s="13"/>
      <c r="BN34" s="13"/>
      <c r="BO34" s="13"/>
      <c r="BP34" s="13"/>
      <c r="BQ34" s="170"/>
    </row>
    <row r="35" spans="1:69" ht="18" customHeight="1" x14ac:dyDescent="0.35">
      <c r="A35" s="220" t="s">
        <v>206</v>
      </c>
      <c r="B35" s="383" t="s">
        <v>75</v>
      </c>
      <c r="C35" s="31" t="s">
        <v>1</v>
      </c>
      <c r="D35" s="3">
        <v>6</v>
      </c>
      <c r="E35" s="8">
        <f t="shared" si="0"/>
        <v>6</v>
      </c>
      <c r="F35" s="4">
        <f t="shared" ref="F35:F36" si="2">E35-D35</f>
        <v>0</v>
      </c>
      <c r="G35" s="129"/>
      <c r="H35" s="9"/>
      <c r="I35" s="9"/>
      <c r="J35" s="9"/>
      <c r="K35" s="9"/>
      <c r="L35" s="9"/>
      <c r="M35" s="129"/>
      <c r="N35" s="129"/>
      <c r="O35" s="9"/>
      <c r="P35" s="9"/>
      <c r="Q35" s="9"/>
      <c r="R35" s="9"/>
      <c r="S35" s="9"/>
      <c r="T35" s="129"/>
      <c r="U35" s="129"/>
      <c r="V35" s="9"/>
      <c r="W35" s="9"/>
      <c r="X35" s="9"/>
      <c r="Y35" s="9"/>
      <c r="Z35" s="9"/>
      <c r="AA35" s="129"/>
      <c r="AB35" s="129"/>
      <c r="AC35" s="9"/>
      <c r="AD35" s="9"/>
      <c r="AE35" s="9"/>
      <c r="AF35" s="9"/>
      <c r="AG35" s="9"/>
      <c r="AH35" s="129"/>
      <c r="AI35" s="129"/>
      <c r="AJ35" s="9"/>
      <c r="AK35" s="9">
        <v>6</v>
      </c>
      <c r="AL35" s="9"/>
      <c r="AM35" s="9"/>
      <c r="AN35" s="9"/>
      <c r="AO35" s="116"/>
      <c r="AP35" s="116"/>
      <c r="AQ35" s="9"/>
      <c r="AR35" s="9"/>
      <c r="AS35" s="9"/>
      <c r="AT35" s="9"/>
      <c r="AU35" s="9"/>
      <c r="AV35" s="116"/>
      <c r="AW35" s="116"/>
      <c r="AX35" s="116"/>
      <c r="AY35" s="116"/>
      <c r="AZ35" s="116"/>
      <c r="BA35" s="116"/>
      <c r="BB35" s="116"/>
      <c r="BC35" s="116"/>
      <c r="BD35" s="116"/>
      <c r="BE35" s="9"/>
      <c r="BF35" s="9"/>
      <c r="BG35" s="9"/>
      <c r="BH35" s="9"/>
      <c r="BI35" s="9"/>
      <c r="BJ35" s="116"/>
      <c r="BK35" s="116"/>
      <c r="BL35" s="9"/>
      <c r="BM35" s="9"/>
      <c r="BN35" s="9"/>
      <c r="BO35" s="9"/>
      <c r="BP35" s="9"/>
      <c r="BQ35" s="41"/>
    </row>
    <row r="36" spans="1:69" ht="18" customHeight="1" x14ac:dyDescent="0.35">
      <c r="A36" s="221"/>
      <c r="B36" s="384"/>
      <c r="C36" s="32" t="s">
        <v>2</v>
      </c>
      <c r="D36" s="7">
        <v>6</v>
      </c>
      <c r="E36" s="8">
        <f t="shared" si="0"/>
        <v>6</v>
      </c>
      <c r="F36" s="8">
        <f t="shared" si="2"/>
        <v>0</v>
      </c>
      <c r="G36" s="129"/>
      <c r="H36" s="9"/>
      <c r="I36" s="9"/>
      <c r="J36" s="9"/>
      <c r="K36" s="9"/>
      <c r="L36" s="9"/>
      <c r="M36" s="129"/>
      <c r="N36" s="129"/>
      <c r="O36" s="9"/>
      <c r="P36" s="9"/>
      <c r="Q36" s="9"/>
      <c r="R36" s="9"/>
      <c r="S36" s="9"/>
      <c r="T36" s="129"/>
      <c r="U36" s="129"/>
      <c r="V36" s="9"/>
      <c r="W36" s="9"/>
      <c r="X36" s="9"/>
      <c r="Y36" s="9"/>
      <c r="Z36" s="9"/>
      <c r="AA36" s="129"/>
      <c r="AB36" s="129"/>
      <c r="AC36" s="9"/>
      <c r="AD36" s="9"/>
      <c r="AE36" s="9"/>
      <c r="AF36" s="9"/>
      <c r="AG36" s="9"/>
      <c r="AH36" s="129"/>
      <c r="AI36" s="129"/>
      <c r="AJ36" s="9"/>
      <c r="AK36" s="9">
        <v>6</v>
      </c>
      <c r="AL36" s="9"/>
      <c r="AM36" s="9"/>
      <c r="AN36" s="9"/>
      <c r="AO36" s="116"/>
      <c r="AP36" s="116"/>
      <c r="AQ36" s="9"/>
      <c r="AR36" s="9"/>
      <c r="AS36" s="9"/>
      <c r="AT36" s="9"/>
      <c r="AU36" s="9"/>
      <c r="AV36" s="116"/>
      <c r="AW36" s="116"/>
      <c r="AX36" s="116"/>
      <c r="AY36" s="116"/>
      <c r="AZ36" s="116"/>
      <c r="BA36" s="116"/>
      <c r="BB36" s="116"/>
      <c r="BC36" s="116"/>
      <c r="BD36" s="116"/>
      <c r="BE36" s="9"/>
      <c r="BF36" s="9"/>
      <c r="BG36" s="9"/>
      <c r="BH36" s="9"/>
      <c r="BI36" s="9"/>
      <c r="BJ36" s="116"/>
      <c r="BK36" s="116"/>
      <c r="BL36" s="9"/>
      <c r="BM36" s="9"/>
      <c r="BN36" s="9"/>
      <c r="BO36" s="9"/>
      <c r="BP36" s="9"/>
      <c r="BQ36" s="42"/>
    </row>
    <row r="37" spans="1:69" ht="18" customHeight="1" x14ac:dyDescent="0.35">
      <c r="A37" s="221"/>
      <c r="B37" s="384"/>
      <c r="C37" s="32" t="s">
        <v>3</v>
      </c>
      <c r="D37" s="7"/>
      <c r="E37" s="8">
        <f t="shared" si="0"/>
        <v>0</v>
      </c>
      <c r="F37" s="8">
        <f>E37-D37</f>
        <v>0</v>
      </c>
      <c r="G37" s="129"/>
      <c r="H37" s="9"/>
      <c r="I37" s="9"/>
      <c r="J37" s="9"/>
      <c r="K37" s="9"/>
      <c r="L37" s="9"/>
      <c r="M37" s="129"/>
      <c r="N37" s="129"/>
      <c r="O37" s="9"/>
      <c r="P37" s="9"/>
      <c r="Q37" s="9"/>
      <c r="R37" s="9"/>
      <c r="S37" s="9"/>
      <c r="T37" s="129"/>
      <c r="U37" s="129"/>
      <c r="V37" s="9"/>
      <c r="W37" s="9"/>
      <c r="X37" s="9"/>
      <c r="Y37" s="9"/>
      <c r="Z37" s="9"/>
      <c r="AA37" s="129"/>
      <c r="AB37" s="129"/>
      <c r="AC37" s="9"/>
      <c r="AD37" s="9"/>
      <c r="AE37" s="9"/>
      <c r="AF37" s="9"/>
      <c r="AG37" s="9"/>
      <c r="AH37" s="129"/>
      <c r="AI37" s="129"/>
      <c r="AJ37" s="9"/>
      <c r="AK37" s="9"/>
      <c r="AL37" s="9"/>
      <c r="AM37" s="9"/>
      <c r="AN37" s="9"/>
      <c r="AO37" s="116"/>
      <c r="AP37" s="116"/>
      <c r="AQ37" s="9"/>
      <c r="AR37" s="9"/>
      <c r="AS37" s="9"/>
      <c r="AT37" s="9"/>
      <c r="AU37" s="9"/>
      <c r="AV37" s="116"/>
      <c r="AW37" s="116"/>
      <c r="AX37" s="116"/>
      <c r="AY37" s="116"/>
      <c r="AZ37" s="116"/>
      <c r="BA37" s="116"/>
      <c r="BB37" s="116"/>
      <c r="BC37" s="116"/>
      <c r="BD37" s="116"/>
      <c r="BE37" s="9"/>
      <c r="BF37" s="9"/>
      <c r="BG37" s="9"/>
      <c r="BH37" s="9"/>
      <c r="BI37" s="9"/>
      <c r="BJ37" s="116"/>
      <c r="BK37" s="116"/>
      <c r="BL37" s="9"/>
      <c r="BM37" s="9"/>
      <c r="BN37" s="9"/>
      <c r="BO37" s="9"/>
      <c r="BP37" s="9"/>
      <c r="BQ37" s="42"/>
    </row>
    <row r="38" spans="1:69" ht="18" customHeight="1" x14ac:dyDescent="0.35">
      <c r="A38" s="221"/>
      <c r="B38" s="384"/>
      <c r="C38" s="33" t="s">
        <v>4</v>
      </c>
      <c r="D38" s="7">
        <v>6</v>
      </c>
      <c r="E38" s="8">
        <f t="shared" si="0"/>
        <v>6</v>
      </c>
      <c r="F38" s="8">
        <f>E38-D38</f>
        <v>0</v>
      </c>
      <c r="G38" s="129"/>
      <c r="H38" s="9"/>
      <c r="I38" s="9"/>
      <c r="J38" s="9"/>
      <c r="K38" s="9"/>
      <c r="L38" s="9"/>
      <c r="M38" s="129"/>
      <c r="N38" s="129"/>
      <c r="O38" s="9"/>
      <c r="P38" s="9"/>
      <c r="Q38" s="9"/>
      <c r="R38" s="9"/>
      <c r="S38" s="9"/>
      <c r="T38" s="129"/>
      <c r="U38" s="129"/>
      <c r="V38" s="9"/>
      <c r="W38" s="9"/>
      <c r="X38" s="9"/>
      <c r="Y38" s="9"/>
      <c r="Z38" s="9"/>
      <c r="AA38" s="129"/>
      <c r="AB38" s="129"/>
      <c r="AC38" s="9"/>
      <c r="AD38" s="9"/>
      <c r="AE38" s="9"/>
      <c r="AF38" s="9"/>
      <c r="AG38" s="9"/>
      <c r="AH38" s="129"/>
      <c r="AI38" s="129"/>
      <c r="AJ38" s="9"/>
      <c r="AK38" s="9"/>
      <c r="AL38" s="9"/>
      <c r="AM38" s="9"/>
      <c r="AN38" s="9"/>
      <c r="AO38" s="116">
        <v>6</v>
      </c>
      <c r="AP38" s="116"/>
      <c r="AQ38" s="9"/>
      <c r="AR38" s="9"/>
      <c r="AS38" s="9"/>
      <c r="AT38" s="9"/>
      <c r="AU38" s="9"/>
      <c r="AV38" s="116"/>
      <c r="AW38" s="116"/>
      <c r="AX38" s="116"/>
      <c r="AY38" s="116"/>
      <c r="AZ38" s="116"/>
      <c r="BA38" s="116"/>
      <c r="BB38" s="116"/>
      <c r="BC38" s="116"/>
      <c r="BD38" s="116"/>
      <c r="BE38" s="9"/>
      <c r="BF38" s="9"/>
      <c r="BG38" s="9"/>
      <c r="BH38" s="9"/>
      <c r="BI38" s="9"/>
      <c r="BJ38" s="116"/>
      <c r="BK38" s="116"/>
      <c r="BL38" s="9"/>
      <c r="BM38" s="9"/>
      <c r="BN38" s="9"/>
      <c r="BO38" s="9"/>
      <c r="BP38" s="9"/>
      <c r="BQ38" s="42"/>
    </row>
    <row r="39" spans="1:69" ht="18" customHeight="1" x14ac:dyDescent="0.35">
      <c r="A39" s="221"/>
      <c r="B39" s="384"/>
      <c r="C39" s="33" t="s">
        <v>5</v>
      </c>
      <c r="D39" s="7">
        <v>6</v>
      </c>
      <c r="E39" s="8">
        <f t="shared" si="0"/>
        <v>6</v>
      </c>
      <c r="F39" s="8">
        <f t="shared" ref="F39:F40" si="3">E39-D39</f>
        <v>0</v>
      </c>
      <c r="G39" s="129"/>
      <c r="H39" s="9"/>
      <c r="I39" s="9"/>
      <c r="J39" s="9"/>
      <c r="K39" s="9"/>
      <c r="L39" s="9"/>
      <c r="M39" s="129"/>
      <c r="N39" s="129"/>
      <c r="O39" s="9"/>
      <c r="P39" s="9"/>
      <c r="Q39" s="9"/>
      <c r="R39" s="9"/>
      <c r="S39" s="9"/>
      <c r="T39" s="129"/>
      <c r="U39" s="129"/>
      <c r="V39" s="9"/>
      <c r="W39" s="9"/>
      <c r="X39" s="9"/>
      <c r="Y39" s="9"/>
      <c r="Z39" s="9"/>
      <c r="AA39" s="129"/>
      <c r="AB39" s="129"/>
      <c r="AC39" s="9"/>
      <c r="AD39" s="9"/>
      <c r="AE39" s="9"/>
      <c r="AF39" s="9"/>
      <c r="AG39" s="9"/>
      <c r="AH39" s="129"/>
      <c r="AI39" s="129"/>
      <c r="AJ39" s="9"/>
      <c r="AK39" s="9"/>
      <c r="AL39" s="9"/>
      <c r="AM39" s="9"/>
      <c r="AN39" s="9"/>
      <c r="AO39" s="116"/>
      <c r="AP39" s="116"/>
      <c r="AQ39" s="9">
        <v>6</v>
      </c>
      <c r="AR39" s="9"/>
      <c r="AS39" s="9"/>
      <c r="AT39" s="9"/>
      <c r="AU39" s="9"/>
      <c r="AV39" s="116"/>
      <c r="AW39" s="116"/>
      <c r="AX39" s="116"/>
      <c r="AY39" s="116"/>
      <c r="AZ39" s="116"/>
      <c r="BA39" s="116"/>
      <c r="BB39" s="116"/>
      <c r="BC39" s="116"/>
      <c r="BD39" s="116"/>
      <c r="BE39" s="9"/>
      <c r="BF39" s="9"/>
      <c r="BG39" s="9"/>
      <c r="BH39" s="9"/>
      <c r="BI39" s="9"/>
      <c r="BJ39" s="116"/>
      <c r="BK39" s="116"/>
      <c r="BL39" s="9"/>
      <c r="BM39" s="9"/>
      <c r="BN39" s="9"/>
      <c r="BO39" s="9"/>
      <c r="BP39" s="9"/>
      <c r="BQ39" s="42"/>
    </row>
    <row r="40" spans="1:69" ht="18" customHeight="1" x14ac:dyDescent="0.35">
      <c r="A40" s="222"/>
      <c r="B40" s="385"/>
      <c r="C40" s="34" t="s">
        <v>6</v>
      </c>
      <c r="D40" s="16"/>
      <c r="E40" s="8">
        <f t="shared" si="0"/>
        <v>0</v>
      </c>
      <c r="F40" s="10">
        <f t="shared" si="3"/>
        <v>0</v>
      </c>
      <c r="G40" s="129"/>
      <c r="H40" s="13"/>
      <c r="I40" s="13"/>
      <c r="J40" s="13"/>
      <c r="K40" s="13"/>
      <c r="L40" s="13"/>
      <c r="M40" s="129"/>
      <c r="N40" s="129"/>
      <c r="O40" s="13"/>
      <c r="P40" s="13"/>
      <c r="Q40" s="13"/>
      <c r="R40" s="13"/>
      <c r="S40" s="13"/>
      <c r="T40" s="129"/>
      <c r="U40" s="129"/>
      <c r="V40" s="13"/>
      <c r="W40" s="13"/>
      <c r="X40" s="13"/>
      <c r="Y40" s="13"/>
      <c r="Z40" s="13"/>
      <c r="AA40" s="129"/>
      <c r="AB40" s="129"/>
      <c r="AC40" s="13"/>
      <c r="AD40" s="13"/>
      <c r="AE40" s="13"/>
      <c r="AF40" s="13"/>
      <c r="AG40" s="13"/>
      <c r="AH40" s="129"/>
      <c r="AI40" s="129"/>
      <c r="AJ40" s="13"/>
      <c r="AK40" s="13"/>
      <c r="AL40" s="13"/>
      <c r="AM40" s="13"/>
      <c r="AN40" s="13"/>
      <c r="AO40" s="117"/>
      <c r="AP40" s="117"/>
      <c r="AQ40" s="13"/>
      <c r="AR40" s="13"/>
      <c r="AS40" s="13"/>
      <c r="AT40" s="13"/>
      <c r="AU40" s="13"/>
      <c r="AV40" s="117"/>
      <c r="AW40" s="117"/>
      <c r="AX40" s="117"/>
      <c r="AY40" s="117"/>
      <c r="AZ40" s="117"/>
      <c r="BA40" s="117"/>
      <c r="BB40" s="117"/>
      <c r="BC40" s="117"/>
      <c r="BD40" s="117"/>
      <c r="BE40" s="13"/>
      <c r="BF40" s="13"/>
      <c r="BG40" s="13"/>
      <c r="BH40" s="13"/>
      <c r="BI40" s="13"/>
      <c r="BJ40" s="117"/>
      <c r="BK40" s="117"/>
      <c r="BL40" s="13"/>
      <c r="BM40" s="13"/>
      <c r="BN40" s="13"/>
      <c r="BO40" s="13"/>
      <c r="BP40" s="13"/>
      <c r="BQ40" s="170"/>
    </row>
    <row r="41" spans="1:69" ht="18" customHeight="1" x14ac:dyDescent="0.35">
      <c r="A41" s="220" t="s">
        <v>206</v>
      </c>
      <c r="B41" s="223" t="s">
        <v>78</v>
      </c>
      <c r="C41" s="31" t="s">
        <v>1</v>
      </c>
      <c r="D41" s="3">
        <v>6</v>
      </c>
      <c r="E41" s="8">
        <f t="shared" si="0"/>
        <v>6</v>
      </c>
      <c r="F41" s="4">
        <f t="shared" si="1"/>
        <v>0</v>
      </c>
      <c r="G41" s="71"/>
      <c r="H41" s="5"/>
      <c r="I41" s="5"/>
      <c r="J41" s="5"/>
      <c r="K41" s="5"/>
      <c r="L41" s="5"/>
      <c r="M41" s="71"/>
      <c r="N41" s="71"/>
      <c r="O41" s="5"/>
      <c r="P41" s="5"/>
      <c r="Q41" s="5"/>
      <c r="R41" s="5"/>
      <c r="S41" s="5"/>
      <c r="T41" s="71"/>
      <c r="U41" s="71"/>
      <c r="V41" s="5"/>
      <c r="W41" s="5"/>
      <c r="X41" s="5"/>
      <c r="Y41" s="5"/>
      <c r="Z41" s="5"/>
      <c r="AA41" s="71"/>
      <c r="AB41" s="71"/>
      <c r="AC41" s="5"/>
      <c r="AD41" s="5"/>
      <c r="AE41" s="5"/>
      <c r="AF41" s="5"/>
      <c r="AG41" s="5"/>
      <c r="AH41" s="71"/>
      <c r="AI41" s="71"/>
      <c r="AJ41" s="5"/>
      <c r="AK41" s="5">
        <v>6</v>
      </c>
      <c r="AL41" s="9"/>
      <c r="AM41" s="9"/>
      <c r="AN41" s="9"/>
      <c r="AO41" s="116"/>
      <c r="AP41" s="116"/>
      <c r="AQ41" s="9"/>
      <c r="AR41" s="9"/>
      <c r="AS41" s="9"/>
      <c r="AT41" s="9"/>
      <c r="AU41" s="9"/>
      <c r="AV41" s="116"/>
      <c r="AW41" s="116"/>
      <c r="AX41" s="116"/>
      <c r="AY41" s="116"/>
      <c r="AZ41" s="116"/>
      <c r="BA41" s="116"/>
      <c r="BB41" s="116"/>
      <c r="BC41" s="116"/>
      <c r="BD41" s="116"/>
      <c r="BE41" s="9"/>
      <c r="BF41" s="9"/>
      <c r="BG41" s="9"/>
      <c r="BH41" s="9"/>
      <c r="BI41" s="9"/>
      <c r="BJ41" s="116"/>
      <c r="BK41" s="116"/>
      <c r="BL41" s="9"/>
      <c r="BM41" s="9"/>
      <c r="BN41" s="9"/>
      <c r="BO41" s="9"/>
      <c r="BP41" s="9"/>
      <c r="BQ41" s="41"/>
    </row>
    <row r="42" spans="1:69" ht="18" customHeight="1" x14ac:dyDescent="0.35">
      <c r="A42" s="221"/>
      <c r="B42" s="224"/>
      <c r="C42" s="32" t="s">
        <v>2</v>
      </c>
      <c r="D42" s="7">
        <v>6</v>
      </c>
      <c r="E42" s="8">
        <f t="shared" si="0"/>
        <v>6</v>
      </c>
      <c r="F42" s="8">
        <f t="shared" si="1"/>
        <v>0</v>
      </c>
      <c r="G42" s="69"/>
      <c r="H42" s="9"/>
      <c r="I42" s="9"/>
      <c r="J42" s="9"/>
      <c r="K42" s="9"/>
      <c r="L42" s="9"/>
      <c r="M42" s="69"/>
      <c r="N42" s="69"/>
      <c r="O42" s="9"/>
      <c r="P42" s="9"/>
      <c r="Q42" s="9"/>
      <c r="R42" s="9"/>
      <c r="S42" s="9"/>
      <c r="T42" s="69"/>
      <c r="U42" s="69"/>
      <c r="V42" s="9"/>
      <c r="W42" s="9"/>
      <c r="X42" s="9"/>
      <c r="Y42" s="9"/>
      <c r="Z42" s="9"/>
      <c r="AA42" s="69"/>
      <c r="AB42" s="69"/>
      <c r="AC42" s="9"/>
      <c r="AD42" s="9"/>
      <c r="AE42" s="9"/>
      <c r="AF42" s="9"/>
      <c r="AG42" s="9"/>
      <c r="AH42" s="69"/>
      <c r="AI42" s="69"/>
      <c r="AJ42" s="9"/>
      <c r="AK42" s="9">
        <v>6</v>
      </c>
      <c r="AL42" s="9"/>
      <c r="AM42" s="9"/>
      <c r="AN42" s="9"/>
      <c r="AO42" s="116"/>
      <c r="AP42" s="116"/>
      <c r="AQ42" s="9"/>
      <c r="AR42" s="9"/>
      <c r="AS42" s="9"/>
      <c r="AT42" s="9"/>
      <c r="AU42" s="9"/>
      <c r="AV42" s="116"/>
      <c r="AW42" s="116"/>
      <c r="AX42" s="116"/>
      <c r="AY42" s="116"/>
      <c r="AZ42" s="116"/>
      <c r="BA42" s="116"/>
      <c r="BB42" s="116"/>
      <c r="BC42" s="116"/>
      <c r="BD42" s="116"/>
      <c r="BE42" s="9"/>
      <c r="BF42" s="9"/>
      <c r="BG42" s="9"/>
      <c r="BH42" s="9"/>
      <c r="BI42" s="9"/>
      <c r="BJ42" s="116"/>
      <c r="BK42" s="116"/>
      <c r="BL42" s="9"/>
      <c r="BM42" s="9"/>
      <c r="BN42" s="9"/>
      <c r="BO42" s="9"/>
      <c r="BP42" s="9"/>
      <c r="BQ42" s="42"/>
    </row>
    <row r="43" spans="1:69" ht="18" customHeight="1" x14ac:dyDescent="0.35">
      <c r="A43" s="221"/>
      <c r="B43" s="224"/>
      <c r="C43" s="32" t="s">
        <v>3</v>
      </c>
      <c r="D43" s="7"/>
      <c r="E43" s="8">
        <f t="shared" si="0"/>
        <v>0</v>
      </c>
      <c r="F43" s="8">
        <f t="shared" si="1"/>
        <v>0</v>
      </c>
      <c r="G43" s="69"/>
      <c r="H43" s="9"/>
      <c r="I43" s="9"/>
      <c r="J43" s="9"/>
      <c r="K43" s="9"/>
      <c r="L43" s="9"/>
      <c r="M43" s="69"/>
      <c r="N43" s="69"/>
      <c r="O43" s="9"/>
      <c r="P43" s="9"/>
      <c r="Q43" s="9"/>
      <c r="R43" s="9"/>
      <c r="S43" s="9"/>
      <c r="T43" s="69"/>
      <c r="U43" s="69"/>
      <c r="V43" s="9"/>
      <c r="W43" s="9"/>
      <c r="X43" s="9"/>
      <c r="Y43" s="9"/>
      <c r="Z43" s="9"/>
      <c r="AA43" s="69"/>
      <c r="AB43" s="69"/>
      <c r="AC43" s="9"/>
      <c r="AD43" s="9"/>
      <c r="AE43" s="9"/>
      <c r="AF43" s="9"/>
      <c r="AG43" s="9"/>
      <c r="AH43" s="69"/>
      <c r="AI43" s="69"/>
      <c r="AJ43" s="9"/>
      <c r="AK43" s="9"/>
      <c r="AL43" s="9"/>
      <c r="AM43" s="9"/>
      <c r="AN43" s="9"/>
      <c r="AO43" s="116"/>
      <c r="AP43" s="116"/>
      <c r="AQ43" s="9"/>
      <c r="AR43" s="9"/>
      <c r="AS43" s="9"/>
      <c r="AT43" s="9"/>
      <c r="AU43" s="9"/>
      <c r="AV43" s="116"/>
      <c r="AW43" s="116"/>
      <c r="AX43" s="116"/>
      <c r="AY43" s="116"/>
      <c r="AZ43" s="116"/>
      <c r="BA43" s="116"/>
      <c r="BB43" s="116"/>
      <c r="BC43" s="116"/>
      <c r="BD43" s="116"/>
      <c r="BE43" s="9"/>
      <c r="BF43" s="9"/>
      <c r="BG43" s="9"/>
      <c r="BH43" s="9"/>
      <c r="BI43" s="9"/>
      <c r="BJ43" s="116"/>
      <c r="BK43" s="116"/>
      <c r="BL43" s="9"/>
      <c r="BM43" s="9"/>
      <c r="BN43" s="9"/>
      <c r="BO43" s="9"/>
      <c r="BP43" s="9"/>
      <c r="BQ43" s="42"/>
    </row>
    <row r="44" spans="1:69" ht="18" customHeight="1" x14ac:dyDescent="0.35">
      <c r="A44" s="221"/>
      <c r="B44" s="224"/>
      <c r="C44" s="33" t="s">
        <v>4</v>
      </c>
      <c r="D44" s="7">
        <v>6</v>
      </c>
      <c r="E44" s="8">
        <f t="shared" si="0"/>
        <v>6</v>
      </c>
      <c r="F44" s="8">
        <f t="shared" si="1"/>
        <v>0</v>
      </c>
      <c r="G44" s="69"/>
      <c r="H44" s="9"/>
      <c r="I44" s="9"/>
      <c r="J44" s="9"/>
      <c r="K44" s="9"/>
      <c r="L44" s="9"/>
      <c r="M44" s="69"/>
      <c r="N44" s="69"/>
      <c r="O44" s="9"/>
      <c r="P44" s="9"/>
      <c r="Q44" s="9"/>
      <c r="R44" s="9"/>
      <c r="S44" s="9"/>
      <c r="T44" s="69"/>
      <c r="U44" s="69"/>
      <c r="V44" s="9"/>
      <c r="W44" s="9"/>
      <c r="X44" s="9"/>
      <c r="Y44" s="9"/>
      <c r="Z44" s="9"/>
      <c r="AA44" s="69"/>
      <c r="AB44" s="69"/>
      <c r="AC44" s="9"/>
      <c r="AD44" s="9"/>
      <c r="AE44" s="9"/>
      <c r="AF44" s="9"/>
      <c r="AG44" s="9"/>
      <c r="AH44" s="69"/>
      <c r="AI44" s="69"/>
      <c r="AJ44" s="9"/>
      <c r="AK44" s="9"/>
      <c r="AL44" s="9"/>
      <c r="AM44" s="9"/>
      <c r="AN44" s="9"/>
      <c r="AO44" s="116"/>
      <c r="AP44" s="116"/>
      <c r="AQ44" s="9">
        <v>6</v>
      </c>
      <c r="AR44" s="9"/>
      <c r="AS44" s="9"/>
      <c r="AT44" s="9"/>
      <c r="AU44" s="9"/>
      <c r="AV44" s="116"/>
      <c r="AW44" s="116"/>
      <c r="AX44" s="116"/>
      <c r="AY44" s="116"/>
      <c r="AZ44" s="116"/>
      <c r="BA44" s="116"/>
      <c r="BB44" s="116"/>
      <c r="BC44" s="116"/>
      <c r="BD44" s="116"/>
      <c r="BE44" s="9"/>
      <c r="BF44" s="9"/>
      <c r="BG44" s="9"/>
      <c r="BH44" s="9"/>
      <c r="BI44" s="9"/>
      <c r="BJ44" s="116"/>
      <c r="BK44" s="116"/>
      <c r="BL44" s="9"/>
      <c r="BM44" s="9"/>
      <c r="BN44" s="9"/>
      <c r="BO44" s="9"/>
      <c r="BP44" s="9"/>
      <c r="BQ44" s="42"/>
    </row>
    <row r="45" spans="1:69" ht="18" customHeight="1" x14ac:dyDescent="0.35">
      <c r="A45" s="221"/>
      <c r="B45" s="224"/>
      <c r="C45" s="33" t="s">
        <v>5</v>
      </c>
      <c r="D45" s="7">
        <v>6</v>
      </c>
      <c r="E45" s="8">
        <f t="shared" si="0"/>
        <v>6</v>
      </c>
      <c r="F45" s="8">
        <f t="shared" si="1"/>
        <v>0</v>
      </c>
      <c r="G45" s="69"/>
      <c r="H45" s="9"/>
      <c r="I45" s="9"/>
      <c r="J45" s="9"/>
      <c r="K45" s="9"/>
      <c r="L45" s="9"/>
      <c r="M45" s="69"/>
      <c r="N45" s="69"/>
      <c r="O45" s="9"/>
      <c r="P45" s="9"/>
      <c r="Q45" s="9"/>
      <c r="R45" s="9"/>
      <c r="S45" s="9"/>
      <c r="T45" s="69"/>
      <c r="U45" s="69"/>
      <c r="V45" s="9"/>
      <c r="W45" s="9"/>
      <c r="X45" s="9"/>
      <c r="Y45" s="9"/>
      <c r="Z45" s="9"/>
      <c r="AA45" s="69"/>
      <c r="AB45" s="69"/>
      <c r="AC45" s="9"/>
      <c r="AD45" s="9"/>
      <c r="AE45" s="9"/>
      <c r="AF45" s="9"/>
      <c r="AG45" s="9"/>
      <c r="AH45" s="69"/>
      <c r="AI45" s="69"/>
      <c r="AJ45" s="9"/>
      <c r="AK45" s="9"/>
      <c r="AL45" s="9"/>
      <c r="AM45" s="9"/>
      <c r="AN45" s="9"/>
      <c r="AO45" s="116"/>
      <c r="AP45" s="116"/>
      <c r="AQ45" s="9">
        <v>6</v>
      </c>
      <c r="AR45" s="9"/>
      <c r="AS45" s="9"/>
      <c r="AT45" s="9"/>
      <c r="AU45" s="9"/>
      <c r="AV45" s="116"/>
      <c r="AW45" s="116"/>
      <c r="AX45" s="116"/>
      <c r="AY45" s="116"/>
      <c r="AZ45" s="116"/>
      <c r="BA45" s="116"/>
      <c r="BB45" s="116"/>
      <c r="BC45" s="116"/>
      <c r="BD45" s="116"/>
      <c r="BE45" s="9"/>
      <c r="BF45" s="9"/>
      <c r="BG45" s="9"/>
      <c r="BH45" s="9"/>
      <c r="BI45" s="9"/>
      <c r="BJ45" s="116"/>
      <c r="BK45" s="116"/>
      <c r="BL45" s="9"/>
      <c r="BM45" s="9"/>
      <c r="BN45" s="9"/>
      <c r="BO45" s="9"/>
      <c r="BP45" s="9"/>
      <c r="BQ45" s="42"/>
    </row>
    <row r="46" spans="1:69" ht="18" customHeight="1" x14ac:dyDescent="0.35">
      <c r="A46" s="222"/>
      <c r="B46" s="225"/>
      <c r="C46" s="34" t="s">
        <v>6</v>
      </c>
      <c r="D46" s="16"/>
      <c r="E46" s="8">
        <f t="shared" si="0"/>
        <v>0</v>
      </c>
      <c r="F46" s="10">
        <f t="shared" si="1"/>
        <v>0</v>
      </c>
      <c r="G46" s="70"/>
      <c r="H46" s="13"/>
      <c r="I46" s="13"/>
      <c r="J46" s="13"/>
      <c r="K46" s="13"/>
      <c r="L46" s="13"/>
      <c r="M46" s="70"/>
      <c r="N46" s="70"/>
      <c r="O46" s="13"/>
      <c r="P46" s="13"/>
      <c r="Q46" s="13"/>
      <c r="R46" s="13"/>
      <c r="S46" s="13"/>
      <c r="T46" s="70"/>
      <c r="U46" s="70"/>
      <c r="V46" s="13"/>
      <c r="W46" s="13"/>
      <c r="X46" s="13"/>
      <c r="Y46" s="13"/>
      <c r="Z46" s="13"/>
      <c r="AA46" s="70"/>
      <c r="AB46" s="70"/>
      <c r="AC46" s="13"/>
      <c r="AD46" s="13"/>
      <c r="AE46" s="13"/>
      <c r="AF46" s="13"/>
      <c r="AG46" s="13"/>
      <c r="AH46" s="70"/>
      <c r="AI46" s="70"/>
      <c r="AJ46" s="13"/>
      <c r="AK46" s="13"/>
      <c r="AL46" s="13"/>
      <c r="AM46" s="13"/>
      <c r="AN46" s="13"/>
      <c r="AO46" s="117"/>
      <c r="AP46" s="117"/>
      <c r="AQ46" s="13"/>
      <c r="AR46" s="13"/>
      <c r="AS46" s="13"/>
      <c r="AT46" s="13"/>
      <c r="AU46" s="13"/>
      <c r="AV46" s="117"/>
      <c r="AW46" s="117"/>
      <c r="AX46" s="117"/>
      <c r="AY46" s="117"/>
      <c r="AZ46" s="117"/>
      <c r="BA46" s="117"/>
      <c r="BB46" s="117"/>
      <c r="BC46" s="117"/>
      <c r="BD46" s="117"/>
      <c r="BE46" s="13"/>
      <c r="BF46" s="13"/>
      <c r="BG46" s="13"/>
      <c r="BH46" s="13"/>
      <c r="BI46" s="13"/>
      <c r="BJ46" s="117"/>
      <c r="BK46" s="117"/>
      <c r="BL46" s="13"/>
      <c r="BM46" s="13"/>
      <c r="BN46" s="13"/>
      <c r="BO46" s="13"/>
      <c r="BP46" s="13"/>
      <c r="BQ46" s="170"/>
    </row>
    <row r="47" spans="1:69" ht="18" customHeight="1" x14ac:dyDescent="0.35">
      <c r="A47" s="220" t="s">
        <v>206</v>
      </c>
      <c r="B47" s="308" t="s">
        <v>158</v>
      </c>
      <c r="C47" s="31" t="s">
        <v>1</v>
      </c>
      <c r="D47" s="3">
        <v>6</v>
      </c>
      <c r="E47" s="8">
        <f t="shared" si="0"/>
        <v>6</v>
      </c>
      <c r="F47" s="4">
        <f t="shared" si="1"/>
        <v>0</v>
      </c>
      <c r="G47" s="71"/>
      <c r="H47" s="5"/>
      <c r="I47" s="5"/>
      <c r="J47" s="5"/>
      <c r="K47" s="5"/>
      <c r="L47" s="5"/>
      <c r="M47" s="71"/>
      <c r="N47" s="71"/>
      <c r="O47" s="5"/>
      <c r="P47" s="5"/>
      <c r="Q47" s="5"/>
      <c r="R47" s="5"/>
      <c r="S47" s="5"/>
      <c r="T47" s="71"/>
      <c r="U47" s="71"/>
      <c r="V47" s="5"/>
      <c r="W47" s="5"/>
      <c r="X47" s="5"/>
      <c r="Y47" s="5"/>
      <c r="Z47" s="5"/>
      <c r="AA47" s="71"/>
      <c r="AB47" s="71"/>
      <c r="AC47" s="5"/>
      <c r="AD47" s="5"/>
      <c r="AE47" s="5"/>
      <c r="AF47" s="5"/>
      <c r="AG47" s="5"/>
      <c r="AH47" s="71"/>
      <c r="AI47" s="71"/>
      <c r="AJ47" s="5"/>
      <c r="AK47" s="5">
        <v>6</v>
      </c>
      <c r="AL47" s="9"/>
      <c r="AM47" s="9"/>
      <c r="AN47" s="9"/>
      <c r="AO47" s="116"/>
      <c r="AP47" s="116"/>
      <c r="AQ47" s="9"/>
      <c r="AR47" s="9"/>
      <c r="AS47" s="9"/>
      <c r="AT47" s="9"/>
      <c r="AU47" s="9"/>
      <c r="AV47" s="116"/>
      <c r="AW47" s="116"/>
      <c r="AX47" s="116"/>
      <c r="AY47" s="116"/>
      <c r="AZ47" s="116"/>
      <c r="BA47" s="116"/>
      <c r="BB47" s="116"/>
      <c r="BC47" s="116"/>
      <c r="BD47" s="116"/>
      <c r="BE47" s="9"/>
      <c r="BF47" s="9"/>
      <c r="BG47" s="9"/>
      <c r="BH47" s="9"/>
      <c r="BI47" s="9"/>
      <c r="BJ47" s="116"/>
      <c r="BK47" s="116"/>
      <c r="BL47" s="9"/>
      <c r="BM47" s="9"/>
      <c r="BN47" s="9"/>
      <c r="BO47" s="9"/>
      <c r="BP47" s="9"/>
      <c r="BQ47" s="41"/>
    </row>
    <row r="48" spans="1:69" ht="18" customHeight="1" x14ac:dyDescent="0.35">
      <c r="A48" s="221"/>
      <c r="B48" s="308"/>
      <c r="C48" s="32" t="s">
        <v>2</v>
      </c>
      <c r="D48" s="7">
        <v>6</v>
      </c>
      <c r="E48" s="8">
        <f t="shared" si="0"/>
        <v>6</v>
      </c>
      <c r="F48" s="8">
        <f t="shared" si="1"/>
        <v>0</v>
      </c>
      <c r="G48" s="69"/>
      <c r="H48" s="9"/>
      <c r="I48" s="9"/>
      <c r="J48" s="9"/>
      <c r="K48" s="9"/>
      <c r="L48" s="9"/>
      <c r="M48" s="69"/>
      <c r="N48" s="69"/>
      <c r="O48" s="9"/>
      <c r="P48" s="9"/>
      <c r="Q48" s="9"/>
      <c r="R48" s="9"/>
      <c r="S48" s="9"/>
      <c r="T48" s="69"/>
      <c r="U48" s="69"/>
      <c r="V48" s="9"/>
      <c r="W48" s="9"/>
      <c r="X48" s="9"/>
      <c r="Y48" s="9"/>
      <c r="Z48" s="9"/>
      <c r="AA48" s="69"/>
      <c r="AB48" s="69"/>
      <c r="AC48" s="9"/>
      <c r="AD48" s="9"/>
      <c r="AE48" s="9"/>
      <c r="AF48" s="9"/>
      <c r="AG48" s="9"/>
      <c r="AH48" s="69"/>
      <c r="AI48" s="69"/>
      <c r="AJ48" s="9"/>
      <c r="AK48" s="9">
        <v>6</v>
      </c>
      <c r="AL48" s="9"/>
      <c r="AM48" s="9"/>
      <c r="AN48" s="9"/>
      <c r="AO48" s="116"/>
      <c r="AP48" s="116"/>
      <c r="AQ48" s="9"/>
      <c r="AR48" s="9"/>
      <c r="AS48" s="9"/>
      <c r="AT48" s="9"/>
      <c r="AU48" s="9"/>
      <c r="AV48" s="116"/>
      <c r="AW48" s="116"/>
      <c r="AX48" s="116"/>
      <c r="AY48" s="116"/>
      <c r="AZ48" s="116"/>
      <c r="BA48" s="116"/>
      <c r="BB48" s="116"/>
      <c r="BC48" s="116"/>
      <c r="BD48" s="116"/>
      <c r="BE48" s="9"/>
      <c r="BF48" s="9"/>
      <c r="BG48" s="9"/>
      <c r="BH48" s="9"/>
      <c r="BI48" s="9"/>
      <c r="BJ48" s="116"/>
      <c r="BK48" s="116"/>
      <c r="BL48" s="9"/>
      <c r="BM48" s="9"/>
      <c r="BN48" s="9"/>
      <c r="BO48" s="9"/>
      <c r="BP48" s="9"/>
      <c r="BQ48" s="42"/>
    </row>
    <row r="49" spans="1:69" ht="18" customHeight="1" x14ac:dyDescent="0.35">
      <c r="A49" s="221"/>
      <c r="B49" s="308"/>
      <c r="C49" s="32" t="s">
        <v>3</v>
      </c>
      <c r="D49" s="7"/>
      <c r="E49" s="8">
        <f t="shared" si="0"/>
        <v>0</v>
      </c>
      <c r="F49" s="8">
        <f t="shared" si="1"/>
        <v>0</v>
      </c>
      <c r="G49" s="69"/>
      <c r="H49" s="9"/>
      <c r="I49" s="9"/>
      <c r="J49" s="9"/>
      <c r="K49" s="9"/>
      <c r="L49" s="9"/>
      <c r="M49" s="69"/>
      <c r="N49" s="69"/>
      <c r="O49" s="9"/>
      <c r="P49" s="9"/>
      <c r="Q49" s="9"/>
      <c r="R49" s="9"/>
      <c r="S49" s="9"/>
      <c r="T49" s="69"/>
      <c r="U49" s="69"/>
      <c r="V49" s="9"/>
      <c r="W49" s="9"/>
      <c r="X49" s="9"/>
      <c r="Y49" s="9"/>
      <c r="Z49" s="9"/>
      <c r="AA49" s="69"/>
      <c r="AB49" s="69"/>
      <c r="AC49" s="9"/>
      <c r="AD49" s="9"/>
      <c r="AE49" s="9"/>
      <c r="AF49" s="9"/>
      <c r="AG49" s="9"/>
      <c r="AH49" s="69"/>
      <c r="AI49" s="69"/>
      <c r="AJ49" s="9"/>
      <c r="AK49" s="9"/>
      <c r="AL49" s="9"/>
      <c r="AM49" s="9"/>
      <c r="AN49" s="9"/>
      <c r="AO49" s="116"/>
      <c r="AP49" s="116"/>
      <c r="AQ49" s="9"/>
      <c r="AR49" s="9"/>
      <c r="AS49" s="9"/>
      <c r="AT49" s="9"/>
      <c r="AU49" s="9"/>
      <c r="AV49" s="116"/>
      <c r="AW49" s="116"/>
      <c r="AX49" s="116"/>
      <c r="AY49" s="116"/>
      <c r="AZ49" s="116"/>
      <c r="BA49" s="116"/>
      <c r="BB49" s="116"/>
      <c r="BC49" s="116"/>
      <c r="BD49" s="116"/>
      <c r="BE49" s="9"/>
      <c r="BF49" s="9"/>
      <c r="BG49" s="9"/>
      <c r="BH49" s="9"/>
      <c r="BI49" s="9"/>
      <c r="BJ49" s="116"/>
      <c r="BK49" s="116"/>
      <c r="BL49" s="9"/>
      <c r="BM49" s="9"/>
      <c r="BN49" s="9"/>
      <c r="BO49" s="9"/>
      <c r="BP49" s="9"/>
      <c r="BQ49" s="42"/>
    </row>
    <row r="50" spans="1:69" ht="18" customHeight="1" x14ac:dyDescent="0.35">
      <c r="A50" s="221"/>
      <c r="B50" s="308"/>
      <c r="C50" s="33" t="s">
        <v>4</v>
      </c>
      <c r="D50" s="7">
        <v>6</v>
      </c>
      <c r="E50" s="8">
        <f t="shared" si="0"/>
        <v>6</v>
      </c>
      <c r="F50" s="8">
        <f t="shared" si="1"/>
        <v>0</v>
      </c>
      <c r="G50" s="69"/>
      <c r="H50" s="9"/>
      <c r="I50" s="9"/>
      <c r="J50" s="9"/>
      <c r="K50" s="9"/>
      <c r="L50" s="9"/>
      <c r="M50" s="69"/>
      <c r="N50" s="69"/>
      <c r="O50" s="9"/>
      <c r="P50" s="9"/>
      <c r="Q50" s="9"/>
      <c r="R50" s="9"/>
      <c r="S50" s="9"/>
      <c r="T50" s="69"/>
      <c r="U50" s="69"/>
      <c r="V50" s="9"/>
      <c r="W50" s="9"/>
      <c r="X50" s="9"/>
      <c r="Y50" s="9"/>
      <c r="Z50" s="9"/>
      <c r="AA50" s="69"/>
      <c r="AB50" s="69"/>
      <c r="AC50" s="9"/>
      <c r="AD50" s="9"/>
      <c r="AE50" s="9"/>
      <c r="AF50" s="9"/>
      <c r="AG50" s="9"/>
      <c r="AH50" s="69"/>
      <c r="AI50" s="69"/>
      <c r="AJ50" s="9"/>
      <c r="AK50" s="9"/>
      <c r="AL50" s="9"/>
      <c r="AM50" s="9">
        <v>6</v>
      </c>
      <c r="AN50" s="9"/>
      <c r="AO50" s="116"/>
      <c r="AP50" s="116"/>
      <c r="AQ50" s="9"/>
      <c r="AR50" s="9"/>
      <c r="AS50" s="9"/>
      <c r="AT50" s="9"/>
      <c r="AU50" s="9"/>
      <c r="AV50" s="116"/>
      <c r="AW50" s="116"/>
      <c r="AX50" s="116"/>
      <c r="AY50" s="116"/>
      <c r="AZ50" s="116"/>
      <c r="BA50" s="116"/>
      <c r="BB50" s="116"/>
      <c r="BC50" s="116"/>
      <c r="BD50" s="116"/>
      <c r="BE50" s="9"/>
      <c r="BF50" s="9"/>
      <c r="BG50" s="9"/>
      <c r="BH50" s="9"/>
      <c r="BI50" s="9"/>
      <c r="BJ50" s="116"/>
      <c r="BK50" s="116"/>
      <c r="BL50" s="9"/>
      <c r="BM50" s="9"/>
      <c r="BN50" s="9"/>
      <c r="BO50" s="9"/>
      <c r="BP50" s="9"/>
      <c r="BQ50" s="42"/>
    </row>
    <row r="51" spans="1:69" ht="18" customHeight="1" x14ac:dyDescent="0.35">
      <c r="A51" s="221"/>
      <c r="B51" s="308"/>
      <c r="C51" s="33" t="s">
        <v>5</v>
      </c>
      <c r="D51" s="7">
        <v>6</v>
      </c>
      <c r="E51" s="8">
        <f t="shared" si="0"/>
        <v>6</v>
      </c>
      <c r="F51" s="8">
        <f t="shared" si="1"/>
        <v>0</v>
      </c>
      <c r="G51" s="69"/>
      <c r="H51" s="9"/>
      <c r="I51" s="9"/>
      <c r="J51" s="9"/>
      <c r="K51" s="9"/>
      <c r="L51" s="9"/>
      <c r="M51" s="69"/>
      <c r="N51" s="69"/>
      <c r="O51" s="9"/>
      <c r="P51" s="9"/>
      <c r="Q51" s="9"/>
      <c r="R51" s="9"/>
      <c r="S51" s="9"/>
      <c r="T51" s="69"/>
      <c r="U51" s="69"/>
      <c r="V51" s="9"/>
      <c r="W51" s="9"/>
      <c r="X51" s="9"/>
      <c r="Y51" s="9"/>
      <c r="Z51" s="9"/>
      <c r="AA51" s="69"/>
      <c r="AB51" s="69"/>
      <c r="AC51" s="9"/>
      <c r="AD51" s="9"/>
      <c r="AE51" s="9"/>
      <c r="AF51" s="9"/>
      <c r="AG51" s="9"/>
      <c r="AH51" s="69"/>
      <c r="AI51" s="69"/>
      <c r="AJ51" s="9"/>
      <c r="AK51" s="9"/>
      <c r="AL51" s="9"/>
      <c r="AM51" s="9"/>
      <c r="AN51" s="9"/>
      <c r="AO51" s="116"/>
      <c r="AP51" s="116"/>
      <c r="AQ51" s="9">
        <v>6</v>
      </c>
      <c r="AR51" s="9"/>
      <c r="AS51" s="9"/>
      <c r="AT51" s="9"/>
      <c r="AU51" s="9"/>
      <c r="AV51" s="116"/>
      <c r="AW51" s="116"/>
      <c r="AX51" s="116"/>
      <c r="AY51" s="116"/>
      <c r="AZ51" s="116"/>
      <c r="BA51" s="116"/>
      <c r="BB51" s="116"/>
      <c r="BC51" s="116"/>
      <c r="BD51" s="116"/>
      <c r="BE51" s="9"/>
      <c r="BF51" s="9"/>
      <c r="BG51" s="9"/>
      <c r="BH51" s="9"/>
      <c r="BI51" s="9"/>
      <c r="BJ51" s="116"/>
      <c r="BK51" s="116"/>
      <c r="BL51" s="9"/>
      <c r="BM51" s="9"/>
      <c r="BN51" s="9"/>
      <c r="BO51" s="9"/>
      <c r="BP51" s="9"/>
      <c r="BQ51" s="42"/>
    </row>
    <row r="52" spans="1:69" ht="18" customHeight="1" x14ac:dyDescent="0.35">
      <c r="A52" s="222"/>
      <c r="B52" s="308"/>
      <c r="C52" s="35" t="s">
        <v>6</v>
      </c>
      <c r="D52" s="16"/>
      <c r="E52" s="8">
        <f t="shared" si="0"/>
        <v>0</v>
      </c>
      <c r="F52" s="18">
        <f t="shared" si="1"/>
        <v>0</v>
      </c>
      <c r="G52" s="72"/>
      <c r="H52" s="19"/>
      <c r="I52" s="19"/>
      <c r="J52" s="19"/>
      <c r="K52" s="19"/>
      <c r="L52" s="19"/>
      <c r="M52" s="72"/>
      <c r="N52" s="72"/>
      <c r="O52" s="19"/>
      <c r="P52" s="19"/>
      <c r="Q52" s="19"/>
      <c r="R52" s="19"/>
      <c r="S52" s="19"/>
      <c r="T52" s="72"/>
      <c r="U52" s="72"/>
      <c r="V52" s="19"/>
      <c r="W52" s="19"/>
      <c r="X52" s="19"/>
      <c r="Y52" s="19"/>
      <c r="Z52" s="19"/>
      <c r="AA52" s="72"/>
      <c r="AB52" s="72"/>
      <c r="AC52" s="19"/>
      <c r="AD52" s="19"/>
      <c r="AE52" s="19"/>
      <c r="AF52" s="19"/>
      <c r="AG52" s="19"/>
      <c r="AH52" s="72"/>
      <c r="AI52" s="72"/>
      <c r="AJ52" s="19"/>
      <c r="AK52" s="19"/>
      <c r="AL52" s="13"/>
      <c r="AM52" s="13"/>
      <c r="AN52" s="13"/>
      <c r="AO52" s="117"/>
      <c r="AP52" s="117"/>
      <c r="AQ52" s="13"/>
      <c r="AR52" s="13"/>
      <c r="AS52" s="13"/>
      <c r="AT52" s="13"/>
      <c r="AU52" s="13"/>
      <c r="AV52" s="117"/>
      <c r="AW52" s="117"/>
      <c r="AX52" s="117"/>
      <c r="AY52" s="117"/>
      <c r="AZ52" s="117"/>
      <c r="BA52" s="117"/>
      <c r="BB52" s="117"/>
      <c r="BC52" s="117"/>
      <c r="BD52" s="117"/>
      <c r="BE52" s="13"/>
      <c r="BF52" s="13"/>
      <c r="BG52" s="13"/>
      <c r="BH52" s="13"/>
      <c r="BI52" s="13"/>
      <c r="BJ52" s="117"/>
      <c r="BK52" s="117"/>
      <c r="BL52" s="13"/>
      <c r="BM52" s="13"/>
      <c r="BN52" s="13"/>
      <c r="BO52" s="13"/>
      <c r="BP52" s="13"/>
      <c r="BQ52" s="170"/>
    </row>
    <row r="53" spans="1:69" ht="18" customHeight="1" x14ac:dyDescent="0.35">
      <c r="A53" s="220" t="s">
        <v>206</v>
      </c>
      <c r="B53" s="308" t="s">
        <v>37</v>
      </c>
      <c r="C53" s="31" t="s">
        <v>1</v>
      </c>
      <c r="D53" s="3">
        <v>3</v>
      </c>
      <c r="E53" s="8">
        <f t="shared" si="0"/>
        <v>3</v>
      </c>
      <c r="F53" s="4">
        <f t="shared" si="1"/>
        <v>0</v>
      </c>
      <c r="G53" s="71"/>
      <c r="H53" s="5"/>
      <c r="I53" s="5"/>
      <c r="J53" s="5"/>
      <c r="K53" s="5"/>
      <c r="L53" s="5"/>
      <c r="M53" s="71"/>
      <c r="N53" s="71"/>
      <c r="O53" s="5"/>
      <c r="P53" s="5"/>
      <c r="Q53" s="5"/>
      <c r="R53" s="5"/>
      <c r="S53" s="5"/>
      <c r="T53" s="71"/>
      <c r="U53" s="71"/>
      <c r="V53" s="5"/>
      <c r="W53" s="5"/>
      <c r="X53" s="5"/>
      <c r="Y53" s="5"/>
      <c r="Z53" s="5"/>
      <c r="AA53" s="71"/>
      <c r="AB53" s="71"/>
      <c r="AC53" s="5"/>
      <c r="AD53" s="5"/>
      <c r="AE53" s="5"/>
      <c r="AF53" s="5"/>
      <c r="AG53" s="5"/>
      <c r="AH53" s="71"/>
      <c r="AI53" s="71"/>
      <c r="AJ53" s="5"/>
      <c r="AK53" s="5">
        <v>3</v>
      </c>
      <c r="AL53" s="9"/>
      <c r="AM53" s="9"/>
      <c r="AN53" s="9"/>
      <c r="AO53" s="116"/>
      <c r="AP53" s="116"/>
      <c r="AQ53" s="9"/>
      <c r="AR53" s="9"/>
      <c r="AS53" s="9"/>
      <c r="AT53" s="9"/>
      <c r="AU53" s="9"/>
      <c r="AV53" s="116"/>
      <c r="AW53" s="116"/>
      <c r="AX53" s="116"/>
      <c r="AY53" s="116"/>
      <c r="AZ53" s="116"/>
      <c r="BA53" s="116"/>
      <c r="BB53" s="116"/>
      <c r="BC53" s="116"/>
      <c r="BD53" s="116"/>
      <c r="BE53" s="9"/>
      <c r="BF53" s="9"/>
      <c r="BG53" s="9"/>
      <c r="BH53" s="9"/>
      <c r="BI53" s="9"/>
      <c r="BJ53" s="116"/>
      <c r="BK53" s="116"/>
      <c r="BL53" s="9"/>
      <c r="BM53" s="9"/>
      <c r="BN53" s="9"/>
      <c r="BO53" s="9"/>
      <c r="BP53" s="9"/>
      <c r="BQ53" s="41"/>
    </row>
    <row r="54" spans="1:69" ht="18" customHeight="1" x14ac:dyDescent="0.35">
      <c r="A54" s="221"/>
      <c r="B54" s="308"/>
      <c r="C54" s="32" t="s">
        <v>2</v>
      </c>
      <c r="D54" s="7">
        <v>3</v>
      </c>
      <c r="E54" s="8">
        <f t="shared" si="0"/>
        <v>3</v>
      </c>
      <c r="F54" s="8">
        <f t="shared" si="1"/>
        <v>0</v>
      </c>
      <c r="G54" s="69"/>
      <c r="H54" s="9"/>
      <c r="I54" s="9"/>
      <c r="J54" s="9"/>
      <c r="K54" s="9"/>
      <c r="L54" s="9"/>
      <c r="M54" s="69"/>
      <c r="N54" s="69"/>
      <c r="O54" s="9"/>
      <c r="P54" s="9"/>
      <c r="Q54" s="9"/>
      <c r="R54" s="9"/>
      <c r="S54" s="9"/>
      <c r="T54" s="69"/>
      <c r="U54" s="69"/>
      <c r="V54" s="9"/>
      <c r="W54" s="9"/>
      <c r="X54" s="9"/>
      <c r="Y54" s="9"/>
      <c r="Z54" s="9"/>
      <c r="AA54" s="69"/>
      <c r="AB54" s="69"/>
      <c r="AC54" s="9"/>
      <c r="AD54" s="9"/>
      <c r="AE54" s="9"/>
      <c r="AF54" s="9"/>
      <c r="AG54" s="9"/>
      <c r="AH54" s="69"/>
      <c r="AI54" s="69"/>
      <c r="AJ54" s="9"/>
      <c r="AK54" s="9">
        <v>3</v>
      </c>
      <c r="AL54" s="9"/>
      <c r="AM54" s="9"/>
      <c r="AN54" s="9"/>
      <c r="AO54" s="116"/>
      <c r="AP54" s="116"/>
      <c r="AQ54" s="9"/>
      <c r="AR54" s="9"/>
      <c r="AS54" s="9"/>
      <c r="AT54" s="9"/>
      <c r="AU54" s="9"/>
      <c r="AV54" s="116"/>
      <c r="AW54" s="116"/>
      <c r="AX54" s="116"/>
      <c r="AY54" s="116"/>
      <c r="AZ54" s="116"/>
      <c r="BA54" s="116"/>
      <c r="BB54" s="116"/>
      <c r="BC54" s="116"/>
      <c r="BD54" s="116"/>
      <c r="BE54" s="9"/>
      <c r="BF54" s="9"/>
      <c r="BG54" s="9"/>
      <c r="BH54" s="9"/>
      <c r="BI54" s="9"/>
      <c r="BJ54" s="116"/>
      <c r="BK54" s="116"/>
      <c r="BL54" s="9"/>
      <c r="BM54" s="9"/>
      <c r="BN54" s="9"/>
      <c r="BO54" s="9"/>
      <c r="BP54" s="9"/>
      <c r="BQ54" s="42"/>
    </row>
    <row r="55" spans="1:69" ht="18" customHeight="1" x14ac:dyDescent="0.35">
      <c r="A55" s="221"/>
      <c r="B55" s="308"/>
      <c r="C55" s="32" t="s">
        <v>3</v>
      </c>
      <c r="D55" s="7"/>
      <c r="E55" s="8">
        <f t="shared" si="0"/>
        <v>0</v>
      </c>
      <c r="F55" s="8">
        <f t="shared" si="1"/>
        <v>0</v>
      </c>
      <c r="G55" s="69"/>
      <c r="H55" s="9"/>
      <c r="I55" s="9"/>
      <c r="J55" s="9"/>
      <c r="K55" s="9"/>
      <c r="L55" s="9"/>
      <c r="M55" s="69"/>
      <c r="N55" s="69"/>
      <c r="O55" s="9"/>
      <c r="P55" s="9"/>
      <c r="Q55" s="9"/>
      <c r="R55" s="9"/>
      <c r="S55" s="9"/>
      <c r="T55" s="69"/>
      <c r="U55" s="69"/>
      <c r="V55" s="9"/>
      <c r="W55" s="9"/>
      <c r="X55" s="9"/>
      <c r="Y55" s="9"/>
      <c r="Z55" s="9"/>
      <c r="AA55" s="69"/>
      <c r="AB55" s="69"/>
      <c r="AC55" s="9"/>
      <c r="AD55" s="9"/>
      <c r="AE55" s="9"/>
      <c r="AF55" s="9"/>
      <c r="AG55" s="9"/>
      <c r="AH55" s="69"/>
      <c r="AI55" s="69"/>
      <c r="AJ55" s="9"/>
      <c r="AK55" s="9"/>
      <c r="AL55" s="9"/>
      <c r="AM55" s="9"/>
      <c r="AN55" s="9"/>
      <c r="AO55" s="116"/>
      <c r="AP55" s="116"/>
      <c r="AQ55" s="9"/>
      <c r="AR55" s="9"/>
      <c r="AS55" s="9"/>
      <c r="AT55" s="9"/>
      <c r="AU55" s="9"/>
      <c r="AV55" s="116"/>
      <c r="AW55" s="116"/>
      <c r="AX55" s="116"/>
      <c r="AY55" s="116"/>
      <c r="AZ55" s="116"/>
      <c r="BA55" s="116"/>
      <c r="BB55" s="116"/>
      <c r="BC55" s="116"/>
      <c r="BD55" s="116"/>
      <c r="BE55" s="9"/>
      <c r="BF55" s="9"/>
      <c r="BG55" s="9"/>
      <c r="BH55" s="9"/>
      <c r="BI55" s="9"/>
      <c r="BJ55" s="116"/>
      <c r="BK55" s="116"/>
      <c r="BL55" s="9"/>
      <c r="BM55" s="9"/>
      <c r="BN55" s="9"/>
      <c r="BO55" s="9"/>
      <c r="BP55" s="9"/>
      <c r="BQ55" s="42"/>
    </row>
    <row r="56" spans="1:69" ht="18" customHeight="1" x14ac:dyDescent="0.35">
      <c r="A56" s="221"/>
      <c r="B56" s="308"/>
      <c r="C56" s="33" t="s">
        <v>4</v>
      </c>
      <c r="D56" s="7">
        <v>3</v>
      </c>
      <c r="E56" s="8">
        <f t="shared" si="0"/>
        <v>3</v>
      </c>
      <c r="F56" s="8">
        <f t="shared" si="1"/>
        <v>0</v>
      </c>
      <c r="G56" s="69"/>
      <c r="H56" s="9"/>
      <c r="I56" s="9"/>
      <c r="J56" s="9"/>
      <c r="K56" s="9"/>
      <c r="L56" s="9"/>
      <c r="M56" s="69"/>
      <c r="N56" s="69"/>
      <c r="O56" s="9"/>
      <c r="P56" s="9"/>
      <c r="Q56" s="9"/>
      <c r="R56" s="9"/>
      <c r="S56" s="9"/>
      <c r="T56" s="69"/>
      <c r="U56" s="69"/>
      <c r="V56" s="9"/>
      <c r="W56" s="9"/>
      <c r="X56" s="9"/>
      <c r="Y56" s="9"/>
      <c r="Z56" s="9"/>
      <c r="AA56" s="69"/>
      <c r="AB56" s="69"/>
      <c r="AC56" s="9"/>
      <c r="AD56" s="9"/>
      <c r="AE56" s="9"/>
      <c r="AF56" s="9"/>
      <c r="AG56" s="9"/>
      <c r="AH56" s="69"/>
      <c r="AI56" s="69"/>
      <c r="AJ56" s="9"/>
      <c r="AK56" s="9"/>
      <c r="AL56" s="9"/>
      <c r="AM56" s="9"/>
      <c r="AN56" s="9"/>
      <c r="AO56" s="116"/>
      <c r="AP56" s="116"/>
      <c r="AQ56" s="9">
        <v>3</v>
      </c>
      <c r="AR56" s="9"/>
      <c r="AS56" s="9"/>
      <c r="AT56" s="9"/>
      <c r="AU56" s="9"/>
      <c r="AV56" s="116"/>
      <c r="AW56" s="116"/>
      <c r="AX56" s="116"/>
      <c r="AY56" s="116"/>
      <c r="AZ56" s="116"/>
      <c r="BA56" s="116"/>
      <c r="BB56" s="116"/>
      <c r="BC56" s="116"/>
      <c r="BD56" s="116"/>
      <c r="BE56" s="9"/>
      <c r="BF56" s="9"/>
      <c r="BG56" s="9"/>
      <c r="BH56" s="9"/>
      <c r="BI56" s="9"/>
      <c r="BJ56" s="116"/>
      <c r="BK56" s="116"/>
      <c r="BL56" s="9"/>
      <c r="BM56" s="9"/>
      <c r="BN56" s="9"/>
      <c r="BO56" s="9"/>
      <c r="BP56" s="9"/>
      <c r="BQ56" s="42"/>
    </row>
    <row r="57" spans="1:69" ht="18" customHeight="1" x14ac:dyDescent="0.35">
      <c r="A57" s="221"/>
      <c r="B57" s="308"/>
      <c r="C57" s="33" t="s">
        <v>5</v>
      </c>
      <c r="D57" s="7">
        <v>3</v>
      </c>
      <c r="E57" s="8">
        <f t="shared" si="0"/>
        <v>3</v>
      </c>
      <c r="F57" s="8">
        <f t="shared" si="1"/>
        <v>0</v>
      </c>
      <c r="G57" s="69"/>
      <c r="H57" s="9"/>
      <c r="I57" s="9"/>
      <c r="J57" s="9"/>
      <c r="K57" s="9"/>
      <c r="L57" s="9"/>
      <c r="M57" s="69"/>
      <c r="N57" s="69"/>
      <c r="O57" s="9"/>
      <c r="P57" s="9"/>
      <c r="Q57" s="9"/>
      <c r="R57" s="9"/>
      <c r="S57" s="9"/>
      <c r="T57" s="69"/>
      <c r="U57" s="69"/>
      <c r="V57" s="9"/>
      <c r="W57" s="9"/>
      <c r="X57" s="9"/>
      <c r="Y57" s="9"/>
      <c r="Z57" s="9"/>
      <c r="AA57" s="69"/>
      <c r="AB57" s="69"/>
      <c r="AC57" s="9"/>
      <c r="AD57" s="9"/>
      <c r="AE57" s="9"/>
      <c r="AF57" s="9"/>
      <c r="AG57" s="9"/>
      <c r="AH57" s="69"/>
      <c r="AI57" s="69"/>
      <c r="AJ57" s="9"/>
      <c r="AK57" s="9"/>
      <c r="AL57" s="9"/>
      <c r="AM57" s="9"/>
      <c r="AN57" s="9"/>
      <c r="AO57" s="116"/>
      <c r="AP57" s="116"/>
      <c r="AQ57" s="9">
        <v>3</v>
      </c>
      <c r="AR57" s="9"/>
      <c r="AS57" s="9"/>
      <c r="AT57" s="9"/>
      <c r="AU57" s="9"/>
      <c r="AV57" s="116"/>
      <c r="AW57" s="116"/>
      <c r="AX57" s="116"/>
      <c r="AY57" s="116"/>
      <c r="AZ57" s="116"/>
      <c r="BA57" s="116"/>
      <c r="BB57" s="116"/>
      <c r="BC57" s="116"/>
      <c r="BD57" s="116"/>
      <c r="BE57" s="9"/>
      <c r="BF57" s="9"/>
      <c r="BG57" s="9"/>
      <c r="BH57" s="9"/>
      <c r="BI57" s="9"/>
      <c r="BJ57" s="116"/>
      <c r="BK57" s="116"/>
      <c r="BL57" s="9"/>
      <c r="BM57" s="9"/>
      <c r="BN57" s="9"/>
      <c r="BO57" s="9"/>
      <c r="BP57" s="9"/>
      <c r="BQ57" s="42"/>
    </row>
    <row r="58" spans="1:69" ht="18" customHeight="1" x14ac:dyDescent="0.35">
      <c r="A58" s="222"/>
      <c r="B58" s="308"/>
      <c r="C58" s="35" t="s">
        <v>6</v>
      </c>
      <c r="D58" s="16"/>
      <c r="E58" s="8">
        <f t="shared" si="0"/>
        <v>0</v>
      </c>
      <c r="F58" s="18">
        <f t="shared" si="1"/>
        <v>0</v>
      </c>
      <c r="G58" s="72"/>
      <c r="H58" s="19"/>
      <c r="I58" s="19"/>
      <c r="J58" s="19"/>
      <c r="K58" s="19"/>
      <c r="L58" s="19"/>
      <c r="M58" s="72"/>
      <c r="N58" s="72"/>
      <c r="O58" s="19"/>
      <c r="P58" s="19"/>
      <c r="Q58" s="19"/>
      <c r="R58" s="19"/>
      <c r="S58" s="19"/>
      <c r="T58" s="72"/>
      <c r="U58" s="72"/>
      <c r="V58" s="19"/>
      <c r="W58" s="19"/>
      <c r="X58" s="19"/>
      <c r="Y58" s="19"/>
      <c r="Z58" s="19"/>
      <c r="AA58" s="72"/>
      <c r="AB58" s="72"/>
      <c r="AC58" s="19"/>
      <c r="AD58" s="19"/>
      <c r="AE58" s="19"/>
      <c r="AF58" s="19"/>
      <c r="AG58" s="19"/>
      <c r="AH58" s="72"/>
      <c r="AI58" s="72"/>
      <c r="AJ58" s="175"/>
      <c r="AK58" s="175"/>
      <c r="AL58" s="13"/>
      <c r="AM58" s="13"/>
      <c r="AN58" s="13"/>
      <c r="AO58" s="117"/>
      <c r="AP58" s="117"/>
      <c r="AQ58" s="13"/>
      <c r="AR58" s="13"/>
      <c r="AS58" s="13"/>
      <c r="AT58" s="13"/>
      <c r="AU58" s="13"/>
      <c r="AV58" s="117"/>
      <c r="AW58" s="117"/>
      <c r="AX58" s="117"/>
      <c r="AY58" s="117"/>
      <c r="AZ58" s="117"/>
      <c r="BA58" s="117"/>
      <c r="BB58" s="117"/>
      <c r="BC58" s="117"/>
      <c r="BD58" s="117"/>
      <c r="BE58" s="13"/>
      <c r="BF58" s="13"/>
      <c r="BG58" s="13"/>
      <c r="BH58" s="13"/>
      <c r="BI58" s="13"/>
      <c r="BJ58" s="117"/>
      <c r="BK58" s="117"/>
      <c r="BL58" s="13"/>
      <c r="BM58" s="13"/>
      <c r="BN58" s="13"/>
      <c r="BO58" s="13"/>
      <c r="BP58" s="13"/>
      <c r="BQ58" s="170"/>
    </row>
    <row r="59" spans="1:69" ht="18" customHeight="1" x14ac:dyDescent="0.35">
      <c r="A59" s="220" t="s">
        <v>206</v>
      </c>
      <c r="B59" s="308" t="s">
        <v>148</v>
      </c>
      <c r="C59" s="31" t="s">
        <v>1</v>
      </c>
      <c r="D59" s="3">
        <v>3</v>
      </c>
      <c r="E59" s="8">
        <f t="shared" si="0"/>
        <v>3</v>
      </c>
      <c r="F59" s="4">
        <f t="shared" si="1"/>
        <v>0</v>
      </c>
      <c r="G59" s="71"/>
      <c r="H59" s="5"/>
      <c r="I59" s="5"/>
      <c r="J59" s="5"/>
      <c r="K59" s="5"/>
      <c r="L59" s="5"/>
      <c r="M59" s="71"/>
      <c r="N59" s="71"/>
      <c r="O59" s="5"/>
      <c r="P59" s="5"/>
      <c r="Q59" s="5"/>
      <c r="R59" s="5"/>
      <c r="S59" s="5"/>
      <c r="T59" s="71"/>
      <c r="U59" s="71"/>
      <c r="V59" s="5"/>
      <c r="W59" s="5"/>
      <c r="X59" s="5"/>
      <c r="Y59" s="5"/>
      <c r="Z59" s="5"/>
      <c r="AA59" s="71"/>
      <c r="AB59" s="71"/>
      <c r="AC59" s="5"/>
      <c r="AD59" s="5"/>
      <c r="AE59" s="5"/>
      <c r="AF59" s="5"/>
      <c r="AG59" s="5"/>
      <c r="AH59" s="71"/>
      <c r="AI59" s="71"/>
      <c r="AJ59" s="9"/>
      <c r="AK59" s="9">
        <v>3</v>
      </c>
      <c r="AL59" s="9"/>
      <c r="AM59" s="9"/>
      <c r="AN59" s="9"/>
      <c r="AO59" s="116"/>
      <c r="AP59" s="116"/>
      <c r="AQ59" s="9"/>
      <c r="AR59" s="9"/>
      <c r="AS59" s="9"/>
      <c r="AT59" s="9"/>
      <c r="AU59" s="9"/>
      <c r="AV59" s="116"/>
      <c r="AW59" s="116"/>
      <c r="AX59" s="116"/>
      <c r="AY59" s="116"/>
      <c r="AZ59" s="116"/>
      <c r="BA59" s="116"/>
      <c r="BB59" s="116"/>
      <c r="BC59" s="116"/>
      <c r="BD59" s="116"/>
      <c r="BE59" s="9"/>
      <c r="BF59" s="9"/>
      <c r="BG59" s="9"/>
      <c r="BH59" s="9"/>
      <c r="BI59" s="9"/>
      <c r="BJ59" s="116"/>
      <c r="BK59" s="116"/>
      <c r="BL59" s="9"/>
      <c r="BM59" s="9"/>
      <c r="BN59" s="9"/>
      <c r="BO59" s="9"/>
      <c r="BP59" s="9"/>
      <c r="BQ59" s="41"/>
    </row>
    <row r="60" spans="1:69" ht="18" customHeight="1" x14ac:dyDescent="0.35">
      <c r="A60" s="221"/>
      <c r="B60" s="308"/>
      <c r="C60" s="32" t="s">
        <v>2</v>
      </c>
      <c r="D60" s="7">
        <v>3</v>
      </c>
      <c r="E60" s="8">
        <f t="shared" si="0"/>
        <v>3</v>
      </c>
      <c r="F60" s="8">
        <f t="shared" si="1"/>
        <v>0</v>
      </c>
      <c r="G60" s="69"/>
      <c r="H60" s="9"/>
      <c r="I60" s="9"/>
      <c r="J60" s="9"/>
      <c r="K60" s="9"/>
      <c r="L60" s="9"/>
      <c r="M60" s="69"/>
      <c r="N60" s="69"/>
      <c r="O60" s="9"/>
      <c r="P60" s="9"/>
      <c r="Q60" s="9"/>
      <c r="R60" s="9"/>
      <c r="S60" s="9"/>
      <c r="T60" s="69"/>
      <c r="U60" s="69"/>
      <c r="V60" s="9"/>
      <c r="W60" s="9"/>
      <c r="X60" s="9"/>
      <c r="Y60" s="9"/>
      <c r="Z60" s="9"/>
      <c r="AA60" s="69"/>
      <c r="AB60" s="69"/>
      <c r="AC60" s="9"/>
      <c r="AD60" s="9"/>
      <c r="AE60" s="9"/>
      <c r="AF60" s="9"/>
      <c r="AG60" s="9"/>
      <c r="AH60" s="69"/>
      <c r="AI60" s="69"/>
      <c r="AJ60" s="9"/>
      <c r="AK60" s="9">
        <v>3</v>
      </c>
      <c r="AL60" s="9"/>
      <c r="AM60" s="9"/>
      <c r="AN60" s="9"/>
      <c r="AO60" s="116"/>
      <c r="AP60" s="116"/>
      <c r="AQ60" s="9"/>
      <c r="AR60" s="9"/>
      <c r="AS60" s="9"/>
      <c r="AT60" s="9"/>
      <c r="AU60" s="9"/>
      <c r="AV60" s="116"/>
      <c r="AW60" s="116"/>
      <c r="AX60" s="116"/>
      <c r="AY60" s="116"/>
      <c r="AZ60" s="116"/>
      <c r="BA60" s="116"/>
      <c r="BB60" s="116"/>
      <c r="BC60" s="116"/>
      <c r="BD60" s="116"/>
      <c r="BE60" s="9"/>
      <c r="BF60" s="9"/>
      <c r="BG60" s="9"/>
      <c r="BH60" s="9"/>
      <c r="BI60" s="9"/>
      <c r="BJ60" s="116"/>
      <c r="BK60" s="116"/>
      <c r="BL60" s="9"/>
      <c r="BM60" s="9"/>
      <c r="BN60" s="9"/>
      <c r="BO60" s="9"/>
      <c r="BP60" s="9"/>
      <c r="BQ60" s="42"/>
    </row>
    <row r="61" spans="1:69" ht="18" customHeight="1" x14ac:dyDescent="0.35">
      <c r="A61" s="221"/>
      <c r="B61" s="308"/>
      <c r="C61" s="32" t="s">
        <v>3</v>
      </c>
      <c r="D61" s="7"/>
      <c r="E61" s="8">
        <f t="shared" si="0"/>
        <v>0</v>
      </c>
      <c r="F61" s="8">
        <f t="shared" si="1"/>
        <v>0</v>
      </c>
      <c r="G61" s="69"/>
      <c r="H61" s="9"/>
      <c r="I61" s="9"/>
      <c r="J61" s="9"/>
      <c r="K61" s="9"/>
      <c r="L61" s="9"/>
      <c r="M61" s="69"/>
      <c r="N61" s="69"/>
      <c r="O61" s="9"/>
      <c r="P61" s="9"/>
      <c r="Q61" s="9"/>
      <c r="R61" s="9"/>
      <c r="S61" s="9"/>
      <c r="T61" s="69"/>
      <c r="U61" s="69"/>
      <c r="V61" s="9"/>
      <c r="W61" s="9"/>
      <c r="X61" s="9"/>
      <c r="Y61" s="9"/>
      <c r="Z61" s="9"/>
      <c r="AA61" s="69"/>
      <c r="AB61" s="69"/>
      <c r="AC61" s="9"/>
      <c r="AD61" s="9"/>
      <c r="AE61" s="9"/>
      <c r="AF61" s="9"/>
      <c r="AG61" s="9"/>
      <c r="AH61" s="69"/>
      <c r="AI61" s="69"/>
      <c r="AJ61" s="9"/>
      <c r="AK61" s="9"/>
      <c r="AL61" s="9"/>
      <c r="AM61" s="9"/>
      <c r="AN61" s="9"/>
      <c r="AO61" s="116"/>
      <c r="AP61" s="116"/>
      <c r="AQ61" s="9"/>
      <c r="AR61" s="9"/>
      <c r="AS61" s="9"/>
      <c r="AT61" s="9"/>
      <c r="AU61" s="9"/>
      <c r="AV61" s="116"/>
      <c r="AW61" s="116"/>
      <c r="AX61" s="116"/>
      <c r="AY61" s="116"/>
      <c r="AZ61" s="116"/>
      <c r="BA61" s="116"/>
      <c r="BB61" s="116"/>
      <c r="BC61" s="116"/>
      <c r="BD61" s="116"/>
      <c r="BE61" s="9"/>
      <c r="BF61" s="9"/>
      <c r="BG61" s="9"/>
      <c r="BH61" s="9"/>
      <c r="BI61" s="9"/>
      <c r="BJ61" s="116"/>
      <c r="BK61" s="116"/>
      <c r="BL61" s="9"/>
      <c r="BM61" s="9"/>
      <c r="BN61" s="9"/>
      <c r="BO61" s="9"/>
      <c r="BP61" s="9"/>
      <c r="BQ61" s="42"/>
    </row>
    <row r="62" spans="1:69" ht="18" customHeight="1" x14ac:dyDescent="0.35">
      <c r="A62" s="221"/>
      <c r="B62" s="308"/>
      <c r="C62" s="33" t="s">
        <v>4</v>
      </c>
      <c r="D62" s="7">
        <v>3</v>
      </c>
      <c r="E62" s="8">
        <f t="shared" si="0"/>
        <v>3</v>
      </c>
      <c r="F62" s="8">
        <f t="shared" si="1"/>
        <v>0</v>
      </c>
      <c r="G62" s="69"/>
      <c r="H62" s="9"/>
      <c r="I62" s="9"/>
      <c r="J62" s="9"/>
      <c r="K62" s="9"/>
      <c r="L62" s="9"/>
      <c r="M62" s="69"/>
      <c r="N62" s="69"/>
      <c r="O62" s="9"/>
      <c r="P62" s="9"/>
      <c r="Q62" s="9"/>
      <c r="R62" s="9"/>
      <c r="S62" s="9"/>
      <c r="T62" s="69"/>
      <c r="U62" s="69"/>
      <c r="V62" s="9"/>
      <c r="W62" s="9"/>
      <c r="X62" s="9"/>
      <c r="Y62" s="9"/>
      <c r="Z62" s="9"/>
      <c r="AA62" s="69"/>
      <c r="AB62" s="69"/>
      <c r="AC62" s="9"/>
      <c r="AD62" s="9"/>
      <c r="AE62" s="9"/>
      <c r="AF62" s="9"/>
      <c r="AG62" s="9"/>
      <c r="AH62" s="69"/>
      <c r="AI62" s="69"/>
      <c r="AJ62" s="9"/>
      <c r="AK62" s="9"/>
      <c r="AL62" s="9"/>
      <c r="AM62" s="9"/>
      <c r="AN62" s="9"/>
      <c r="AO62" s="116"/>
      <c r="AP62" s="116"/>
      <c r="AQ62" s="9">
        <v>3</v>
      </c>
      <c r="AR62" s="9"/>
      <c r="AS62" s="9"/>
      <c r="AT62" s="9"/>
      <c r="AU62" s="9"/>
      <c r="AV62" s="116"/>
      <c r="AW62" s="116"/>
      <c r="AX62" s="116"/>
      <c r="AY62" s="116"/>
      <c r="AZ62" s="116"/>
      <c r="BA62" s="116"/>
      <c r="BB62" s="116"/>
      <c r="BC62" s="116"/>
      <c r="BD62" s="116"/>
      <c r="BE62" s="9"/>
      <c r="BF62" s="9"/>
      <c r="BG62" s="9"/>
      <c r="BH62" s="9"/>
      <c r="BI62" s="9"/>
      <c r="BJ62" s="116"/>
      <c r="BK62" s="116"/>
      <c r="BL62" s="9"/>
      <c r="BM62" s="9"/>
      <c r="BN62" s="9"/>
      <c r="BO62" s="9"/>
      <c r="BP62" s="9"/>
      <c r="BQ62" s="42"/>
    </row>
    <row r="63" spans="1:69" ht="18" customHeight="1" x14ac:dyDescent="0.35">
      <c r="A63" s="221"/>
      <c r="B63" s="308"/>
      <c r="C63" s="33" t="s">
        <v>5</v>
      </c>
      <c r="D63" s="7">
        <v>3</v>
      </c>
      <c r="E63" s="8">
        <f t="shared" si="0"/>
        <v>3</v>
      </c>
      <c r="F63" s="8">
        <f t="shared" si="1"/>
        <v>0</v>
      </c>
      <c r="G63" s="69"/>
      <c r="H63" s="9"/>
      <c r="I63" s="9"/>
      <c r="J63" s="9"/>
      <c r="K63" s="9"/>
      <c r="L63" s="9"/>
      <c r="M63" s="69"/>
      <c r="N63" s="69"/>
      <c r="O63" s="9"/>
      <c r="P63" s="9"/>
      <c r="Q63" s="9"/>
      <c r="R63" s="9"/>
      <c r="S63" s="9"/>
      <c r="T63" s="69"/>
      <c r="U63" s="69"/>
      <c r="V63" s="9"/>
      <c r="W63" s="9"/>
      <c r="X63" s="9"/>
      <c r="Y63" s="9"/>
      <c r="Z63" s="9"/>
      <c r="AA63" s="69"/>
      <c r="AB63" s="69"/>
      <c r="AC63" s="9"/>
      <c r="AD63" s="9"/>
      <c r="AE63" s="9"/>
      <c r="AF63" s="9"/>
      <c r="AG63" s="9"/>
      <c r="AH63" s="69"/>
      <c r="AI63" s="69"/>
      <c r="AJ63" s="9"/>
      <c r="AK63" s="9"/>
      <c r="AL63" s="9"/>
      <c r="AM63" s="9"/>
      <c r="AN63" s="9"/>
      <c r="AO63" s="116"/>
      <c r="AP63" s="116"/>
      <c r="AQ63" s="9">
        <v>3</v>
      </c>
      <c r="AR63" s="9"/>
      <c r="AS63" s="9"/>
      <c r="AT63" s="9"/>
      <c r="AU63" s="9"/>
      <c r="AV63" s="116"/>
      <c r="AW63" s="116"/>
      <c r="AX63" s="116"/>
      <c r="AY63" s="116"/>
      <c r="AZ63" s="116"/>
      <c r="BA63" s="116"/>
      <c r="BB63" s="116"/>
      <c r="BC63" s="116"/>
      <c r="BD63" s="116"/>
      <c r="BE63" s="9"/>
      <c r="BF63" s="9"/>
      <c r="BG63" s="9"/>
      <c r="BH63" s="9"/>
      <c r="BI63" s="9"/>
      <c r="BJ63" s="116"/>
      <c r="BK63" s="116"/>
      <c r="BL63" s="9"/>
      <c r="BM63" s="9"/>
      <c r="BN63" s="9"/>
      <c r="BO63" s="9"/>
      <c r="BP63" s="9"/>
      <c r="BQ63" s="42"/>
    </row>
    <row r="64" spans="1:69" ht="18" customHeight="1" x14ac:dyDescent="0.35">
      <c r="A64" s="222"/>
      <c r="B64" s="308"/>
      <c r="C64" s="35" t="s">
        <v>6</v>
      </c>
      <c r="D64" s="16"/>
      <c r="E64" s="8">
        <f t="shared" si="0"/>
        <v>0</v>
      </c>
      <c r="F64" s="18">
        <f t="shared" si="1"/>
        <v>0</v>
      </c>
      <c r="G64" s="72"/>
      <c r="H64" s="19"/>
      <c r="I64" s="19"/>
      <c r="J64" s="19"/>
      <c r="K64" s="19"/>
      <c r="L64" s="19"/>
      <c r="M64" s="72"/>
      <c r="N64" s="72"/>
      <c r="O64" s="19"/>
      <c r="P64" s="19"/>
      <c r="Q64" s="19"/>
      <c r="R64" s="19"/>
      <c r="S64" s="19"/>
      <c r="T64" s="72"/>
      <c r="U64" s="72"/>
      <c r="V64" s="19"/>
      <c r="W64" s="19"/>
      <c r="X64" s="19"/>
      <c r="Y64" s="19"/>
      <c r="Z64" s="19"/>
      <c r="AA64" s="72"/>
      <c r="AB64" s="72"/>
      <c r="AC64" s="19"/>
      <c r="AD64" s="19"/>
      <c r="AE64" s="19"/>
      <c r="AF64" s="19"/>
      <c r="AG64" s="19"/>
      <c r="AH64" s="72"/>
      <c r="AI64" s="72"/>
      <c r="AJ64" s="13"/>
      <c r="AK64" s="13"/>
      <c r="AL64" s="13"/>
      <c r="AM64" s="13"/>
      <c r="AN64" s="13"/>
      <c r="AO64" s="117"/>
      <c r="AP64" s="117"/>
      <c r="AQ64" s="13"/>
      <c r="AR64" s="13"/>
      <c r="AS64" s="13"/>
      <c r="AT64" s="13"/>
      <c r="AU64" s="13"/>
      <c r="AV64" s="117"/>
      <c r="AW64" s="117"/>
      <c r="AX64" s="117"/>
      <c r="AY64" s="117"/>
      <c r="AZ64" s="117"/>
      <c r="BA64" s="117"/>
      <c r="BB64" s="117"/>
      <c r="BC64" s="117"/>
      <c r="BD64" s="117"/>
      <c r="BE64" s="13"/>
      <c r="BF64" s="13"/>
      <c r="BG64" s="13"/>
      <c r="BH64" s="13"/>
      <c r="BI64" s="13"/>
      <c r="BJ64" s="117"/>
      <c r="BK64" s="117"/>
      <c r="BL64" s="13"/>
      <c r="BM64" s="13"/>
      <c r="BN64" s="13"/>
      <c r="BO64" s="13"/>
      <c r="BP64" s="13"/>
      <c r="BQ64" s="170"/>
    </row>
    <row r="65" spans="1:69" ht="18" customHeight="1" x14ac:dyDescent="0.35">
      <c r="A65" s="220" t="s">
        <v>206</v>
      </c>
      <c r="B65" s="308" t="s">
        <v>284</v>
      </c>
      <c r="C65" s="31" t="s">
        <v>1</v>
      </c>
      <c r="D65" s="3">
        <v>5</v>
      </c>
      <c r="E65" s="8">
        <f t="shared" si="0"/>
        <v>5</v>
      </c>
      <c r="F65" s="4">
        <f t="shared" ref="F65:F70" si="4">E65-D65</f>
        <v>0</v>
      </c>
      <c r="G65" s="129"/>
      <c r="H65" s="103"/>
      <c r="I65" s="103"/>
      <c r="J65" s="103"/>
      <c r="K65" s="103"/>
      <c r="L65" s="103"/>
      <c r="M65" s="129"/>
      <c r="N65" s="129"/>
      <c r="O65" s="103"/>
      <c r="P65" s="103"/>
      <c r="Q65" s="103"/>
      <c r="R65" s="103"/>
      <c r="S65" s="103"/>
      <c r="T65" s="129"/>
      <c r="U65" s="129"/>
      <c r="V65" s="103"/>
      <c r="W65" s="103"/>
      <c r="X65" s="103"/>
      <c r="Y65" s="103"/>
      <c r="Z65" s="103"/>
      <c r="AA65" s="129"/>
      <c r="AB65" s="129"/>
      <c r="AC65" s="103"/>
      <c r="AD65" s="103"/>
      <c r="AE65" s="103"/>
      <c r="AF65" s="103"/>
      <c r="AG65" s="103"/>
      <c r="AH65" s="129"/>
      <c r="AI65" s="129"/>
      <c r="AJ65" s="9"/>
      <c r="AK65" s="9"/>
      <c r="AL65" s="9">
        <v>5</v>
      </c>
      <c r="AM65" s="9"/>
      <c r="AN65" s="9"/>
      <c r="AO65" s="116"/>
      <c r="AP65" s="116"/>
      <c r="AQ65" s="9"/>
      <c r="AR65" s="9"/>
      <c r="AS65" s="9"/>
      <c r="AT65" s="9"/>
      <c r="AU65" s="9"/>
      <c r="AV65" s="116"/>
      <c r="AW65" s="116"/>
      <c r="AX65" s="116"/>
      <c r="AY65" s="116"/>
      <c r="AZ65" s="116"/>
      <c r="BA65" s="116"/>
      <c r="BB65" s="116"/>
      <c r="BC65" s="116"/>
      <c r="BD65" s="116"/>
      <c r="BE65" s="9"/>
      <c r="BF65" s="9"/>
      <c r="BG65" s="9"/>
      <c r="BH65" s="9"/>
      <c r="BI65" s="9"/>
      <c r="BJ65" s="116"/>
      <c r="BK65" s="116"/>
      <c r="BL65" s="9"/>
      <c r="BM65" s="9"/>
      <c r="BN65" s="9"/>
      <c r="BO65" s="9"/>
      <c r="BP65" s="9"/>
      <c r="BQ65" s="41"/>
    </row>
    <row r="66" spans="1:69" ht="18" customHeight="1" x14ac:dyDescent="0.35">
      <c r="A66" s="221"/>
      <c r="B66" s="308"/>
      <c r="C66" s="32" t="s">
        <v>2</v>
      </c>
      <c r="D66" s="7">
        <v>5</v>
      </c>
      <c r="E66" s="8">
        <f t="shared" si="0"/>
        <v>5</v>
      </c>
      <c r="F66" s="8">
        <f t="shared" si="4"/>
        <v>0</v>
      </c>
      <c r="G66" s="129"/>
      <c r="H66" s="103"/>
      <c r="I66" s="103"/>
      <c r="J66" s="103"/>
      <c r="K66" s="103"/>
      <c r="L66" s="103"/>
      <c r="M66" s="129"/>
      <c r="N66" s="129"/>
      <c r="O66" s="103"/>
      <c r="P66" s="103"/>
      <c r="Q66" s="103"/>
      <c r="R66" s="103"/>
      <c r="S66" s="103"/>
      <c r="T66" s="129"/>
      <c r="U66" s="129"/>
      <c r="V66" s="103"/>
      <c r="W66" s="103"/>
      <c r="X66" s="103"/>
      <c r="Y66" s="103"/>
      <c r="Z66" s="103"/>
      <c r="AA66" s="129"/>
      <c r="AB66" s="129"/>
      <c r="AC66" s="103"/>
      <c r="AD66" s="103"/>
      <c r="AE66" s="103"/>
      <c r="AF66" s="103"/>
      <c r="AG66" s="103"/>
      <c r="AH66" s="129"/>
      <c r="AI66" s="129"/>
      <c r="AJ66" s="9"/>
      <c r="AK66" s="9"/>
      <c r="AL66" s="9">
        <v>5</v>
      </c>
      <c r="AM66" s="9"/>
      <c r="AN66" s="9"/>
      <c r="AO66" s="116"/>
      <c r="AP66" s="116"/>
      <c r="AQ66" s="9"/>
      <c r="AR66" s="9"/>
      <c r="AS66" s="9"/>
      <c r="AT66" s="9"/>
      <c r="AU66" s="9"/>
      <c r="AV66" s="116"/>
      <c r="AW66" s="116"/>
      <c r="AX66" s="116"/>
      <c r="AY66" s="116"/>
      <c r="AZ66" s="116"/>
      <c r="BA66" s="116"/>
      <c r="BB66" s="116"/>
      <c r="BC66" s="116"/>
      <c r="BD66" s="116"/>
      <c r="BE66" s="9"/>
      <c r="BF66" s="9"/>
      <c r="BG66" s="9"/>
      <c r="BH66" s="9"/>
      <c r="BI66" s="9"/>
      <c r="BJ66" s="116"/>
      <c r="BK66" s="116"/>
      <c r="BL66" s="9"/>
      <c r="BM66" s="9"/>
      <c r="BN66" s="9"/>
      <c r="BO66" s="9"/>
      <c r="BP66" s="9"/>
      <c r="BQ66" s="42"/>
    </row>
    <row r="67" spans="1:69" ht="18" customHeight="1" x14ac:dyDescent="0.35">
      <c r="A67" s="221"/>
      <c r="B67" s="308"/>
      <c r="C67" s="32" t="s">
        <v>3</v>
      </c>
      <c r="D67" s="7"/>
      <c r="E67" s="8">
        <f t="shared" si="0"/>
        <v>0</v>
      </c>
      <c r="F67" s="8">
        <f t="shared" si="4"/>
        <v>0</v>
      </c>
      <c r="G67" s="129"/>
      <c r="H67" s="103"/>
      <c r="I67" s="103"/>
      <c r="J67" s="103"/>
      <c r="K67" s="103"/>
      <c r="L67" s="103"/>
      <c r="M67" s="129"/>
      <c r="N67" s="129"/>
      <c r="O67" s="103"/>
      <c r="P67" s="103"/>
      <c r="Q67" s="103"/>
      <c r="R67" s="103"/>
      <c r="S67" s="103"/>
      <c r="T67" s="129"/>
      <c r="U67" s="129"/>
      <c r="V67" s="103"/>
      <c r="W67" s="103"/>
      <c r="X67" s="103"/>
      <c r="Y67" s="103"/>
      <c r="Z67" s="103"/>
      <c r="AA67" s="129"/>
      <c r="AB67" s="129"/>
      <c r="AC67" s="103"/>
      <c r="AD67" s="103"/>
      <c r="AE67" s="103"/>
      <c r="AF67" s="103"/>
      <c r="AG67" s="103"/>
      <c r="AH67" s="129"/>
      <c r="AI67" s="129"/>
      <c r="AJ67" s="9"/>
      <c r="AK67" s="9"/>
      <c r="AL67" s="9"/>
      <c r="AM67" s="9"/>
      <c r="AN67" s="9"/>
      <c r="AO67" s="116"/>
      <c r="AP67" s="116"/>
      <c r="AQ67" s="9"/>
      <c r="AR67" s="9"/>
      <c r="AS67" s="9"/>
      <c r="AT67" s="9"/>
      <c r="AU67" s="9"/>
      <c r="AV67" s="116"/>
      <c r="AW67" s="116"/>
      <c r="AX67" s="116"/>
      <c r="AY67" s="116"/>
      <c r="AZ67" s="116"/>
      <c r="BA67" s="116"/>
      <c r="BB67" s="116"/>
      <c r="BC67" s="116"/>
      <c r="BD67" s="116"/>
      <c r="BE67" s="9"/>
      <c r="BF67" s="9"/>
      <c r="BG67" s="9"/>
      <c r="BH67" s="9"/>
      <c r="BI67" s="9"/>
      <c r="BJ67" s="116"/>
      <c r="BK67" s="116"/>
      <c r="BL67" s="9"/>
      <c r="BM67" s="9"/>
      <c r="BN67" s="9"/>
      <c r="BO67" s="9"/>
      <c r="BP67" s="9"/>
      <c r="BQ67" s="42"/>
    </row>
    <row r="68" spans="1:69" ht="18" customHeight="1" x14ac:dyDescent="0.35">
      <c r="A68" s="221"/>
      <c r="B68" s="308"/>
      <c r="C68" s="33" t="s">
        <v>4</v>
      </c>
      <c r="D68" s="7">
        <v>5</v>
      </c>
      <c r="E68" s="8">
        <f t="shared" si="0"/>
        <v>5</v>
      </c>
      <c r="F68" s="8">
        <f t="shared" si="4"/>
        <v>0</v>
      </c>
      <c r="G68" s="129"/>
      <c r="H68" s="103"/>
      <c r="I68" s="103"/>
      <c r="J68" s="103"/>
      <c r="K68" s="103"/>
      <c r="L68" s="103"/>
      <c r="M68" s="129"/>
      <c r="N68" s="129"/>
      <c r="O68" s="103"/>
      <c r="P68" s="103"/>
      <c r="Q68" s="103"/>
      <c r="R68" s="103"/>
      <c r="S68" s="103"/>
      <c r="T68" s="129"/>
      <c r="U68" s="129"/>
      <c r="V68" s="103"/>
      <c r="W68" s="103"/>
      <c r="X68" s="103"/>
      <c r="Y68" s="103"/>
      <c r="Z68" s="103"/>
      <c r="AA68" s="129"/>
      <c r="AB68" s="129"/>
      <c r="AC68" s="103"/>
      <c r="AD68" s="103"/>
      <c r="AE68" s="103"/>
      <c r="AF68" s="103"/>
      <c r="AG68" s="103"/>
      <c r="AH68" s="129"/>
      <c r="AI68" s="129"/>
      <c r="AJ68" s="9"/>
      <c r="AK68" s="9"/>
      <c r="AL68" s="9"/>
      <c r="AM68" s="9"/>
      <c r="AN68" s="9"/>
      <c r="AO68" s="116">
        <v>5</v>
      </c>
      <c r="AP68" s="116"/>
      <c r="AQ68" s="9"/>
      <c r="AR68" s="9"/>
      <c r="AS68" s="9"/>
      <c r="AT68" s="9"/>
      <c r="AU68" s="9"/>
      <c r="AV68" s="116"/>
      <c r="AW68" s="116"/>
      <c r="AX68" s="116"/>
      <c r="AY68" s="116"/>
      <c r="AZ68" s="116"/>
      <c r="BA68" s="116"/>
      <c r="BB68" s="116"/>
      <c r="BC68" s="116"/>
      <c r="BD68" s="116"/>
      <c r="BE68" s="9"/>
      <c r="BF68" s="9"/>
      <c r="BG68" s="9"/>
      <c r="BH68" s="9"/>
      <c r="BI68" s="9"/>
      <c r="BJ68" s="116"/>
      <c r="BK68" s="116"/>
      <c r="BL68" s="9"/>
      <c r="BM68" s="9"/>
      <c r="BN68" s="9"/>
      <c r="BO68" s="9"/>
      <c r="BP68" s="9"/>
      <c r="BQ68" s="42"/>
    </row>
    <row r="69" spans="1:69" ht="18" customHeight="1" x14ac:dyDescent="0.35">
      <c r="A69" s="221"/>
      <c r="B69" s="308"/>
      <c r="C69" s="33" t="s">
        <v>5</v>
      </c>
      <c r="D69" s="7">
        <v>5</v>
      </c>
      <c r="E69" s="8">
        <f t="shared" si="0"/>
        <v>5</v>
      </c>
      <c r="F69" s="8">
        <f t="shared" si="4"/>
        <v>0</v>
      </c>
      <c r="G69" s="129"/>
      <c r="H69" s="103"/>
      <c r="I69" s="103"/>
      <c r="J69" s="103"/>
      <c r="K69" s="103"/>
      <c r="L69" s="103"/>
      <c r="M69" s="129"/>
      <c r="N69" s="129"/>
      <c r="O69" s="103"/>
      <c r="P69" s="103"/>
      <c r="Q69" s="103"/>
      <c r="R69" s="103"/>
      <c r="S69" s="103"/>
      <c r="T69" s="129"/>
      <c r="U69" s="129"/>
      <c r="V69" s="103"/>
      <c r="W69" s="103"/>
      <c r="X69" s="103"/>
      <c r="Y69" s="103"/>
      <c r="Z69" s="103"/>
      <c r="AA69" s="129"/>
      <c r="AB69" s="129"/>
      <c r="AC69" s="103"/>
      <c r="AD69" s="103"/>
      <c r="AE69" s="103"/>
      <c r="AF69" s="103"/>
      <c r="AG69" s="103"/>
      <c r="AH69" s="129"/>
      <c r="AI69" s="129"/>
      <c r="AJ69" s="9"/>
      <c r="AK69" s="9"/>
      <c r="AL69" s="9"/>
      <c r="AM69" s="9"/>
      <c r="AN69" s="9"/>
      <c r="AO69" s="116"/>
      <c r="AP69" s="116"/>
      <c r="AQ69" s="9">
        <v>5</v>
      </c>
      <c r="AR69" s="9"/>
      <c r="AS69" s="9"/>
      <c r="AT69" s="9"/>
      <c r="AU69" s="9"/>
      <c r="AV69" s="116"/>
      <c r="AW69" s="116"/>
      <c r="AX69" s="116"/>
      <c r="AY69" s="116"/>
      <c r="AZ69" s="116"/>
      <c r="BA69" s="116"/>
      <c r="BB69" s="116"/>
      <c r="BC69" s="116"/>
      <c r="BD69" s="116"/>
      <c r="BE69" s="9"/>
      <c r="BF69" s="9"/>
      <c r="BG69" s="9"/>
      <c r="BH69" s="9"/>
      <c r="BI69" s="9"/>
      <c r="BJ69" s="116"/>
      <c r="BK69" s="116"/>
      <c r="BL69" s="9"/>
      <c r="BM69" s="9"/>
      <c r="BN69" s="9"/>
      <c r="BO69" s="9"/>
      <c r="BP69" s="9"/>
      <c r="BQ69" s="42"/>
    </row>
    <row r="70" spans="1:69" ht="18" customHeight="1" x14ac:dyDescent="0.35">
      <c r="A70" s="222"/>
      <c r="B70" s="308"/>
      <c r="C70" s="35" t="s">
        <v>6</v>
      </c>
      <c r="D70" s="16"/>
      <c r="E70" s="8">
        <f t="shared" ref="E70" si="5">SUM(G70:AU70)</f>
        <v>0</v>
      </c>
      <c r="F70" s="18">
        <f t="shared" si="4"/>
        <v>0</v>
      </c>
      <c r="G70" s="129"/>
      <c r="H70" s="103"/>
      <c r="I70" s="103"/>
      <c r="J70" s="103"/>
      <c r="K70" s="103"/>
      <c r="L70" s="103"/>
      <c r="M70" s="129"/>
      <c r="N70" s="129"/>
      <c r="O70" s="103"/>
      <c r="P70" s="103"/>
      <c r="Q70" s="103"/>
      <c r="R70" s="103"/>
      <c r="S70" s="103"/>
      <c r="T70" s="129"/>
      <c r="U70" s="129"/>
      <c r="V70" s="103"/>
      <c r="W70" s="103"/>
      <c r="X70" s="103"/>
      <c r="Y70" s="103"/>
      <c r="Z70" s="103"/>
      <c r="AA70" s="129"/>
      <c r="AB70" s="129"/>
      <c r="AC70" s="103"/>
      <c r="AD70" s="103"/>
      <c r="AE70" s="103"/>
      <c r="AF70" s="103"/>
      <c r="AG70" s="103"/>
      <c r="AH70" s="129"/>
      <c r="AI70" s="129"/>
      <c r="AJ70" s="13"/>
      <c r="AK70" s="13"/>
      <c r="AL70" s="13"/>
      <c r="AM70" s="13"/>
      <c r="AN70" s="13"/>
      <c r="AO70" s="117"/>
      <c r="AP70" s="117"/>
      <c r="AQ70" s="13"/>
      <c r="AR70" s="13"/>
      <c r="AS70" s="13"/>
      <c r="AT70" s="13"/>
      <c r="AU70" s="13"/>
      <c r="AV70" s="117"/>
      <c r="AW70" s="117"/>
      <c r="AX70" s="117"/>
      <c r="AY70" s="117"/>
      <c r="AZ70" s="117"/>
      <c r="BA70" s="117"/>
      <c r="BB70" s="117"/>
      <c r="BC70" s="117"/>
      <c r="BD70" s="117"/>
      <c r="BE70" s="13"/>
      <c r="BF70" s="13"/>
      <c r="BG70" s="13"/>
      <c r="BH70" s="13"/>
      <c r="BI70" s="13"/>
      <c r="BJ70" s="117"/>
      <c r="BK70" s="117"/>
      <c r="BL70" s="13"/>
      <c r="BM70" s="13"/>
      <c r="BN70" s="13"/>
      <c r="BO70" s="13"/>
      <c r="BP70" s="13"/>
      <c r="BQ70" s="170"/>
    </row>
    <row r="71" spans="1:69" ht="18" customHeight="1" x14ac:dyDescent="0.35">
      <c r="A71" s="263" t="s">
        <v>206</v>
      </c>
      <c r="B71" s="226" t="s">
        <v>73</v>
      </c>
      <c r="C71" s="227"/>
      <c r="D71" s="218">
        <v>72</v>
      </c>
      <c r="E71" s="218">
        <f>SUM(G71:AN72)</f>
        <v>72</v>
      </c>
      <c r="F71" s="218">
        <f>E71-D71</f>
        <v>0</v>
      </c>
      <c r="G71" s="306"/>
      <c r="H71" s="259"/>
      <c r="I71" s="259"/>
      <c r="J71" s="259"/>
      <c r="K71" s="259"/>
      <c r="L71" s="259"/>
      <c r="M71" s="306"/>
      <c r="N71" s="306"/>
      <c r="O71" s="259"/>
      <c r="P71" s="259"/>
      <c r="Q71" s="259"/>
      <c r="R71" s="259"/>
      <c r="S71" s="259"/>
      <c r="T71" s="306"/>
      <c r="U71" s="306"/>
      <c r="V71" s="259"/>
      <c r="W71" s="259"/>
      <c r="X71" s="259"/>
      <c r="Y71" s="259"/>
      <c r="Z71" s="259"/>
      <c r="AA71" s="306"/>
      <c r="AB71" s="306"/>
      <c r="AC71" s="259"/>
      <c r="AD71" s="259"/>
      <c r="AE71" s="259"/>
      <c r="AF71" s="259"/>
      <c r="AG71" s="259">
        <v>42</v>
      </c>
      <c r="AH71" s="306"/>
      <c r="AI71" s="306"/>
      <c r="AJ71" s="259">
        <v>20</v>
      </c>
      <c r="AK71" s="259"/>
      <c r="AL71" s="259">
        <v>4</v>
      </c>
      <c r="AM71" s="259">
        <v>6</v>
      </c>
      <c r="AN71" s="259"/>
      <c r="AO71" s="196"/>
      <c r="AP71" s="196"/>
      <c r="AQ71" s="194"/>
      <c r="AR71" s="194"/>
      <c r="AS71" s="194"/>
      <c r="AT71" s="194"/>
      <c r="AU71" s="194"/>
      <c r="AV71" s="196"/>
      <c r="AW71" s="196"/>
      <c r="AX71" s="196"/>
      <c r="AY71" s="196"/>
      <c r="AZ71" s="196"/>
      <c r="BA71" s="196"/>
      <c r="BB71" s="196"/>
      <c r="BC71" s="196"/>
      <c r="BD71" s="196"/>
      <c r="BE71" s="194"/>
      <c r="BF71" s="194"/>
      <c r="BG71" s="194"/>
      <c r="BH71" s="194"/>
      <c r="BI71" s="194"/>
      <c r="BJ71" s="196"/>
      <c r="BK71" s="196"/>
      <c r="BL71" s="194"/>
      <c r="BM71" s="194"/>
      <c r="BN71" s="194"/>
      <c r="BO71" s="194"/>
      <c r="BP71" s="194"/>
      <c r="BQ71" s="204"/>
    </row>
    <row r="72" spans="1:69" ht="18" customHeight="1" x14ac:dyDescent="0.35">
      <c r="A72" s="199"/>
      <c r="B72" s="228"/>
      <c r="C72" s="229"/>
      <c r="D72" s="219"/>
      <c r="E72" s="219"/>
      <c r="F72" s="219"/>
      <c r="G72" s="307"/>
      <c r="H72" s="213"/>
      <c r="I72" s="213"/>
      <c r="J72" s="213"/>
      <c r="K72" s="213"/>
      <c r="L72" s="213"/>
      <c r="M72" s="307"/>
      <c r="N72" s="307"/>
      <c r="O72" s="213"/>
      <c r="P72" s="213"/>
      <c r="Q72" s="213"/>
      <c r="R72" s="213"/>
      <c r="S72" s="213"/>
      <c r="T72" s="307"/>
      <c r="U72" s="307"/>
      <c r="V72" s="213"/>
      <c r="W72" s="213"/>
      <c r="X72" s="213"/>
      <c r="Y72" s="213"/>
      <c r="Z72" s="213"/>
      <c r="AA72" s="307"/>
      <c r="AB72" s="307"/>
      <c r="AC72" s="213"/>
      <c r="AD72" s="213"/>
      <c r="AE72" s="213"/>
      <c r="AF72" s="213"/>
      <c r="AG72" s="213"/>
      <c r="AH72" s="307"/>
      <c r="AI72" s="307"/>
      <c r="AJ72" s="213"/>
      <c r="AK72" s="213"/>
      <c r="AL72" s="213"/>
      <c r="AM72" s="213"/>
      <c r="AN72" s="213"/>
      <c r="AO72" s="214"/>
      <c r="AP72" s="214"/>
      <c r="AQ72" s="213"/>
      <c r="AR72" s="213"/>
      <c r="AS72" s="213"/>
      <c r="AT72" s="213"/>
      <c r="AU72" s="213"/>
      <c r="AV72" s="214"/>
      <c r="AW72" s="214"/>
      <c r="AX72" s="214"/>
      <c r="AY72" s="214"/>
      <c r="AZ72" s="214"/>
      <c r="BA72" s="214"/>
      <c r="BB72" s="214"/>
      <c r="BC72" s="214"/>
      <c r="BD72" s="214"/>
      <c r="BE72" s="213"/>
      <c r="BF72" s="213"/>
      <c r="BG72" s="213"/>
      <c r="BH72" s="213"/>
      <c r="BI72" s="213"/>
      <c r="BJ72" s="214"/>
      <c r="BK72" s="214"/>
      <c r="BL72" s="213"/>
      <c r="BM72" s="213"/>
      <c r="BN72" s="213"/>
      <c r="BO72" s="213"/>
      <c r="BP72" s="213"/>
      <c r="BQ72" s="205"/>
    </row>
    <row r="73" spans="1:69" ht="18" customHeight="1" x14ac:dyDescent="0.35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69" ht="18" customHeight="1" x14ac:dyDescent="0.35">
      <c r="A74" s="23" t="s">
        <v>54</v>
      </c>
      <c r="D74" s="2">
        <f>SUBTOTAL(9,D77:D94)</f>
        <v>0</v>
      </c>
      <c r="E74" s="2" t="e">
        <f>SUBTOTAL(9,E77:E94)</f>
        <v>#REF!</v>
      </c>
      <c r="F74" s="63" t="e">
        <f>SUBTOTAL(9,F77:F94)</f>
        <v>#REF!</v>
      </c>
    </row>
    <row r="75" spans="1:69" ht="18" customHeight="1" x14ac:dyDescent="0.35">
      <c r="A75" s="206" t="s">
        <v>0</v>
      </c>
      <c r="B75" s="206" t="s">
        <v>25</v>
      </c>
      <c r="C75" s="206" t="s">
        <v>47</v>
      </c>
      <c r="D75" s="207" t="s">
        <v>48</v>
      </c>
      <c r="E75" s="207" t="s">
        <v>49</v>
      </c>
      <c r="F75" s="207" t="s">
        <v>50</v>
      </c>
      <c r="G75" s="208" t="s">
        <v>219</v>
      </c>
      <c r="H75" s="309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  <c r="AA75" s="309"/>
      <c r="AB75" s="309"/>
      <c r="AC75" s="309"/>
      <c r="AD75" s="309"/>
      <c r="AE75" s="309"/>
      <c r="AF75" s="309"/>
      <c r="AG75" s="309"/>
      <c r="AH75" s="309"/>
      <c r="AI75" s="309"/>
      <c r="AJ75" s="309"/>
      <c r="AK75" s="310"/>
      <c r="AL75" s="215" t="s">
        <v>279</v>
      </c>
      <c r="AM75" s="216"/>
      <c r="AN75" s="216"/>
      <c r="AO75" s="216"/>
      <c r="AP75" s="216"/>
      <c r="AQ75" s="216"/>
      <c r="AR75" s="216"/>
      <c r="AS75" s="216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6"/>
      <c r="BH75" s="216"/>
      <c r="BI75" s="216"/>
      <c r="BJ75" s="216"/>
      <c r="BK75" s="216"/>
      <c r="BL75" s="216"/>
      <c r="BM75" s="216"/>
      <c r="BN75" s="216"/>
      <c r="BO75" s="216"/>
      <c r="BP75" s="217"/>
      <c r="BQ75" s="263" t="s">
        <v>52</v>
      </c>
    </row>
    <row r="76" spans="1:69" ht="18" customHeight="1" x14ac:dyDescent="0.35">
      <c r="A76" s="206"/>
      <c r="B76" s="206"/>
      <c r="C76" s="206"/>
      <c r="D76" s="207"/>
      <c r="E76" s="207"/>
      <c r="F76" s="207"/>
      <c r="G76" s="68">
        <v>1</v>
      </c>
      <c r="H76" s="37">
        <v>2</v>
      </c>
      <c r="I76" s="68">
        <v>3</v>
      </c>
      <c r="J76" s="37">
        <v>4</v>
      </c>
      <c r="K76" s="37">
        <v>5</v>
      </c>
      <c r="L76" s="37">
        <v>6</v>
      </c>
      <c r="M76" s="68">
        <v>7</v>
      </c>
      <c r="N76" s="68">
        <v>8</v>
      </c>
      <c r="O76" s="37">
        <v>9</v>
      </c>
      <c r="P76" s="37">
        <v>10</v>
      </c>
      <c r="Q76" s="37">
        <v>11</v>
      </c>
      <c r="R76" s="37">
        <v>12</v>
      </c>
      <c r="S76" s="37">
        <v>13</v>
      </c>
      <c r="T76" s="68">
        <v>14</v>
      </c>
      <c r="U76" s="68">
        <v>15</v>
      </c>
      <c r="V76" s="37">
        <v>16</v>
      </c>
      <c r="W76" s="37">
        <v>17</v>
      </c>
      <c r="X76" s="37">
        <v>18</v>
      </c>
      <c r="Y76" s="37">
        <v>19</v>
      </c>
      <c r="Z76" s="37">
        <v>20</v>
      </c>
      <c r="AA76" s="68">
        <v>21</v>
      </c>
      <c r="AB76" s="68">
        <v>22</v>
      </c>
      <c r="AC76" s="37">
        <v>23</v>
      </c>
      <c r="AD76" s="37">
        <v>24</v>
      </c>
      <c r="AE76" s="37">
        <v>25</v>
      </c>
      <c r="AF76" s="37">
        <v>26</v>
      </c>
      <c r="AG76" s="37">
        <v>27</v>
      </c>
      <c r="AH76" s="68">
        <v>28</v>
      </c>
      <c r="AI76" s="68">
        <v>29</v>
      </c>
      <c r="AJ76" s="37">
        <v>30</v>
      </c>
      <c r="AK76" s="37">
        <v>31</v>
      </c>
      <c r="AL76" s="149">
        <v>1</v>
      </c>
      <c r="AM76" s="149">
        <v>2</v>
      </c>
      <c r="AN76" s="149">
        <v>3</v>
      </c>
      <c r="AO76" s="148">
        <v>4</v>
      </c>
      <c r="AP76" s="148">
        <v>5</v>
      </c>
      <c r="AQ76" s="149">
        <v>6</v>
      </c>
      <c r="AR76" s="149">
        <v>7</v>
      </c>
      <c r="AS76" s="149">
        <v>8</v>
      </c>
      <c r="AT76" s="149">
        <v>9</v>
      </c>
      <c r="AU76" s="149">
        <v>10</v>
      </c>
      <c r="AV76" s="148">
        <v>11</v>
      </c>
      <c r="AW76" s="148">
        <v>12</v>
      </c>
      <c r="AX76" s="148">
        <v>13</v>
      </c>
      <c r="AY76" s="148">
        <v>14</v>
      </c>
      <c r="AZ76" s="148">
        <v>15</v>
      </c>
      <c r="BA76" s="148">
        <v>16</v>
      </c>
      <c r="BB76" s="148">
        <v>17</v>
      </c>
      <c r="BC76" s="148">
        <v>18</v>
      </c>
      <c r="BD76" s="148">
        <v>19</v>
      </c>
      <c r="BE76" s="149">
        <v>20</v>
      </c>
      <c r="BF76" s="149">
        <v>21</v>
      </c>
      <c r="BG76" s="149">
        <v>22</v>
      </c>
      <c r="BH76" s="149">
        <v>23</v>
      </c>
      <c r="BI76" s="149">
        <v>24</v>
      </c>
      <c r="BJ76" s="148">
        <v>25</v>
      </c>
      <c r="BK76" s="148">
        <v>26</v>
      </c>
      <c r="BL76" s="149">
        <v>27</v>
      </c>
      <c r="BM76" s="149">
        <v>28</v>
      </c>
      <c r="BN76" s="149">
        <v>29</v>
      </c>
      <c r="BO76" s="149">
        <v>30</v>
      </c>
      <c r="BP76" s="149">
        <v>31</v>
      </c>
      <c r="BQ76" s="237"/>
    </row>
    <row r="77" spans="1:69" ht="18" customHeight="1" x14ac:dyDescent="0.35">
      <c r="A77" s="263"/>
      <c r="B77" s="202"/>
      <c r="C77" s="201" t="s">
        <v>54</v>
      </c>
      <c r="D77" s="201"/>
      <c r="E77" s="201" t="e">
        <f>SUM(#REF!)</f>
        <v>#REF!</v>
      </c>
      <c r="F77" s="201" t="e">
        <f>E77-D77</f>
        <v>#REF!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  <c r="AA77" s="265"/>
      <c r="AB77" s="265"/>
      <c r="AC77" s="265"/>
      <c r="AD77" s="265"/>
      <c r="AE77" s="265"/>
      <c r="AF77" s="265"/>
      <c r="AG77" s="265"/>
      <c r="AH77" s="265"/>
      <c r="AI77" s="265"/>
      <c r="AJ77" s="265"/>
      <c r="AK77" s="265"/>
      <c r="AL77" s="265"/>
      <c r="AM77" s="265"/>
      <c r="AN77" s="265"/>
      <c r="AO77" s="331"/>
      <c r="AP77" s="331"/>
      <c r="AQ77" s="265"/>
      <c r="AR77" s="265"/>
      <c r="AS77" s="265"/>
      <c r="AT77" s="265"/>
      <c r="AU77" s="265"/>
      <c r="AV77" s="331"/>
      <c r="AW77" s="331"/>
      <c r="AX77" s="331"/>
      <c r="AY77" s="331"/>
      <c r="AZ77" s="331"/>
      <c r="BA77" s="331"/>
      <c r="BB77" s="331"/>
      <c r="BC77" s="331"/>
      <c r="BD77" s="331"/>
      <c r="BE77" s="265"/>
      <c r="BF77" s="265"/>
      <c r="BG77" s="265"/>
      <c r="BH77" s="265"/>
      <c r="BI77" s="265"/>
      <c r="BJ77" s="331"/>
      <c r="BK77" s="331"/>
      <c r="BL77" s="265"/>
      <c r="BM77" s="265"/>
      <c r="BN77" s="265"/>
      <c r="BO77" s="265"/>
      <c r="BP77" s="335"/>
      <c r="BQ77" s="239"/>
    </row>
    <row r="78" spans="1:69" ht="18" customHeight="1" x14ac:dyDescent="0.35">
      <c r="A78" s="199"/>
      <c r="B78" s="203"/>
      <c r="C78" s="201"/>
      <c r="D78" s="201"/>
      <c r="E78" s="201"/>
      <c r="F78" s="201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  <c r="AA78" s="265"/>
      <c r="AB78" s="265"/>
      <c r="AC78" s="265"/>
      <c r="AD78" s="265"/>
      <c r="AE78" s="265"/>
      <c r="AF78" s="265"/>
      <c r="AG78" s="265"/>
      <c r="AH78" s="265"/>
      <c r="AI78" s="265"/>
      <c r="AJ78" s="265"/>
      <c r="AK78" s="265"/>
      <c r="AL78" s="265"/>
      <c r="AM78" s="265"/>
      <c r="AN78" s="265"/>
      <c r="AO78" s="331"/>
      <c r="AP78" s="331"/>
      <c r="AQ78" s="265"/>
      <c r="AR78" s="265"/>
      <c r="AS78" s="265"/>
      <c r="AT78" s="265"/>
      <c r="AU78" s="265"/>
      <c r="AV78" s="331"/>
      <c r="AW78" s="331"/>
      <c r="AX78" s="331"/>
      <c r="AY78" s="331"/>
      <c r="AZ78" s="331"/>
      <c r="BA78" s="331"/>
      <c r="BB78" s="331"/>
      <c r="BC78" s="331"/>
      <c r="BD78" s="331"/>
      <c r="BE78" s="265"/>
      <c r="BF78" s="265"/>
      <c r="BG78" s="265"/>
      <c r="BH78" s="265"/>
      <c r="BI78" s="265"/>
      <c r="BJ78" s="331"/>
      <c r="BK78" s="331"/>
      <c r="BL78" s="265"/>
      <c r="BM78" s="265"/>
      <c r="BN78" s="265"/>
      <c r="BO78" s="265"/>
      <c r="BP78" s="335"/>
      <c r="BQ78" s="239"/>
    </row>
    <row r="79" spans="1:69" ht="18" customHeight="1" x14ac:dyDescent="0.35">
      <c r="A79" s="263"/>
      <c r="B79" s="200"/>
      <c r="C79" s="201" t="s">
        <v>54</v>
      </c>
      <c r="D79" s="201"/>
      <c r="E79" s="201" t="e">
        <f>SUM(#REF!)</f>
        <v>#REF!</v>
      </c>
      <c r="F79" s="201" t="e">
        <f t="shared" ref="F79" si="6">E79-D79</f>
        <v>#REF!</v>
      </c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  <c r="AA79" s="265"/>
      <c r="AB79" s="265"/>
      <c r="AC79" s="265"/>
      <c r="AD79" s="265"/>
      <c r="AE79" s="265"/>
      <c r="AF79" s="265"/>
      <c r="AG79" s="265"/>
      <c r="AH79" s="265"/>
      <c r="AI79" s="265"/>
      <c r="AJ79" s="265"/>
      <c r="AK79" s="265"/>
      <c r="AL79" s="265"/>
      <c r="AM79" s="265"/>
      <c r="AN79" s="265"/>
      <c r="AO79" s="331"/>
      <c r="AP79" s="331"/>
      <c r="AQ79" s="265"/>
      <c r="AR79" s="265"/>
      <c r="AS79" s="265"/>
      <c r="AT79" s="265"/>
      <c r="AU79" s="265"/>
      <c r="AV79" s="331"/>
      <c r="AW79" s="331"/>
      <c r="AX79" s="331"/>
      <c r="AY79" s="331"/>
      <c r="AZ79" s="331"/>
      <c r="BA79" s="331"/>
      <c r="BB79" s="331"/>
      <c r="BC79" s="331"/>
      <c r="BD79" s="331"/>
      <c r="BE79" s="265"/>
      <c r="BF79" s="265"/>
      <c r="BG79" s="265"/>
      <c r="BH79" s="265"/>
      <c r="BI79" s="265"/>
      <c r="BJ79" s="331"/>
      <c r="BK79" s="331"/>
      <c r="BL79" s="265"/>
      <c r="BM79" s="265"/>
      <c r="BN79" s="265"/>
      <c r="BO79" s="265"/>
      <c r="BP79" s="335"/>
      <c r="BQ79" s="239"/>
    </row>
    <row r="80" spans="1:69" ht="18" customHeight="1" x14ac:dyDescent="0.35">
      <c r="A80" s="199"/>
      <c r="B80" s="200"/>
      <c r="C80" s="201"/>
      <c r="D80" s="201"/>
      <c r="E80" s="201"/>
      <c r="F80" s="201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265"/>
      <c r="AB80" s="265"/>
      <c r="AC80" s="265"/>
      <c r="AD80" s="265"/>
      <c r="AE80" s="265"/>
      <c r="AF80" s="265"/>
      <c r="AG80" s="265"/>
      <c r="AH80" s="265"/>
      <c r="AI80" s="265"/>
      <c r="AJ80" s="265"/>
      <c r="AK80" s="265"/>
      <c r="AL80" s="265"/>
      <c r="AM80" s="265"/>
      <c r="AN80" s="265"/>
      <c r="AO80" s="331"/>
      <c r="AP80" s="331"/>
      <c r="AQ80" s="265"/>
      <c r="AR80" s="265"/>
      <c r="AS80" s="265"/>
      <c r="AT80" s="265"/>
      <c r="AU80" s="265"/>
      <c r="AV80" s="331"/>
      <c r="AW80" s="331"/>
      <c r="AX80" s="331"/>
      <c r="AY80" s="331"/>
      <c r="AZ80" s="331"/>
      <c r="BA80" s="331"/>
      <c r="BB80" s="331"/>
      <c r="BC80" s="331"/>
      <c r="BD80" s="331"/>
      <c r="BE80" s="265"/>
      <c r="BF80" s="265"/>
      <c r="BG80" s="265"/>
      <c r="BH80" s="265"/>
      <c r="BI80" s="265"/>
      <c r="BJ80" s="331"/>
      <c r="BK80" s="331"/>
      <c r="BL80" s="265"/>
      <c r="BM80" s="265"/>
      <c r="BN80" s="265"/>
      <c r="BO80" s="265"/>
      <c r="BP80" s="335"/>
      <c r="BQ80" s="239"/>
    </row>
    <row r="81" spans="1:69" ht="18" customHeight="1" x14ac:dyDescent="0.35">
      <c r="A81" s="263"/>
      <c r="B81" s="202"/>
      <c r="C81" s="201" t="s">
        <v>54</v>
      </c>
      <c r="D81" s="201"/>
      <c r="E81" s="201" t="e">
        <f>SUM(#REF!)</f>
        <v>#REF!</v>
      </c>
      <c r="F81" s="201" t="e">
        <f t="shared" ref="F81" si="7">E81-D81</f>
        <v>#REF!</v>
      </c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  <c r="AA81" s="265"/>
      <c r="AB81" s="265"/>
      <c r="AC81" s="265"/>
      <c r="AD81" s="265"/>
      <c r="AE81" s="265"/>
      <c r="AF81" s="265"/>
      <c r="AG81" s="265"/>
      <c r="AH81" s="265"/>
      <c r="AI81" s="265"/>
      <c r="AJ81" s="265"/>
      <c r="AK81" s="265"/>
      <c r="AL81" s="265"/>
      <c r="AM81" s="265"/>
      <c r="AN81" s="265"/>
      <c r="AO81" s="331"/>
      <c r="AP81" s="331"/>
      <c r="AQ81" s="265"/>
      <c r="AR81" s="265"/>
      <c r="AS81" s="265"/>
      <c r="AT81" s="265"/>
      <c r="AU81" s="265"/>
      <c r="AV81" s="331"/>
      <c r="AW81" s="331"/>
      <c r="AX81" s="331"/>
      <c r="AY81" s="331"/>
      <c r="AZ81" s="331"/>
      <c r="BA81" s="331"/>
      <c r="BB81" s="331"/>
      <c r="BC81" s="331"/>
      <c r="BD81" s="331"/>
      <c r="BE81" s="265"/>
      <c r="BF81" s="265"/>
      <c r="BG81" s="265"/>
      <c r="BH81" s="265"/>
      <c r="BI81" s="265"/>
      <c r="BJ81" s="331"/>
      <c r="BK81" s="331"/>
      <c r="BL81" s="265"/>
      <c r="BM81" s="265"/>
      <c r="BN81" s="265"/>
      <c r="BO81" s="265"/>
      <c r="BP81" s="335"/>
      <c r="BQ81" s="239"/>
    </row>
    <row r="82" spans="1:69" s="2" customFormat="1" ht="18" customHeight="1" x14ac:dyDescent="0.35">
      <c r="A82" s="199"/>
      <c r="B82" s="203"/>
      <c r="C82" s="201"/>
      <c r="D82" s="201"/>
      <c r="E82" s="201"/>
      <c r="F82" s="201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  <c r="AA82" s="265"/>
      <c r="AB82" s="265"/>
      <c r="AC82" s="265"/>
      <c r="AD82" s="265"/>
      <c r="AE82" s="265"/>
      <c r="AF82" s="265"/>
      <c r="AG82" s="265"/>
      <c r="AH82" s="265"/>
      <c r="AI82" s="265"/>
      <c r="AJ82" s="265"/>
      <c r="AK82" s="265"/>
      <c r="AL82" s="265"/>
      <c r="AM82" s="265"/>
      <c r="AN82" s="265"/>
      <c r="AO82" s="331"/>
      <c r="AP82" s="331"/>
      <c r="AQ82" s="265"/>
      <c r="AR82" s="265"/>
      <c r="AS82" s="265"/>
      <c r="AT82" s="265"/>
      <c r="AU82" s="265"/>
      <c r="AV82" s="331"/>
      <c r="AW82" s="331"/>
      <c r="AX82" s="331"/>
      <c r="AY82" s="331"/>
      <c r="AZ82" s="331"/>
      <c r="BA82" s="331"/>
      <c r="BB82" s="331"/>
      <c r="BC82" s="331"/>
      <c r="BD82" s="331"/>
      <c r="BE82" s="265"/>
      <c r="BF82" s="265"/>
      <c r="BG82" s="265"/>
      <c r="BH82" s="265"/>
      <c r="BI82" s="265"/>
      <c r="BJ82" s="331"/>
      <c r="BK82" s="331"/>
      <c r="BL82" s="265"/>
      <c r="BM82" s="265"/>
      <c r="BN82" s="265"/>
      <c r="BO82" s="265"/>
      <c r="BP82" s="335"/>
      <c r="BQ82" s="239"/>
    </row>
    <row r="83" spans="1:69" s="2" customFormat="1" ht="18" customHeight="1" x14ac:dyDescent="0.35">
      <c r="A83" s="263"/>
      <c r="B83" s="202"/>
      <c r="C83" s="201" t="s">
        <v>54</v>
      </c>
      <c r="D83" s="201"/>
      <c r="E83" s="201" t="e">
        <f>SUM(#REF!)</f>
        <v>#REF!</v>
      </c>
      <c r="F83" s="201" t="e">
        <f t="shared" ref="F83" si="8">E83-D83</f>
        <v>#REF!</v>
      </c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  <c r="AA83" s="265"/>
      <c r="AB83" s="265"/>
      <c r="AC83" s="265"/>
      <c r="AD83" s="265"/>
      <c r="AE83" s="265"/>
      <c r="AF83" s="265"/>
      <c r="AG83" s="265"/>
      <c r="AH83" s="265"/>
      <c r="AI83" s="265"/>
      <c r="AJ83" s="265"/>
      <c r="AK83" s="265"/>
      <c r="AL83" s="265"/>
      <c r="AM83" s="265"/>
      <c r="AN83" s="265"/>
      <c r="AO83" s="331"/>
      <c r="AP83" s="331"/>
      <c r="AQ83" s="265"/>
      <c r="AR83" s="265"/>
      <c r="AS83" s="265"/>
      <c r="AT83" s="265"/>
      <c r="AU83" s="265"/>
      <c r="AV83" s="331"/>
      <c r="AW83" s="331"/>
      <c r="AX83" s="331"/>
      <c r="AY83" s="331"/>
      <c r="AZ83" s="331"/>
      <c r="BA83" s="331"/>
      <c r="BB83" s="331"/>
      <c r="BC83" s="331"/>
      <c r="BD83" s="331"/>
      <c r="BE83" s="265"/>
      <c r="BF83" s="265"/>
      <c r="BG83" s="265"/>
      <c r="BH83" s="265"/>
      <c r="BI83" s="265"/>
      <c r="BJ83" s="331"/>
      <c r="BK83" s="331"/>
      <c r="BL83" s="265"/>
      <c r="BM83" s="265"/>
      <c r="BN83" s="265"/>
      <c r="BO83" s="265"/>
      <c r="BP83" s="335"/>
      <c r="BQ83" s="239"/>
    </row>
    <row r="84" spans="1:69" s="2" customFormat="1" ht="18" customHeight="1" x14ac:dyDescent="0.35">
      <c r="A84" s="199"/>
      <c r="B84" s="203"/>
      <c r="C84" s="201"/>
      <c r="D84" s="201"/>
      <c r="E84" s="201"/>
      <c r="F84" s="201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  <c r="AA84" s="265"/>
      <c r="AB84" s="265"/>
      <c r="AC84" s="265"/>
      <c r="AD84" s="265"/>
      <c r="AE84" s="265"/>
      <c r="AF84" s="265"/>
      <c r="AG84" s="265"/>
      <c r="AH84" s="265"/>
      <c r="AI84" s="265"/>
      <c r="AJ84" s="265"/>
      <c r="AK84" s="265"/>
      <c r="AL84" s="265"/>
      <c r="AM84" s="265"/>
      <c r="AN84" s="265"/>
      <c r="AO84" s="331"/>
      <c r="AP84" s="331"/>
      <c r="AQ84" s="265"/>
      <c r="AR84" s="265"/>
      <c r="AS84" s="265"/>
      <c r="AT84" s="265"/>
      <c r="AU84" s="265"/>
      <c r="AV84" s="331"/>
      <c r="AW84" s="331"/>
      <c r="AX84" s="331"/>
      <c r="AY84" s="331"/>
      <c r="AZ84" s="331"/>
      <c r="BA84" s="331"/>
      <c r="BB84" s="331"/>
      <c r="BC84" s="331"/>
      <c r="BD84" s="331"/>
      <c r="BE84" s="265"/>
      <c r="BF84" s="265"/>
      <c r="BG84" s="265"/>
      <c r="BH84" s="265"/>
      <c r="BI84" s="265"/>
      <c r="BJ84" s="331"/>
      <c r="BK84" s="331"/>
      <c r="BL84" s="265"/>
      <c r="BM84" s="265"/>
      <c r="BN84" s="265"/>
      <c r="BO84" s="265"/>
      <c r="BP84" s="335"/>
      <c r="BQ84" s="239"/>
    </row>
    <row r="85" spans="1:69" s="2" customFormat="1" ht="18" customHeight="1" x14ac:dyDescent="0.35">
      <c r="A85" s="264"/>
      <c r="B85" s="202"/>
      <c r="C85" s="201" t="s">
        <v>54</v>
      </c>
      <c r="D85" s="201"/>
      <c r="E85" s="201" t="e">
        <f>SUM(#REF!)</f>
        <v>#REF!</v>
      </c>
      <c r="F85" s="201" t="e">
        <f t="shared" ref="F85" si="9">E85-D85</f>
        <v>#REF!</v>
      </c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331"/>
      <c r="AP85" s="331"/>
      <c r="AQ85" s="265"/>
      <c r="AR85" s="265"/>
      <c r="AS85" s="265"/>
      <c r="AT85" s="265"/>
      <c r="AU85" s="265"/>
      <c r="AV85" s="331"/>
      <c r="AW85" s="331"/>
      <c r="AX85" s="331"/>
      <c r="AY85" s="331"/>
      <c r="AZ85" s="331"/>
      <c r="BA85" s="331"/>
      <c r="BB85" s="331"/>
      <c r="BC85" s="331"/>
      <c r="BD85" s="331"/>
      <c r="BE85" s="265"/>
      <c r="BF85" s="265"/>
      <c r="BG85" s="265"/>
      <c r="BH85" s="265"/>
      <c r="BI85" s="265"/>
      <c r="BJ85" s="331"/>
      <c r="BK85" s="331"/>
      <c r="BL85" s="265"/>
      <c r="BM85" s="265"/>
      <c r="BN85" s="265"/>
      <c r="BO85" s="265"/>
      <c r="BP85" s="335"/>
      <c r="BQ85" s="239"/>
    </row>
    <row r="86" spans="1:69" s="2" customFormat="1" ht="18" customHeight="1" x14ac:dyDescent="0.35">
      <c r="A86" s="303"/>
      <c r="B86" s="203"/>
      <c r="C86" s="201"/>
      <c r="D86" s="201"/>
      <c r="E86" s="201"/>
      <c r="F86" s="201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  <c r="AA86" s="26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5"/>
      <c r="AM86" s="265"/>
      <c r="AN86" s="265"/>
      <c r="AO86" s="331"/>
      <c r="AP86" s="331"/>
      <c r="AQ86" s="265"/>
      <c r="AR86" s="265"/>
      <c r="AS86" s="265"/>
      <c r="AT86" s="265"/>
      <c r="AU86" s="265"/>
      <c r="AV86" s="331"/>
      <c r="AW86" s="331"/>
      <c r="AX86" s="331"/>
      <c r="AY86" s="331"/>
      <c r="AZ86" s="331"/>
      <c r="BA86" s="331"/>
      <c r="BB86" s="331"/>
      <c r="BC86" s="331"/>
      <c r="BD86" s="331"/>
      <c r="BE86" s="265"/>
      <c r="BF86" s="265"/>
      <c r="BG86" s="265"/>
      <c r="BH86" s="265"/>
      <c r="BI86" s="265"/>
      <c r="BJ86" s="331"/>
      <c r="BK86" s="331"/>
      <c r="BL86" s="265"/>
      <c r="BM86" s="265"/>
      <c r="BN86" s="265"/>
      <c r="BO86" s="265"/>
      <c r="BP86" s="335"/>
      <c r="BQ86" s="239"/>
    </row>
    <row r="87" spans="1:69" s="2" customFormat="1" ht="18" customHeight="1" x14ac:dyDescent="0.35">
      <c r="A87" s="264"/>
      <c r="B87" s="202"/>
      <c r="C87" s="201" t="s">
        <v>54</v>
      </c>
      <c r="D87" s="201"/>
      <c r="E87" s="201" t="e">
        <f>SUM(#REF!)</f>
        <v>#REF!</v>
      </c>
      <c r="F87" s="201" t="e">
        <f t="shared" ref="F87" si="10">E87-D87</f>
        <v>#REF!</v>
      </c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65"/>
      <c r="AN87" s="265"/>
      <c r="AO87" s="331"/>
      <c r="AP87" s="331"/>
      <c r="AQ87" s="265"/>
      <c r="AR87" s="265"/>
      <c r="AS87" s="265"/>
      <c r="AT87" s="265"/>
      <c r="AU87" s="265"/>
      <c r="AV87" s="331"/>
      <c r="AW87" s="331"/>
      <c r="AX87" s="331"/>
      <c r="AY87" s="331"/>
      <c r="AZ87" s="331"/>
      <c r="BA87" s="331"/>
      <c r="BB87" s="331"/>
      <c r="BC87" s="331"/>
      <c r="BD87" s="331"/>
      <c r="BE87" s="265"/>
      <c r="BF87" s="265"/>
      <c r="BG87" s="265"/>
      <c r="BH87" s="265"/>
      <c r="BI87" s="265"/>
      <c r="BJ87" s="331"/>
      <c r="BK87" s="331"/>
      <c r="BL87" s="265"/>
      <c r="BM87" s="265"/>
      <c r="BN87" s="265"/>
      <c r="BO87" s="265"/>
      <c r="BP87" s="335"/>
      <c r="BQ87" s="239"/>
    </row>
    <row r="88" spans="1:69" s="2" customFormat="1" ht="18" customHeight="1" x14ac:dyDescent="0.35">
      <c r="A88" s="303"/>
      <c r="B88" s="203"/>
      <c r="C88" s="201"/>
      <c r="D88" s="201"/>
      <c r="E88" s="201"/>
      <c r="F88" s="201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  <c r="AA88" s="265"/>
      <c r="AB88" s="265"/>
      <c r="AC88" s="265"/>
      <c r="AD88" s="265"/>
      <c r="AE88" s="265"/>
      <c r="AF88" s="265"/>
      <c r="AG88" s="265"/>
      <c r="AH88" s="265"/>
      <c r="AI88" s="265"/>
      <c r="AJ88" s="265"/>
      <c r="AK88" s="265"/>
      <c r="AL88" s="265"/>
      <c r="AM88" s="265"/>
      <c r="AN88" s="265"/>
      <c r="AO88" s="331"/>
      <c r="AP88" s="331"/>
      <c r="AQ88" s="265"/>
      <c r="AR88" s="265"/>
      <c r="AS88" s="265"/>
      <c r="AT88" s="265"/>
      <c r="AU88" s="265"/>
      <c r="AV88" s="331"/>
      <c r="AW88" s="331"/>
      <c r="AX88" s="331"/>
      <c r="AY88" s="331"/>
      <c r="AZ88" s="331"/>
      <c r="BA88" s="331"/>
      <c r="BB88" s="331"/>
      <c r="BC88" s="331"/>
      <c r="BD88" s="331"/>
      <c r="BE88" s="265"/>
      <c r="BF88" s="265"/>
      <c r="BG88" s="265"/>
      <c r="BH88" s="265"/>
      <c r="BI88" s="265"/>
      <c r="BJ88" s="331"/>
      <c r="BK88" s="331"/>
      <c r="BL88" s="265"/>
      <c r="BM88" s="265"/>
      <c r="BN88" s="265"/>
      <c r="BO88" s="265"/>
      <c r="BP88" s="335"/>
      <c r="BQ88" s="239"/>
    </row>
    <row r="89" spans="1:69" s="2" customFormat="1" ht="18" customHeight="1" x14ac:dyDescent="0.35">
      <c r="A89" s="264"/>
      <c r="B89" s="322"/>
      <c r="C89" s="201" t="s">
        <v>54</v>
      </c>
      <c r="D89" s="201"/>
      <c r="E89" s="201" t="e">
        <f>SUM(#REF!)</f>
        <v>#REF!</v>
      </c>
      <c r="F89" s="201" t="e">
        <f t="shared" ref="F89" si="11">E89-D89</f>
        <v>#REF!</v>
      </c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65"/>
      <c r="AN89" s="265"/>
      <c r="AO89" s="331"/>
      <c r="AP89" s="331"/>
      <c r="AQ89" s="265"/>
      <c r="AR89" s="265"/>
      <c r="AS89" s="265"/>
      <c r="AT89" s="265"/>
      <c r="AU89" s="265"/>
      <c r="AV89" s="331"/>
      <c r="AW89" s="331"/>
      <c r="AX89" s="331"/>
      <c r="AY89" s="331"/>
      <c r="AZ89" s="331"/>
      <c r="BA89" s="331"/>
      <c r="BB89" s="331"/>
      <c r="BC89" s="331"/>
      <c r="BD89" s="331"/>
      <c r="BE89" s="265"/>
      <c r="BF89" s="265"/>
      <c r="BG89" s="265"/>
      <c r="BH89" s="265"/>
      <c r="BI89" s="265"/>
      <c r="BJ89" s="331"/>
      <c r="BK89" s="331"/>
      <c r="BL89" s="265"/>
      <c r="BM89" s="265"/>
      <c r="BN89" s="265"/>
      <c r="BO89" s="265"/>
      <c r="BP89" s="335"/>
      <c r="BQ89" s="239"/>
    </row>
    <row r="90" spans="1:69" s="2" customFormat="1" ht="18" customHeight="1" x14ac:dyDescent="0.35">
      <c r="A90" s="303"/>
      <c r="B90" s="322"/>
      <c r="C90" s="201"/>
      <c r="D90" s="201"/>
      <c r="E90" s="201"/>
      <c r="F90" s="201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  <c r="AL90" s="265"/>
      <c r="AM90" s="265"/>
      <c r="AN90" s="265"/>
      <c r="AO90" s="331"/>
      <c r="AP90" s="331"/>
      <c r="AQ90" s="265"/>
      <c r="AR90" s="265"/>
      <c r="AS90" s="265"/>
      <c r="AT90" s="265"/>
      <c r="AU90" s="265"/>
      <c r="AV90" s="331"/>
      <c r="AW90" s="331"/>
      <c r="AX90" s="331"/>
      <c r="AY90" s="331"/>
      <c r="AZ90" s="331"/>
      <c r="BA90" s="331"/>
      <c r="BB90" s="331"/>
      <c r="BC90" s="331"/>
      <c r="BD90" s="331"/>
      <c r="BE90" s="265"/>
      <c r="BF90" s="265"/>
      <c r="BG90" s="265"/>
      <c r="BH90" s="265"/>
      <c r="BI90" s="265"/>
      <c r="BJ90" s="331"/>
      <c r="BK90" s="331"/>
      <c r="BL90" s="265"/>
      <c r="BM90" s="265"/>
      <c r="BN90" s="265"/>
      <c r="BO90" s="265"/>
      <c r="BP90" s="335"/>
      <c r="BQ90" s="239"/>
    </row>
    <row r="91" spans="1:69" s="2" customFormat="1" ht="18" customHeight="1" x14ac:dyDescent="0.35">
      <c r="A91" s="264"/>
      <c r="B91" s="200"/>
      <c r="C91" s="201" t="s">
        <v>54</v>
      </c>
      <c r="D91" s="201"/>
      <c r="E91" s="201" t="e">
        <f>SUM(#REF!)</f>
        <v>#REF!</v>
      </c>
      <c r="F91" s="201" t="e">
        <f t="shared" ref="F91" si="12">E91-D91</f>
        <v>#REF!</v>
      </c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  <c r="AL91" s="265"/>
      <c r="AM91" s="265"/>
      <c r="AN91" s="265"/>
      <c r="AO91" s="331"/>
      <c r="AP91" s="331"/>
      <c r="AQ91" s="265"/>
      <c r="AR91" s="265"/>
      <c r="AS91" s="265"/>
      <c r="AT91" s="265"/>
      <c r="AU91" s="265"/>
      <c r="AV91" s="331"/>
      <c r="AW91" s="331"/>
      <c r="AX91" s="331"/>
      <c r="AY91" s="331"/>
      <c r="AZ91" s="331"/>
      <c r="BA91" s="331"/>
      <c r="BB91" s="331"/>
      <c r="BC91" s="331"/>
      <c r="BD91" s="331"/>
      <c r="BE91" s="265"/>
      <c r="BF91" s="265"/>
      <c r="BG91" s="265"/>
      <c r="BH91" s="265"/>
      <c r="BI91" s="265"/>
      <c r="BJ91" s="331"/>
      <c r="BK91" s="331"/>
      <c r="BL91" s="265"/>
      <c r="BM91" s="265"/>
      <c r="BN91" s="265"/>
      <c r="BO91" s="265"/>
      <c r="BP91" s="335"/>
      <c r="BQ91" s="239"/>
    </row>
    <row r="92" spans="1:69" s="2" customFormat="1" ht="18" customHeight="1" x14ac:dyDescent="0.35">
      <c r="A92" s="303"/>
      <c r="B92" s="200"/>
      <c r="C92" s="201"/>
      <c r="D92" s="201"/>
      <c r="E92" s="201"/>
      <c r="F92" s="201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65"/>
      <c r="AN92" s="265"/>
      <c r="AO92" s="331"/>
      <c r="AP92" s="331"/>
      <c r="AQ92" s="265"/>
      <c r="AR92" s="265"/>
      <c r="AS92" s="265"/>
      <c r="AT92" s="265"/>
      <c r="AU92" s="265"/>
      <c r="AV92" s="331"/>
      <c r="AW92" s="331"/>
      <c r="AX92" s="331"/>
      <c r="AY92" s="331"/>
      <c r="AZ92" s="331"/>
      <c r="BA92" s="331"/>
      <c r="BB92" s="331"/>
      <c r="BC92" s="331"/>
      <c r="BD92" s="331"/>
      <c r="BE92" s="265"/>
      <c r="BF92" s="265"/>
      <c r="BG92" s="265"/>
      <c r="BH92" s="265"/>
      <c r="BI92" s="265"/>
      <c r="BJ92" s="331"/>
      <c r="BK92" s="331"/>
      <c r="BL92" s="265"/>
      <c r="BM92" s="265"/>
      <c r="BN92" s="265"/>
      <c r="BO92" s="265"/>
      <c r="BP92" s="335"/>
      <c r="BQ92" s="239"/>
    </row>
    <row r="93" spans="1:69" s="2" customFormat="1" ht="18" customHeight="1" x14ac:dyDescent="0.35">
      <c r="A93" s="264"/>
      <c r="B93" s="200"/>
      <c r="C93" s="201" t="s">
        <v>54</v>
      </c>
      <c r="D93" s="201"/>
      <c r="E93" s="201" t="e">
        <f>SUM(#REF!)</f>
        <v>#REF!</v>
      </c>
      <c r="F93" s="201" t="e">
        <f t="shared" ref="F93" si="13">E93-D93</f>
        <v>#REF!</v>
      </c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65"/>
      <c r="AN93" s="265"/>
      <c r="AO93" s="331"/>
      <c r="AP93" s="331"/>
      <c r="AQ93" s="265"/>
      <c r="AR93" s="265"/>
      <c r="AS93" s="265"/>
      <c r="AT93" s="265"/>
      <c r="AU93" s="265"/>
      <c r="AV93" s="331"/>
      <c r="AW93" s="331"/>
      <c r="AX93" s="331"/>
      <c r="AY93" s="331"/>
      <c r="AZ93" s="331"/>
      <c r="BA93" s="331"/>
      <c r="BB93" s="331"/>
      <c r="BC93" s="331"/>
      <c r="BD93" s="331"/>
      <c r="BE93" s="265"/>
      <c r="BF93" s="265"/>
      <c r="BG93" s="265"/>
      <c r="BH93" s="265"/>
      <c r="BI93" s="265"/>
      <c r="BJ93" s="331"/>
      <c r="BK93" s="331"/>
      <c r="BL93" s="265"/>
      <c r="BM93" s="265"/>
      <c r="BN93" s="265"/>
      <c r="BO93" s="265"/>
      <c r="BP93" s="335"/>
      <c r="BQ93" s="239"/>
    </row>
    <row r="94" spans="1:69" s="2" customFormat="1" ht="18" customHeight="1" x14ac:dyDescent="0.35">
      <c r="A94" s="303"/>
      <c r="B94" s="200"/>
      <c r="C94" s="201"/>
      <c r="D94" s="201"/>
      <c r="E94" s="201"/>
      <c r="F94" s="201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65"/>
      <c r="AN94" s="265"/>
      <c r="AO94" s="331"/>
      <c r="AP94" s="331"/>
      <c r="AQ94" s="265"/>
      <c r="AR94" s="265"/>
      <c r="AS94" s="265"/>
      <c r="AT94" s="265"/>
      <c r="AU94" s="265"/>
      <c r="AV94" s="331"/>
      <c r="AW94" s="331"/>
      <c r="AX94" s="331"/>
      <c r="AY94" s="331"/>
      <c r="AZ94" s="331"/>
      <c r="BA94" s="331"/>
      <c r="BB94" s="331"/>
      <c r="BC94" s="331"/>
      <c r="BD94" s="331"/>
      <c r="BE94" s="265"/>
      <c r="BF94" s="265"/>
      <c r="BG94" s="265"/>
      <c r="BH94" s="265"/>
      <c r="BI94" s="265"/>
      <c r="BJ94" s="331"/>
      <c r="BK94" s="331"/>
      <c r="BL94" s="265"/>
      <c r="BM94" s="265"/>
      <c r="BN94" s="265"/>
      <c r="BO94" s="265"/>
      <c r="BP94" s="335"/>
      <c r="BQ94" s="239"/>
    </row>
    <row r="95" spans="1:69" s="2" customFormat="1" ht="15" customHeight="1" x14ac:dyDescent="0.35">
      <c r="A95"/>
      <c r="B95"/>
      <c r="C9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22"/>
      <c r="AQ95"/>
      <c r="AR95"/>
    </row>
    <row r="96" spans="1:69" s="2" customFormat="1" ht="15" customHeight="1" x14ac:dyDescent="0.35">
      <c r="A96"/>
      <c r="B96"/>
      <c r="C9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22"/>
      <c r="AQ96"/>
      <c r="AR96"/>
    </row>
    <row r="97" spans="1:44" s="2" customFormat="1" ht="15" customHeight="1" x14ac:dyDescent="0.35">
      <c r="A97"/>
      <c r="B97"/>
      <c r="C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22"/>
      <c r="AQ97"/>
      <c r="AR97"/>
    </row>
    <row r="98" spans="1:44" s="2" customFormat="1" ht="15" customHeight="1" x14ac:dyDescent="0.35">
      <c r="A98"/>
      <c r="B98" s="21"/>
      <c r="C98"/>
      <c r="D98"/>
      <c r="E98"/>
      <c r="F9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22"/>
      <c r="AQ98"/>
      <c r="AR98"/>
    </row>
    <row r="99" spans="1:44" s="2" customFormat="1" ht="15" customHeight="1" x14ac:dyDescent="0.35">
      <c r="A99"/>
      <c r="B99" s="21"/>
      <c r="C99"/>
      <c r="D99"/>
      <c r="E99"/>
      <c r="F9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22"/>
      <c r="AQ99"/>
      <c r="AR99"/>
    </row>
    <row r="100" spans="1:44" s="2" customFormat="1" ht="15" customHeight="1" x14ac:dyDescent="0.35">
      <c r="A100"/>
      <c r="B100" s="21"/>
      <c r="C100"/>
      <c r="D100"/>
      <c r="E100"/>
      <c r="F10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Q100"/>
      <c r="AR100"/>
    </row>
    <row r="101" spans="1:44" s="2" customFormat="1" ht="15" customHeight="1" x14ac:dyDescent="0.35">
      <c r="A101"/>
      <c r="B101" s="21"/>
      <c r="C101"/>
      <c r="D101"/>
      <c r="E101"/>
      <c r="F10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Q101"/>
      <c r="AR101"/>
    </row>
    <row r="102" spans="1:44" s="2" customFormat="1" ht="15" customHeight="1" x14ac:dyDescent="0.35">
      <c r="A102"/>
      <c r="B102" s="21"/>
      <c r="C102"/>
      <c r="D102"/>
      <c r="E102"/>
      <c r="F10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Q102"/>
      <c r="AR102"/>
    </row>
    <row r="103" spans="1:44" s="1" customFormat="1" ht="15" customHeight="1" x14ac:dyDescent="0.35">
      <c r="A103"/>
      <c r="B103" s="21"/>
      <c r="C103"/>
      <c r="D103"/>
      <c r="E103"/>
      <c r="F103"/>
      <c r="AP103" s="2"/>
      <c r="AQ103"/>
      <c r="AR103"/>
    </row>
    <row r="104" spans="1:44" s="1" customFormat="1" ht="15" customHeight="1" x14ac:dyDescent="0.35">
      <c r="A104"/>
      <c r="B104" s="21"/>
      <c r="C104"/>
      <c r="D104"/>
      <c r="E104"/>
      <c r="F104"/>
      <c r="AP104" s="2"/>
      <c r="AQ104"/>
      <c r="AR104"/>
    </row>
    <row r="105" spans="1:44" s="1" customFormat="1" ht="15" customHeight="1" x14ac:dyDescent="0.35">
      <c r="A105"/>
      <c r="B105" s="21"/>
      <c r="C105"/>
      <c r="D105"/>
      <c r="E105"/>
      <c r="F105"/>
      <c r="AP105" s="2"/>
      <c r="AQ105"/>
      <c r="AR105"/>
    </row>
    <row r="106" spans="1:44" s="1" customFormat="1" ht="15" customHeight="1" x14ac:dyDescent="0.35">
      <c r="A106"/>
      <c r="B106" s="21"/>
      <c r="C106"/>
      <c r="D106"/>
      <c r="E106"/>
      <c r="F106"/>
      <c r="AP106" s="2"/>
      <c r="AQ106"/>
      <c r="AR106"/>
    </row>
    <row r="107" spans="1:44" s="1" customFormat="1" ht="15" customHeight="1" x14ac:dyDescent="0.35">
      <c r="A107"/>
      <c r="B107" s="21"/>
      <c r="C107"/>
      <c r="D107"/>
      <c r="E107"/>
      <c r="F107"/>
      <c r="AP107" s="2"/>
      <c r="AQ107"/>
      <c r="AR107"/>
    </row>
    <row r="108" spans="1:44" s="1" customFormat="1" ht="15" customHeight="1" x14ac:dyDescent="0.35">
      <c r="A108"/>
      <c r="B108" s="21"/>
      <c r="C108"/>
      <c r="D108"/>
      <c r="E108"/>
      <c r="F108"/>
      <c r="AP108" s="2"/>
      <c r="AQ108"/>
      <c r="AR108"/>
    </row>
    <row r="109" spans="1:44" s="1" customFormat="1" ht="15" customHeight="1" x14ac:dyDescent="0.35">
      <c r="A109"/>
      <c r="B109" s="21"/>
      <c r="C109"/>
      <c r="D109"/>
      <c r="E109"/>
      <c r="F109"/>
      <c r="AP109" s="2"/>
      <c r="AQ109"/>
      <c r="AR109"/>
    </row>
    <row r="110" spans="1:44" s="1" customFormat="1" ht="15" customHeight="1" x14ac:dyDescent="0.35">
      <c r="A110"/>
      <c r="B110" s="21"/>
      <c r="C110"/>
      <c r="D110"/>
      <c r="E110"/>
      <c r="F110"/>
      <c r="AP110" s="2"/>
      <c r="AQ110"/>
      <c r="AR110"/>
    </row>
    <row r="111" spans="1:44" s="1" customFormat="1" ht="15" customHeight="1" x14ac:dyDescent="0.35">
      <c r="A111"/>
      <c r="B111" s="21"/>
      <c r="C111"/>
      <c r="D111"/>
      <c r="E111"/>
      <c r="F111"/>
      <c r="AP111" s="2"/>
      <c r="AQ111"/>
      <c r="AR111"/>
    </row>
    <row r="112" spans="1:44" s="1" customFormat="1" ht="15" customHeight="1" x14ac:dyDescent="0.35">
      <c r="A112"/>
      <c r="B112" s="21"/>
      <c r="C112"/>
      <c r="D112"/>
      <c r="E112"/>
      <c r="F112"/>
      <c r="AP112" s="2"/>
      <c r="AQ112"/>
      <c r="AR112"/>
    </row>
  </sheetData>
  <mergeCells count="730">
    <mergeCell ref="AT77:AT78"/>
    <mergeCell ref="AU77:AU78"/>
    <mergeCell ref="AV77:AV78"/>
    <mergeCell ref="BL93:BL94"/>
    <mergeCell ref="BM93:BM94"/>
    <mergeCell ref="BN93:BN94"/>
    <mergeCell ref="BO93:BO94"/>
    <mergeCell ref="BP93:BP94"/>
    <mergeCell ref="BQ75:BQ76"/>
    <mergeCell ref="BQ77:BQ78"/>
    <mergeCell ref="BQ79:BQ80"/>
    <mergeCell ref="BQ81:BQ82"/>
    <mergeCell ref="BQ83:BQ84"/>
    <mergeCell ref="BQ85:BQ86"/>
    <mergeCell ref="BQ87:BQ88"/>
    <mergeCell ref="BQ89:BQ90"/>
    <mergeCell ref="BQ91:BQ92"/>
    <mergeCell ref="BQ93:BQ94"/>
    <mergeCell ref="BP87:BP88"/>
    <mergeCell ref="BP81:BP82"/>
    <mergeCell ref="AL75:BP75"/>
    <mergeCell ref="AL77:AL78"/>
    <mergeCell ref="AM77:AM78"/>
    <mergeCell ref="AN77:AN78"/>
    <mergeCell ref="AO77:AO78"/>
    <mergeCell ref="AQ77:AQ78"/>
    <mergeCell ref="AR77:AR78"/>
    <mergeCell ref="BC93:BC94"/>
    <mergeCell ref="BD93:BD94"/>
    <mergeCell ref="BE93:BE94"/>
    <mergeCell ref="BF93:BF94"/>
    <mergeCell ref="BG93:BG94"/>
    <mergeCell ref="BH93:BH94"/>
    <mergeCell ref="BF91:BF92"/>
    <mergeCell ref="BG91:BG92"/>
    <mergeCell ref="BH91:BH92"/>
    <mergeCell ref="AQ91:AQ92"/>
    <mergeCell ref="AR91:AR92"/>
    <mergeCell ref="AS91:AS92"/>
    <mergeCell ref="AT91:AT92"/>
    <mergeCell ref="AU91:AU92"/>
    <mergeCell ref="AV91:AV92"/>
    <mergeCell ref="AW91:AW92"/>
    <mergeCell ref="AX91:AX92"/>
    <mergeCell ref="AY91:AY92"/>
    <mergeCell ref="AQ89:AQ90"/>
    <mergeCell ref="AR89:AR90"/>
    <mergeCell ref="AS89:AS90"/>
    <mergeCell ref="BI93:BI94"/>
    <mergeCell ref="BJ93:BJ94"/>
    <mergeCell ref="BK93:BK94"/>
    <mergeCell ref="BI91:BI92"/>
    <mergeCell ref="BJ91:BJ92"/>
    <mergeCell ref="BK91:BK92"/>
    <mergeCell ref="BL91:BL92"/>
    <mergeCell ref="BM91:BM92"/>
    <mergeCell ref="BN91:BN92"/>
    <mergeCell ref="BO91:BO92"/>
    <mergeCell ref="BP91:BP92"/>
    <mergeCell ref="AL93:AL94"/>
    <mergeCell ref="AM93:AM94"/>
    <mergeCell ref="AN93:AN94"/>
    <mergeCell ref="AO93:AO94"/>
    <mergeCell ref="AQ93:AQ94"/>
    <mergeCell ref="AR93:AR94"/>
    <mergeCell ref="AS93:AS94"/>
    <mergeCell ref="AT93:AT94"/>
    <mergeCell ref="AU93:AU94"/>
    <mergeCell ref="AV93:AV94"/>
    <mergeCell ref="AW93:AW94"/>
    <mergeCell ref="AX93:AX94"/>
    <mergeCell ref="AY93:AY94"/>
    <mergeCell ref="AZ93:AZ94"/>
    <mergeCell ref="BA93:BA94"/>
    <mergeCell ref="BB93:BB94"/>
    <mergeCell ref="AZ91:AZ92"/>
    <mergeCell ref="BA91:BA92"/>
    <mergeCell ref="BB91:BB92"/>
    <mergeCell ref="BC91:BC92"/>
    <mergeCell ref="BD91:BD92"/>
    <mergeCell ref="BE91:BE92"/>
    <mergeCell ref="AT89:AT90"/>
    <mergeCell ref="AU89:AU90"/>
    <mergeCell ref="BJ89:BJ90"/>
    <mergeCell ref="BK89:BK90"/>
    <mergeCell ref="BL89:BL90"/>
    <mergeCell ref="BM89:BM90"/>
    <mergeCell ref="AV89:AV90"/>
    <mergeCell ref="AW89:AW90"/>
    <mergeCell ref="AX89:AX90"/>
    <mergeCell ref="AY89:AY90"/>
    <mergeCell ref="AZ89:AZ90"/>
    <mergeCell ref="BA89:BA90"/>
    <mergeCell ref="BB89:BB90"/>
    <mergeCell ref="BC89:BC90"/>
    <mergeCell ref="BD89:BD90"/>
    <mergeCell ref="BO87:BO88"/>
    <mergeCell ref="BM85:BM86"/>
    <mergeCell ref="BN85:BN86"/>
    <mergeCell ref="BO85:BO86"/>
    <mergeCell ref="BP85:BP86"/>
    <mergeCell ref="BE89:BE90"/>
    <mergeCell ref="BF89:BF90"/>
    <mergeCell ref="BG89:BG90"/>
    <mergeCell ref="BH89:BH90"/>
    <mergeCell ref="BI89:BI90"/>
    <mergeCell ref="BG87:BG88"/>
    <mergeCell ref="BH87:BH88"/>
    <mergeCell ref="BI87:BI88"/>
    <mergeCell ref="BJ87:BJ88"/>
    <mergeCell ref="BE87:BE88"/>
    <mergeCell ref="BF87:BF88"/>
    <mergeCell ref="BN89:BN90"/>
    <mergeCell ref="BO89:BO90"/>
    <mergeCell ref="BP89:BP90"/>
    <mergeCell ref="BI85:BI86"/>
    <mergeCell ref="BJ85:BJ86"/>
    <mergeCell ref="BK85:BK86"/>
    <mergeCell ref="BL85:BL86"/>
    <mergeCell ref="AQ87:AQ88"/>
    <mergeCell ref="AR87:AR88"/>
    <mergeCell ref="AS87:AS88"/>
    <mergeCell ref="AT87:AT88"/>
    <mergeCell ref="AU87:AU88"/>
    <mergeCell ref="BK87:BK88"/>
    <mergeCell ref="BL87:BL88"/>
    <mergeCell ref="BM87:BM88"/>
    <mergeCell ref="BN87:BN88"/>
    <mergeCell ref="AV87:AV88"/>
    <mergeCell ref="AW87:AW88"/>
    <mergeCell ref="AX87:AX88"/>
    <mergeCell ref="AY87:AY88"/>
    <mergeCell ref="AZ87:AZ88"/>
    <mergeCell ref="BA87:BA88"/>
    <mergeCell ref="BB87:BB88"/>
    <mergeCell ref="BC87:BC88"/>
    <mergeCell ref="BD87:BD88"/>
    <mergeCell ref="AZ85:AZ86"/>
    <mergeCell ref="BA85:BA86"/>
    <mergeCell ref="BB85:BB86"/>
    <mergeCell ref="BC85:BC86"/>
    <mergeCell ref="BD85:BD86"/>
    <mergeCell ref="BE85:BE86"/>
    <mergeCell ref="BF85:BF86"/>
    <mergeCell ref="BG85:BG86"/>
    <mergeCell ref="BH85:BH86"/>
    <mergeCell ref="AQ85:AQ86"/>
    <mergeCell ref="AR85:AR86"/>
    <mergeCell ref="AS85:AS86"/>
    <mergeCell ref="AT85:AT86"/>
    <mergeCell ref="AU85:AU86"/>
    <mergeCell ref="AV85:AV86"/>
    <mergeCell ref="AW85:AW86"/>
    <mergeCell ref="AX85:AX86"/>
    <mergeCell ref="AY85:AY86"/>
    <mergeCell ref="AQ83:AQ84"/>
    <mergeCell ref="AR83:AR84"/>
    <mergeCell ref="AS83:AS84"/>
    <mergeCell ref="AT83:AT84"/>
    <mergeCell ref="AU83:AU84"/>
    <mergeCell ref="BJ83:BJ84"/>
    <mergeCell ref="BK83:BK84"/>
    <mergeCell ref="BL83:BL84"/>
    <mergeCell ref="BM83:BM84"/>
    <mergeCell ref="AV83:AV84"/>
    <mergeCell ref="AW83:AW84"/>
    <mergeCell ref="AX83:AX84"/>
    <mergeCell ref="AY83:AY84"/>
    <mergeCell ref="AZ83:AZ84"/>
    <mergeCell ref="BA83:BA84"/>
    <mergeCell ref="BB83:BB84"/>
    <mergeCell ref="BC83:BC84"/>
    <mergeCell ref="BD83:BD84"/>
    <mergeCell ref="BO81:BO82"/>
    <mergeCell ref="BM79:BM80"/>
    <mergeCell ref="BN79:BN80"/>
    <mergeCell ref="BO79:BO80"/>
    <mergeCell ref="BP79:BP80"/>
    <mergeCell ref="BE83:BE84"/>
    <mergeCell ref="BF83:BF84"/>
    <mergeCell ref="BG83:BG84"/>
    <mergeCell ref="BH83:BH84"/>
    <mergeCell ref="BI83:BI84"/>
    <mergeCell ref="BG81:BG82"/>
    <mergeCell ref="BH81:BH82"/>
    <mergeCell ref="BI81:BI82"/>
    <mergeCell ref="BJ81:BJ82"/>
    <mergeCell ref="BE81:BE82"/>
    <mergeCell ref="BF81:BF82"/>
    <mergeCell ref="BN83:BN84"/>
    <mergeCell ref="BO83:BO84"/>
    <mergeCell ref="BP83:BP84"/>
    <mergeCell ref="AQ81:AQ82"/>
    <mergeCell ref="AR81:AR82"/>
    <mergeCell ref="AS81:AS82"/>
    <mergeCell ref="AT81:AT82"/>
    <mergeCell ref="AU81:AU82"/>
    <mergeCell ref="BK81:BK82"/>
    <mergeCell ref="BL81:BL82"/>
    <mergeCell ref="BM81:BM82"/>
    <mergeCell ref="BN81:BN82"/>
    <mergeCell ref="AV81:AV82"/>
    <mergeCell ref="AW81:AW82"/>
    <mergeCell ref="AX81:AX82"/>
    <mergeCell ref="AY81:AY82"/>
    <mergeCell ref="AZ81:AZ82"/>
    <mergeCell ref="BA81:BA82"/>
    <mergeCell ref="BB81:BB82"/>
    <mergeCell ref="BC81:BC82"/>
    <mergeCell ref="BD81:BD82"/>
    <mergeCell ref="BD79:BD80"/>
    <mergeCell ref="BE79:BE80"/>
    <mergeCell ref="BF79:BF80"/>
    <mergeCell ref="BG79:BG80"/>
    <mergeCell ref="BH79:BH80"/>
    <mergeCell ref="BI79:BI80"/>
    <mergeCell ref="BJ79:BJ80"/>
    <mergeCell ref="BK79:BK80"/>
    <mergeCell ref="BL79:BL80"/>
    <mergeCell ref="BJ77:BJ78"/>
    <mergeCell ref="BK77:BK78"/>
    <mergeCell ref="BL77:BL78"/>
    <mergeCell ref="BM77:BM78"/>
    <mergeCell ref="BN77:BN78"/>
    <mergeCell ref="BO77:BO78"/>
    <mergeCell ref="BP77:BP78"/>
    <mergeCell ref="AL79:AL80"/>
    <mergeCell ref="AM79:AM80"/>
    <mergeCell ref="AN79:AN80"/>
    <mergeCell ref="AO79:AO80"/>
    <mergeCell ref="AQ79:AQ80"/>
    <mergeCell ref="AR79:AR80"/>
    <mergeCell ref="AS79:AS80"/>
    <mergeCell ref="AT79:AT80"/>
    <mergeCell ref="AU79:AU80"/>
    <mergeCell ref="AV79:AV80"/>
    <mergeCell ref="AW79:AW80"/>
    <mergeCell ref="AX79:AX80"/>
    <mergeCell ref="AY79:AY80"/>
    <mergeCell ref="AZ79:AZ80"/>
    <mergeCell ref="BA79:BA80"/>
    <mergeCell ref="BB79:BB80"/>
    <mergeCell ref="BC79:BC80"/>
    <mergeCell ref="BF77:BF78"/>
    <mergeCell ref="BG77:BG78"/>
    <mergeCell ref="BH77:BH78"/>
    <mergeCell ref="BI77:BI78"/>
    <mergeCell ref="AO71:AO72"/>
    <mergeCell ref="AQ71:AQ72"/>
    <mergeCell ref="AR71:AR72"/>
    <mergeCell ref="AT71:AT72"/>
    <mergeCell ref="AU71:AU72"/>
    <mergeCell ref="AW71:AW72"/>
    <mergeCell ref="AX71:AX72"/>
    <mergeCell ref="AZ71:AZ72"/>
    <mergeCell ref="BA71:BA72"/>
    <mergeCell ref="AP71:AP72"/>
    <mergeCell ref="AW77:AW78"/>
    <mergeCell ref="AX77:AX78"/>
    <mergeCell ref="AY77:AY78"/>
    <mergeCell ref="AZ77:AZ78"/>
    <mergeCell ref="BA77:BA78"/>
    <mergeCell ref="BB77:BB78"/>
    <mergeCell ref="BC77:BC78"/>
    <mergeCell ref="BD77:BD78"/>
    <mergeCell ref="BE77:BE78"/>
    <mergeCell ref="AS77:AS78"/>
    <mergeCell ref="BQ3:BQ4"/>
    <mergeCell ref="AS71:AS72"/>
    <mergeCell ref="AV71:AV72"/>
    <mergeCell ref="AY71:AY72"/>
    <mergeCell ref="BB71:BB72"/>
    <mergeCell ref="BE71:BE72"/>
    <mergeCell ref="BH71:BH72"/>
    <mergeCell ref="BK71:BK72"/>
    <mergeCell ref="BN71:BN72"/>
    <mergeCell ref="BQ71:BQ72"/>
    <mergeCell ref="BC71:BC72"/>
    <mergeCell ref="BD71:BD72"/>
    <mergeCell ref="BF71:BF72"/>
    <mergeCell ref="BG71:BG72"/>
    <mergeCell ref="BI71:BI72"/>
    <mergeCell ref="BJ71:BJ72"/>
    <mergeCell ref="BL71:BL72"/>
    <mergeCell ref="BM71:BM72"/>
    <mergeCell ref="BO71:BO72"/>
    <mergeCell ref="BP71:BP72"/>
    <mergeCell ref="AL3:BP3"/>
    <mergeCell ref="AL71:AL72"/>
    <mergeCell ref="AM71:AM72"/>
    <mergeCell ref="AN71:AN72"/>
    <mergeCell ref="AG93:AG94"/>
    <mergeCell ref="AH93:AH94"/>
    <mergeCell ref="AI93:AI94"/>
    <mergeCell ref="AJ93:AJ94"/>
    <mergeCell ref="AK93:AK94"/>
    <mergeCell ref="AP93:AP94"/>
    <mergeCell ref="AA93:AA94"/>
    <mergeCell ref="AB93:AB94"/>
    <mergeCell ref="AC93:AC94"/>
    <mergeCell ref="AD93:AD94"/>
    <mergeCell ref="AE93:AE94"/>
    <mergeCell ref="AF93:AF94"/>
    <mergeCell ref="U93:U94"/>
    <mergeCell ref="V93:V94"/>
    <mergeCell ref="W93:W94"/>
    <mergeCell ref="X93:X94"/>
    <mergeCell ref="Y93:Y94"/>
    <mergeCell ref="Z93:Z94"/>
    <mergeCell ref="O93:O94"/>
    <mergeCell ref="P93:P94"/>
    <mergeCell ref="Q93:Q94"/>
    <mergeCell ref="R93:R94"/>
    <mergeCell ref="S93:S94"/>
    <mergeCell ref="T93:T94"/>
    <mergeCell ref="I93:I94"/>
    <mergeCell ref="J93:J94"/>
    <mergeCell ref="K93:K94"/>
    <mergeCell ref="L93:L94"/>
    <mergeCell ref="M93:M94"/>
    <mergeCell ref="N93:N94"/>
    <mergeCell ref="G93:G94"/>
    <mergeCell ref="H93:H94"/>
    <mergeCell ref="A93:A94"/>
    <mergeCell ref="B93:B94"/>
    <mergeCell ref="C93:C94"/>
    <mergeCell ref="D93:D94"/>
    <mergeCell ref="E93:E94"/>
    <mergeCell ref="F93:F94"/>
    <mergeCell ref="AG91:AG92"/>
    <mergeCell ref="AH91:AH92"/>
    <mergeCell ref="AI91:AI92"/>
    <mergeCell ref="AJ91:AJ92"/>
    <mergeCell ref="AK91:AK92"/>
    <mergeCell ref="AP91:AP92"/>
    <mergeCell ref="AA91:AA92"/>
    <mergeCell ref="AB91:AB92"/>
    <mergeCell ref="AC91:AC92"/>
    <mergeCell ref="AD91:AD92"/>
    <mergeCell ref="AE91:AE92"/>
    <mergeCell ref="AF91:AF92"/>
    <mergeCell ref="AL91:AL92"/>
    <mergeCell ref="AM91:AM92"/>
    <mergeCell ref="AN91:AN92"/>
    <mergeCell ref="AO91:AO92"/>
    <mergeCell ref="U91:U92"/>
    <mergeCell ref="V91:V92"/>
    <mergeCell ref="W91:W92"/>
    <mergeCell ref="X91:X92"/>
    <mergeCell ref="Y91:Y92"/>
    <mergeCell ref="Z91:Z92"/>
    <mergeCell ref="O91:O92"/>
    <mergeCell ref="P91:P92"/>
    <mergeCell ref="Q91:Q92"/>
    <mergeCell ref="R91:R92"/>
    <mergeCell ref="S91:S92"/>
    <mergeCell ref="T91:T92"/>
    <mergeCell ref="I91:I92"/>
    <mergeCell ref="J91:J92"/>
    <mergeCell ref="K91:K92"/>
    <mergeCell ref="L91:L92"/>
    <mergeCell ref="M91:M92"/>
    <mergeCell ref="N91:N92"/>
    <mergeCell ref="G91:G92"/>
    <mergeCell ref="H91:H92"/>
    <mergeCell ref="A91:A92"/>
    <mergeCell ref="B91:B92"/>
    <mergeCell ref="C91:C92"/>
    <mergeCell ref="D91:D92"/>
    <mergeCell ref="E91:E92"/>
    <mergeCell ref="F91:F92"/>
    <mergeCell ref="AG89:AG90"/>
    <mergeCell ref="AH89:AH90"/>
    <mergeCell ref="AI89:AI90"/>
    <mergeCell ref="AJ89:AJ90"/>
    <mergeCell ref="AK89:AK90"/>
    <mergeCell ref="AP89:AP90"/>
    <mergeCell ref="AA89:AA90"/>
    <mergeCell ref="AB89:AB90"/>
    <mergeCell ref="AC89:AC90"/>
    <mergeCell ref="AD89:AD90"/>
    <mergeCell ref="AE89:AE90"/>
    <mergeCell ref="AF89:AF90"/>
    <mergeCell ref="AL89:AL90"/>
    <mergeCell ref="AM89:AM90"/>
    <mergeCell ref="AN89:AN90"/>
    <mergeCell ref="AO89:AO90"/>
    <mergeCell ref="U89:U90"/>
    <mergeCell ref="V89:V90"/>
    <mergeCell ref="W89:W90"/>
    <mergeCell ref="X89:X90"/>
    <mergeCell ref="Y89:Y90"/>
    <mergeCell ref="Z89:Z90"/>
    <mergeCell ref="O89:O90"/>
    <mergeCell ref="P89:P90"/>
    <mergeCell ref="Q89:Q90"/>
    <mergeCell ref="R89:R90"/>
    <mergeCell ref="S89:S90"/>
    <mergeCell ref="T89:T90"/>
    <mergeCell ref="I89:I90"/>
    <mergeCell ref="J89:J90"/>
    <mergeCell ref="K89:K90"/>
    <mergeCell ref="L89:L90"/>
    <mergeCell ref="M89:M90"/>
    <mergeCell ref="N89:N90"/>
    <mergeCell ref="G89:G90"/>
    <mergeCell ref="H89:H90"/>
    <mergeCell ref="A89:A90"/>
    <mergeCell ref="B89:B90"/>
    <mergeCell ref="C89:C90"/>
    <mergeCell ref="D89:D90"/>
    <mergeCell ref="E89:E90"/>
    <mergeCell ref="F89:F90"/>
    <mergeCell ref="AG87:AG88"/>
    <mergeCell ref="AH87:AH88"/>
    <mergeCell ref="AI87:AI88"/>
    <mergeCell ref="AJ87:AJ88"/>
    <mergeCell ref="AK87:AK88"/>
    <mergeCell ref="AP87:AP88"/>
    <mergeCell ref="AA87:AA88"/>
    <mergeCell ref="AB87:AB88"/>
    <mergeCell ref="AC87:AC88"/>
    <mergeCell ref="AD87:AD88"/>
    <mergeCell ref="AE87:AE88"/>
    <mergeCell ref="AF87:AF88"/>
    <mergeCell ref="AL87:AL88"/>
    <mergeCell ref="AM87:AM88"/>
    <mergeCell ref="AN87:AN88"/>
    <mergeCell ref="AO87:AO88"/>
    <mergeCell ref="U87:U88"/>
    <mergeCell ref="V87:V88"/>
    <mergeCell ref="W87:W88"/>
    <mergeCell ref="X87:X88"/>
    <mergeCell ref="Y87:Y88"/>
    <mergeCell ref="Z87:Z88"/>
    <mergeCell ref="O87:O88"/>
    <mergeCell ref="P87:P88"/>
    <mergeCell ref="Q87:Q88"/>
    <mergeCell ref="R87:R88"/>
    <mergeCell ref="S87:S88"/>
    <mergeCell ref="T87:T88"/>
    <mergeCell ref="I87:I88"/>
    <mergeCell ref="J87:J88"/>
    <mergeCell ref="K87:K88"/>
    <mergeCell ref="L87:L88"/>
    <mergeCell ref="M87:M88"/>
    <mergeCell ref="N87:N88"/>
    <mergeCell ref="G87:G88"/>
    <mergeCell ref="H87:H88"/>
    <mergeCell ref="A87:A88"/>
    <mergeCell ref="B87:B88"/>
    <mergeCell ref="C87:C88"/>
    <mergeCell ref="D87:D88"/>
    <mergeCell ref="E87:E88"/>
    <mergeCell ref="F87:F88"/>
    <mergeCell ref="AG85:AG86"/>
    <mergeCell ref="AH85:AH86"/>
    <mergeCell ref="AI85:AI86"/>
    <mergeCell ref="AJ85:AJ86"/>
    <mergeCell ref="AK85:AK86"/>
    <mergeCell ref="AP85:AP86"/>
    <mergeCell ref="AA85:AA86"/>
    <mergeCell ref="AB85:AB86"/>
    <mergeCell ref="AC85:AC86"/>
    <mergeCell ref="AD85:AD86"/>
    <mergeCell ref="AE85:AE86"/>
    <mergeCell ref="AF85:AF86"/>
    <mergeCell ref="AL85:AL86"/>
    <mergeCell ref="AM85:AM86"/>
    <mergeCell ref="AN85:AN86"/>
    <mergeCell ref="AO85:AO86"/>
    <mergeCell ref="U85:U86"/>
    <mergeCell ref="V85:V86"/>
    <mergeCell ref="W85:W86"/>
    <mergeCell ref="X85:X86"/>
    <mergeCell ref="Y85:Y86"/>
    <mergeCell ref="Z85:Z86"/>
    <mergeCell ref="O85:O86"/>
    <mergeCell ref="P85:P86"/>
    <mergeCell ref="Q85:Q86"/>
    <mergeCell ref="R85:R86"/>
    <mergeCell ref="S85:S86"/>
    <mergeCell ref="T85:T86"/>
    <mergeCell ref="I85:I86"/>
    <mergeCell ref="J85:J86"/>
    <mergeCell ref="K85:K86"/>
    <mergeCell ref="L85:L86"/>
    <mergeCell ref="M85:M86"/>
    <mergeCell ref="N85:N86"/>
    <mergeCell ref="G85:G86"/>
    <mergeCell ref="H85:H86"/>
    <mergeCell ref="A85:A86"/>
    <mergeCell ref="B85:B86"/>
    <mergeCell ref="C85:C86"/>
    <mergeCell ref="D85:D86"/>
    <mergeCell ref="E85:E86"/>
    <mergeCell ref="F85:F86"/>
    <mergeCell ref="AG83:AG84"/>
    <mergeCell ref="AH83:AH84"/>
    <mergeCell ref="AI83:AI84"/>
    <mergeCell ref="AJ83:AJ84"/>
    <mergeCell ref="AK83:AK84"/>
    <mergeCell ref="AP83:AP84"/>
    <mergeCell ref="AA83:AA84"/>
    <mergeCell ref="AB83:AB84"/>
    <mergeCell ref="AC83:AC84"/>
    <mergeCell ref="AD83:AD84"/>
    <mergeCell ref="AE83:AE84"/>
    <mergeCell ref="AF83:AF84"/>
    <mergeCell ref="AL83:AL84"/>
    <mergeCell ref="AM83:AM84"/>
    <mergeCell ref="AN83:AN84"/>
    <mergeCell ref="AO83:AO84"/>
    <mergeCell ref="U83:U84"/>
    <mergeCell ref="V83:V84"/>
    <mergeCell ref="W83:W84"/>
    <mergeCell ref="X83:X84"/>
    <mergeCell ref="Y83:Y84"/>
    <mergeCell ref="Z83:Z84"/>
    <mergeCell ref="O83:O84"/>
    <mergeCell ref="P83:P84"/>
    <mergeCell ref="Q83:Q84"/>
    <mergeCell ref="R83:R84"/>
    <mergeCell ref="S83:S84"/>
    <mergeCell ref="T83:T84"/>
    <mergeCell ref="I83:I84"/>
    <mergeCell ref="J83:J84"/>
    <mergeCell ref="K83:K84"/>
    <mergeCell ref="L83:L84"/>
    <mergeCell ref="M83:M84"/>
    <mergeCell ref="N83:N84"/>
    <mergeCell ref="G83:G84"/>
    <mergeCell ref="H83:H84"/>
    <mergeCell ref="A83:A84"/>
    <mergeCell ref="B83:B84"/>
    <mergeCell ref="C83:C84"/>
    <mergeCell ref="D83:D84"/>
    <mergeCell ref="E83:E84"/>
    <mergeCell ref="F83:F84"/>
    <mergeCell ref="AG81:AG82"/>
    <mergeCell ref="AH81:AH82"/>
    <mergeCell ref="AI81:AI82"/>
    <mergeCell ref="AJ81:AJ82"/>
    <mergeCell ref="AK81:AK82"/>
    <mergeCell ref="AP81:AP82"/>
    <mergeCell ref="AA81:AA82"/>
    <mergeCell ref="AB81:AB82"/>
    <mergeCell ref="AC81:AC82"/>
    <mergeCell ref="AD81:AD82"/>
    <mergeCell ref="AE81:AE82"/>
    <mergeCell ref="AF81:AF82"/>
    <mergeCell ref="AL81:AL82"/>
    <mergeCell ref="AM81:AM82"/>
    <mergeCell ref="AN81:AN82"/>
    <mergeCell ref="AO81:AO82"/>
    <mergeCell ref="U81:U82"/>
    <mergeCell ref="V81:V82"/>
    <mergeCell ref="W81:W82"/>
    <mergeCell ref="X81:X82"/>
    <mergeCell ref="Y81:Y82"/>
    <mergeCell ref="Z81:Z82"/>
    <mergeCell ref="O81:O82"/>
    <mergeCell ref="P81:P82"/>
    <mergeCell ref="Q81:Q82"/>
    <mergeCell ref="R81:R82"/>
    <mergeCell ref="S81:S82"/>
    <mergeCell ref="T81:T82"/>
    <mergeCell ref="I81:I82"/>
    <mergeCell ref="J81:J82"/>
    <mergeCell ref="K81:K82"/>
    <mergeCell ref="L81:L82"/>
    <mergeCell ref="M81:M82"/>
    <mergeCell ref="N81:N82"/>
    <mergeCell ref="G81:G82"/>
    <mergeCell ref="H81:H82"/>
    <mergeCell ref="A81:A82"/>
    <mergeCell ref="B81:B82"/>
    <mergeCell ref="C81:C82"/>
    <mergeCell ref="D81:D82"/>
    <mergeCell ref="E81:E82"/>
    <mergeCell ref="F81:F82"/>
    <mergeCell ref="AG79:AG80"/>
    <mergeCell ref="AH79:AH80"/>
    <mergeCell ref="AI79:AI80"/>
    <mergeCell ref="AJ79:AJ80"/>
    <mergeCell ref="AK79:AK80"/>
    <mergeCell ref="AP79:AP80"/>
    <mergeCell ref="AA79:AA80"/>
    <mergeCell ref="AB79:AB80"/>
    <mergeCell ref="AC79:AC80"/>
    <mergeCell ref="AD79:AD80"/>
    <mergeCell ref="AE79:AE80"/>
    <mergeCell ref="AF79:AF80"/>
    <mergeCell ref="W79:W80"/>
    <mergeCell ref="X79:X80"/>
    <mergeCell ref="Y79:Y80"/>
    <mergeCell ref="Z79:Z80"/>
    <mergeCell ref="O79:O80"/>
    <mergeCell ref="P79:P80"/>
    <mergeCell ref="Q79:Q80"/>
    <mergeCell ref="R79:R80"/>
    <mergeCell ref="S79:S80"/>
    <mergeCell ref="T79:T80"/>
    <mergeCell ref="I79:I80"/>
    <mergeCell ref="J79:J80"/>
    <mergeCell ref="K79:K80"/>
    <mergeCell ref="L79:L80"/>
    <mergeCell ref="M79:M80"/>
    <mergeCell ref="N79:N80"/>
    <mergeCell ref="G79:G80"/>
    <mergeCell ref="H79:H80"/>
    <mergeCell ref="AI77:AI78"/>
    <mergeCell ref="T77:T78"/>
    <mergeCell ref="U77:U78"/>
    <mergeCell ref="V77:V78"/>
    <mergeCell ref="K77:K78"/>
    <mergeCell ref="L77:L78"/>
    <mergeCell ref="M77:M78"/>
    <mergeCell ref="N77:N78"/>
    <mergeCell ref="O77:O78"/>
    <mergeCell ref="P77:P78"/>
    <mergeCell ref="G77:G78"/>
    <mergeCell ref="H77:H78"/>
    <mergeCell ref="I77:I78"/>
    <mergeCell ref="J77:J78"/>
    <mergeCell ref="U79:U80"/>
    <mergeCell ref="V79:V80"/>
    <mergeCell ref="AJ77:AJ78"/>
    <mergeCell ref="AK77:AK78"/>
    <mergeCell ref="AP77:AP78"/>
    <mergeCell ref="A79:A80"/>
    <mergeCell ref="B79:B80"/>
    <mergeCell ref="C79:C80"/>
    <mergeCell ref="D79:D80"/>
    <mergeCell ref="E79:E80"/>
    <mergeCell ref="F79:F80"/>
    <mergeCell ref="AC77:AC78"/>
    <mergeCell ref="AD77:AD78"/>
    <mergeCell ref="AE77:AE78"/>
    <mergeCell ref="AF77:AF78"/>
    <mergeCell ref="AG77:AG78"/>
    <mergeCell ref="AH77:AH78"/>
    <mergeCell ref="W77:W78"/>
    <mergeCell ref="X77:X78"/>
    <mergeCell ref="Y77:Y78"/>
    <mergeCell ref="Z77:Z78"/>
    <mergeCell ref="AA77:AA78"/>
    <mergeCell ref="AB77:AB78"/>
    <mergeCell ref="Q77:Q78"/>
    <mergeCell ref="R77:R78"/>
    <mergeCell ref="S77:S78"/>
    <mergeCell ref="G75:AK75"/>
    <mergeCell ref="A77:A78"/>
    <mergeCell ref="B77:B78"/>
    <mergeCell ref="C77:C78"/>
    <mergeCell ref="D77:D78"/>
    <mergeCell ref="E77:E78"/>
    <mergeCell ref="F77:F78"/>
    <mergeCell ref="AJ71:AJ72"/>
    <mergeCell ref="AK71:AK72"/>
    <mergeCell ref="A75:A76"/>
    <mergeCell ref="B75:B76"/>
    <mergeCell ref="C75:C76"/>
    <mergeCell ref="D75:D76"/>
    <mergeCell ref="E75:E76"/>
    <mergeCell ref="F75:F76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R71:R72"/>
    <mergeCell ref="S71:S72"/>
    <mergeCell ref="T71:T72"/>
    <mergeCell ref="U71:U72"/>
    <mergeCell ref="V71:V72"/>
    <mergeCell ref="W71:W72"/>
    <mergeCell ref="L71:L72"/>
    <mergeCell ref="M71:M72"/>
    <mergeCell ref="N71:N72"/>
    <mergeCell ref="O71:O72"/>
    <mergeCell ref="P71:P72"/>
    <mergeCell ref="Q71:Q72"/>
    <mergeCell ref="G71:G72"/>
    <mergeCell ref="H71:H72"/>
    <mergeCell ref="I71:I72"/>
    <mergeCell ref="J71:J72"/>
    <mergeCell ref="K71:K72"/>
    <mergeCell ref="D71:D72"/>
    <mergeCell ref="E71:E72"/>
    <mergeCell ref="F71:F72"/>
    <mergeCell ref="A59:A64"/>
    <mergeCell ref="B59:B64"/>
    <mergeCell ref="A71:A72"/>
    <mergeCell ref="B71:C72"/>
    <mergeCell ref="A65:A70"/>
    <mergeCell ref="B65:B70"/>
    <mergeCell ref="A41:A46"/>
    <mergeCell ref="B41:B46"/>
    <mergeCell ref="A47:A52"/>
    <mergeCell ref="B47:B52"/>
    <mergeCell ref="A53:A58"/>
    <mergeCell ref="B53:B58"/>
    <mergeCell ref="A17:A22"/>
    <mergeCell ref="B17:B22"/>
    <mergeCell ref="A23:A28"/>
    <mergeCell ref="B23:B28"/>
    <mergeCell ref="A29:A34"/>
    <mergeCell ref="B29:B34"/>
    <mergeCell ref="B35:B40"/>
    <mergeCell ref="A35:A40"/>
    <mergeCell ref="G3:AK3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</mergeCells>
  <conditionalFormatting sqref="E5:F71">
    <cfRule type="cellIs" dxfId="51" priority="15" operator="lessThan">
      <formula>0</formula>
    </cfRule>
  </conditionalFormatting>
  <conditionalFormatting sqref="F5:F71">
    <cfRule type="cellIs" dxfId="50" priority="14" operator="equal">
      <formula>0</formula>
    </cfRule>
  </conditionalFormatting>
  <conditionalFormatting sqref="F77:F94">
    <cfRule type="cellIs" dxfId="49" priority="12" operator="equal">
      <formula>0</formula>
    </cfRule>
    <cfRule type="cellIs" dxfId="48" priority="13" operator="lessThan">
      <formula>0</formula>
    </cfRule>
  </conditionalFormatting>
  <conditionalFormatting sqref="G72:AN72">
    <cfRule type="cellIs" dxfId="47" priority="11" operator="greaterThan">
      <formula>0</formula>
    </cfRule>
  </conditionalFormatting>
  <conditionalFormatting sqref="G5:BP71">
    <cfRule type="cellIs" dxfId="46" priority="2" operator="greaterThan">
      <formula>0</formula>
    </cfRule>
  </conditionalFormatting>
  <conditionalFormatting sqref="G77:BP94">
    <cfRule type="cellIs" dxfId="45" priority="1" operator="greaterThan">
      <formula>0</formula>
    </cfRule>
  </conditionalFormatting>
  <conditionalFormatting sqref="BQ5:BQ71">
    <cfRule type="containsText" dxfId="44" priority="7" operator="containsText" text="Done">
      <formula>NOT(ISERROR(SEARCH("Done",BQ5)))</formula>
    </cfRule>
  </conditionalFormatting>
  <conditionalFormatting sqref="BQ5:BQ72">
    <cfRule type="containsText" dxfId="43" priority="6" operator="containsText" text="Done">
      <formula>NOT(ISERROR(SEARCH("Done",BQ5)))</formula>
    </cfRule>
  </conditionalFormatting>
  <printOptions horizontalCentered="1" verticalCentered="1"/>
  <pageMargins left="0.7" right="0.7" top="0.75" bottom="0.75" header="0.3" footer="0.3"/>
  <pageSetup paperSize="8" scale="54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C7CF-B75E-4823-8B74-FDDB402126E4}">
  <sheetPr>
    <tabColor rgb="FFFFC000"/>
    <pageSetUpPr fitToPage="1"/>
  </sheetPr>
  <dimension ref="A1:CS66"/>
  <sheetViews>
    <sheetView showGridLines="0" topLeftCell="A21" zoomScale="60" zoomScaleNormal="60" workbookViewId="0">
      <pane xSplit="6" topLeftCell="AI1" activePane="topRight" state="frozen"/>
      <selection activeCell="G51" sqref="G51:AH52"/>
      <selection pane="topRight" activeCell="D47" sqref="D47:D48"/>
    </sheetView>
  </sheetViews>
  <sheetFormatPr defaultColWidth="9.1796875" defaultRowHeight="15" customHeight="1" x14ac:dyDescent="0.35"/>
  <cols>
    <col min="1" max="1" width="18.26953125" bestFit="1" customWidth="1"/>
    <col min="2" max="2" width="28.5429687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64" width="4.54296875" style="1" customWidth="1"/>
    <col min="65" max="65" width="5.54296875" style="1" customWidth="1"/>
    <col min="66" max="67" width="5.453125" style="1" customWidth="1"/>
    <col min="68" max="68" width="5.453125" style="2" customWidth="1"/>
    <col min="69" max="96" width="5.453125" customWidth="1"/>
    <col min="97" max="97" width="29.453125" customWidth="1"/>
    <col min="98" max="101" width="2.26953125" bestFit="1" customWidth="1"/>
    <col min="102" max="104" width="3.26953125" bestFit="1" customWidth="1"/>
    <col min="105" max="105" width="10" bestFit="1" customWidth="1"/>
    <col min="106" max="106" width="11.453125" bestFit="1" customWidth="1"/>
  </cols>
  <sheetData>
    <row r="1" spans="1:97" ht="34.5" customHeight="1" x14ac:dyDescent="0.35">
      <c r="A1" s="27" t="s">
        <v>45</v>
      </c>
      <c r="D1" s="230" t="s">
        <v>138</v>
      </c>
      <c r="E1" s="231"/>
      <c r="F1" s="232"/>
    </row>
    <row r="2" spans="1:97" ht="25" customHeight="1" x14ac:dyDescent="0.35">
      <c r="A2" s="23" t="s">
        <v>46</v>
      </c>
      <c r="C2" s="139">
        <f>D2/6</f>
        <v>49</v>
      </c>
      <c r="D2" s="2">
        <f>SUBTOTAL(9,D5:D34)</f>
        <v>294</v>
      </c>
      <c r="E2" s="2">
        <f>SUBTOTAL(9,E5:E28)</f>
        <v>293</v>
      </c>
      <c r="F2" s="63">
        <f>SUBTOTAL(9,F5:F34)</f>
        <v>-1</v>
      </c>
    </row>
    <row r="3" spans="1:97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10"/>
      <c r="AI3" s="336" t="s">
        <v>219</v>
      </c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58"/>
      <c r="BB3" s="358"/>
      <c r="BC3" s="358"/>
      <c r="BD3" s="358"/>
      <c r="BE3" s="358"/>
      <c r="BF3" s="358"/>
      <c r="BG3" s="358"/>
      <c r="BH3" s="358"/>
      <c r="BI3" s="358"/>
      <c r="BJ3" s="358"/>
      <c r="BK3" s="358"/>
      <c r="BL3" s="358"/>
      <c r="BM3" s="359"/>
      <c r="BN3" s="215" t="s">
        <v>279</v>
      </c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7"/>
      <c r="CS3" s="263" t="s">
        <v>52</v>
      </c>
    </row>
    <row r="4" spans="1:97" ht="18" customHeight="1" x14ac:dyDescent="0.35">
      <c r="A4" s="242"/>
      <c r="B4" s="206"/>
      <c r="C4" s="206"/>
      <c r="D4" s="207"/>
      <c r="E4" s="368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50">
        <v>28</v>
      </c>
      <c r="AI4" s="148">
        <v>1</v>
      </c>
      <c r="AJ4" s="149">
        <v>2</v>
      </c>
      <c r="AK4" s="149">
        <v>3</v>
      </c>
      <c r="AL4" s="149">
        <v>4</v>
      </c>
      <c r="AM4" s="149">
        <v>5</v>
      </c>
      <c r="AN4" s="149">
        <v>6</v>
      </c>
      <c r="AO4" s="171">
        <v>7</v>
      </c>
      <c r="AP4" s="171">
        <v>8</v>
      </c>
      <c r="AQ4" s="149">
        <v>9</v>
      </c>
      <c r="AR4" s="149">
        <v>10</v>
      </c>
      <c r="AS4" s="149">
        <v>11</v>
      </c>
      <c r="AT4" s="149">
        <v>12</v>
      </c>
      <c r="AU4" s="149">
        <v>13</v>
      </c>
      <c r="AV4" s="171">
        <v>14</v>
      </c>
      <c r="AW4" s="171">
        <v>15</v>
      </c>
      <c r="AX4" s="149">
        <v>16</v>
      </c>
      <c r="AY4" s="149">
        <v>17</v>
      </c>
      <c r="AZ4" s="149">
        <v>18</v>
      </c>
      <c r="BA4" s="149">
        <v>19</v>
      </c>
      <c r="BB4" s="149">
        <v>20</v>
      </c>
      <c r="BC4" s="171">
        <v>21</v>
      </c>
      <c r="BD4" s="171">
        <v>22</v>
      </c>
      <c r="BE4" s="149">
        <v>23</v>
      </c>
      <c r="BF4" s="149">
        <v>24</v>
      </c>
      <c r="BG4" s="149">
        <v>25</v>
      </c>
      <c r="BH4" s="149">
        <v>26</v>
      </c>
      <c r="BI4" s="151">
        <v>27</v>
      </c>
      <c r="BJ4" s="171">
        <v>28</v>
      </c>
      <c r="BK4" s="171">
        <v>29</v>
      </c>
      <c r="BL4" s="149">
        <v>30</v>
      </c>
      <c r="BM4" s="149">
        <v>31</v>
      </c>
      <c r="BN4" s="149">
        <v>1</v>
      </c>
      <c r="BO4" s="149">
        <v>2</v>
      </c>
      <c r="BP4" s="149">
        <v>3</v>
      </c>
      <c r="BQ4" s="148">
        <v>4</v>
      </c>
      <c r="BR4" s="148">
        <v>5</v>
      </c>
      <c r="BS4" s="149">
        <v>6</v>
      </c>
      <c r="BT4" s="149">
        <v>7</v>
      </c>
      <c r="BU4" s="149">
        <v>8</v>
      </c>
      <c r="BV4" s="149">
        <v>9</v>
      </c>
      <c r="BW4" s="149">
        <v>10</v>
      </c>
      <c r="BX4" s="148">
        <v>11</v>
      </c>
      <c r="BY4" s="148">
        <v>12</v>
      </c>
      <c r="BZ4" s="148">
        <v>13</v>
      </c>
      <c r="CA4" s="148">
        <v>14</v>
      </c>
      <c r="CB4" s="148">
        <v>15</v>
      </c>
      <c r="CC4" s="148">
        <v>16</v>
      </c>
      <c r="CD4" s="148">
        <v>17</v>
      </c>
      <c r="CE4" s="148">
        <v>18</v>
      </c>
      <c r="CF4" s="148">
        <v>19</v>
      </c>
      <c r="CG4" s="149">
        <v>20</v>
      </c>
      <c r="CH4" s="149">
        <v>21</v>
      </c>
      <c r="CI4" s="149">
        <v>22</v>
      </c>
      <c r="CJ4" s="149">
        <v>23</v>
      </c>
      <c r="CK4" s="149">
        <v>24</v>
      </c>
      <c r="CL4" s="148">
        <v>25</v>
      </c>
      <c r="CM4" s="148">
        <v>26</v>
      </c>
      <c r="CN4" s="149">
        <v>27</v>
      </c>
      <c r="CO4" s="149">
        <v>28</v>
      </c>
      <c r="CP4" s="149">
        <v>29</v>
      </c>
      <c r="CQ4" s="149">
        <v>30</v>
      </c>
      <c r="CR4" s="149">
        <v>31</v>
      </c>
      <c r="CS4" s="263"/>
    </row>
    <row r="5" spans="1:97" ht="18" customHeight="1" x14ac:dyDescent="0.35">
      <c r="A5" s="369" t="s">
        <v>285</v>
      </c>
      <c r="B5" s="364" t="s">
        <v>170</v>
      </c>
      <c r="C5" s="31" t="s">
        <v>1</v>
      </c>
      <c r="D5" s="161">
        <v>19</v>
      </c>
      <c r="E5" s="167">
        <f>SUM(AI5:BW5)</f>
        <v>19</v>
      </c>
      <c r="F5" s="163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8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>
        <v>14</v>
      </c>
      <c r="BH5" s="9"/>
      <c r="BI5" s="9"/>
      <c r="BJ5" s="116"/>
      <c r="BK5" s="116"/>
      <c r="BL5" s="9"/>
      <c r="BM5" s="9"/>
      <c r="BN5" s="9"/>
      <c r="BO5" s="9">
        <v>5</v>
      </c>
      <c r="BP5" s="9"/>
      <c r="BQ5" s="116"/>
      <c r="BR5" s="116"/>
      <c r="BS5" s="9"/>
      <c r="BT5" s="9"/>
      <c r="BU5" s="9"/>
      <c r="BV5" s="9"/>
      <c r="BW5" s="9"/>
      <c r="BX5" s="116"/>
      <c r="BY5" s="116"/>
      <c r="BZ5" s="116"/>
      <c r="CA5" s="116"/>
      <c r="CB5" s="116"/>
      <c r="CC5" s="116"/>
      <c r="CD5" s="116"/>
      <c r="CE5" s="116"/>
      <c r="CF5" s="116"/>
      <c r="CG5" s="9"/>
      <c r="CH5" s="9"/>
      <c r="CI5" s="9"/>
      <c r="CJ5" s="9"/>
      <c r="CK5" s="9"/>
      <c r="CL5" s="116"/>
      <c r="CM5" s="116"/>
      <c r="CN5" s="9"/>
      <c r="CO5" s="9"/>
      <c r="CP5" s="9"/>
      <c r="CQ5" s="9"/>
      <c r="CR5" s="9"/>
      <c r="CS5" s="41"/>
    </row>
    <row r="6" spans="1:97" ht="18" customHeight="1" x14ac:dyDescent="0.35">
      <c r="A6" s="370"/>
      <c r="B6" s="365"/>
      <c r="C6" s="32" t="s">
        <v>2</v>
      </c>
      <c r="D6" s="162">
        <v>19</v>
      </c>
      <c r="E6" s="167">
        <f t="shared" ref="E6:E28" si="0">SUM(AI6:BW6)</f>
        <v>19</v>
      </c>
      <c r="F6" s="163">
        <f t="shared" ref="F6:F35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>
        <v>19</v>
      </c>
      <c r="BH6" s="9"/>
      <c r="BI6" s="9"/>
      <c r="BJ6" s="116"/>
      <c r="BK6" s="116"/>
      <c r="BL6" s="9"/>
      <c r="BM6" s="9"/>
      <c r="BN6" s="9"/>
      <c r="BO6" s="9"/>
      <c r="BP6" s="9"/>
      <c r="BQ6" s="116"/>
      <c r="BR6" s="116"/>
      <c r="BS6" s="9"/>
      <c r="BT6" s="9"/>
      <c r="BU6" s="9"/>
      <c r="BV6" s="9"/>
      <c r="BW6" s="9"/>
      <c r="BX6" s="116"/>
      <c r="BY6" s="116"/>
      <c r="BZ6" s="116"/>
      <c r="CA6" s="116"/>
      <c r="CB6" s="116"/>
      <c r="CC6" s="116"/>
      <c r="CD6" s="116"/>
      <c r="CE6" s="116"/>
      <c r="CF6" s="116"/>
      <c r="CG6" s="9"/>
      <c r="CH6" s="9"/>
      <c r="CI6" s="9"/>
      <c r="CJ6" s="9"/>
      <c r="CK6" s="9"/>
      <c r="CL6" s="116"/>
      <c r="CM6" s="116"/>
      <c r="CN6" s="9"/>
      <c r="CO6" s="9"/>
      <c r="CP6" s="9"/>
      <c r="CQ6" s="9"/>
      <c r="CR6" s="9"/>
      <c r="CS6" s="42"/>
    </row>
    <row r="7" spans="1:97" ht="18" customHeight="1" x14ac:dyDescent="0.35">
      <c r="A7" s="370"/>
      <c r="B7" s="365"/>
      <c r="C7" s="32" t="s">
        <v>3</v>
      </c>
      <c r="D7" s="162">
        <v>19</v>
      </c>
      <c r="E7" s="167">
        <f t="shared" si="0"/>
        <v>19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>
        <v>19</v>
      </c>
      <c r="BH7" s="9"/>
      <c r="BI7" s="9"/>
      <c r="BJ7" s="116"/>
      <c r="BK7" s="116"/>
      <c r="BL7" s="9"/>
      <c r="BM7" s="9"/>
      <c r="BN7" s="9"/>
      <c r="BO7" s="9"/>
      <c r="BP7" s="9"/>
      <c r="BQ7" s="116"/>
      <c r="BR7" s="116"/>
      <c r="BS7" s="9"/>
      <c r="BT7" s="9"/>
      <c r="BU7" s="9"/>
      <c r="BV7" s="9"/>
      <c r="BW7" s="9"/>
      <c r="BX7" s="116"/>
      <c r="BY7" s="116"/>
      <c r="BZ7" s="116"/>
      <c r="CA7" s="116"/>
      <c r="CB7" s="116"/>
      <c r="CC7" s="116"/>
      <c r="CD7" s="116"/>
      <c r="CE7" s="116"/>
      <c r="CF7" s="116"/>
      <c r="CG7" s="9"/>
      <c r="CH7" s="9"/>
      <c r="CI7" s="9"/>
      <c r="CJ7" s="9"/>
      <c r="CK7" s="9"/>
      <c r="CL7" s="116"/>
      <c r="CM7" s="116"/>
      <c r="CN7" s="9"/>
      <c r="CO7" s="9"/>
      <c r="CP7" s="9"/>
      <c r="CQ7" s="9"/>
      <c r="CR7" s="9"/>
      <c r="CS7" s="42"/>
    </row>
    <row r="8" spans="1:97" ht="18" customHeight="1" x14ac:dyDescent="0.35">
      <c r="A8" s="370"/>
      <c r="B8" s="365"/>
      <c r="C8" s="33" t="s">
        <v>4</v>
      </c>
      <c r="D8" s="162">
        <v>19</v>
      </c>
      <c r="E8" s="167">
        <f t="shared" si="0"/>
        <v>18</v>
      </c>
      <c r="F8" s="163">
        <f t="shared" si="1"/>
        <v>-1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9"/>
      <c r="BO8" s="9">
        <v>18</v>
      </c>
      <c r="BP8" s="9"/>
      <c r="BQ8" s="116"/>
      <c r="BR8" s="116"/>
      <c r="BS8" s="9"/>
      <c r="BT8" s="9"/>
      <c r="BU8" s="9"/>
      <c r="BV8" s="9"/>
      <c r="BW8" s="9"/>
      <c r="BX8" s="116"/>
      <c r="BY8" s="116"/>
      <c r="BZ8" s="116"/>
      <c r="CA8" s="116"/>
      <c r="CB8" s="116"/>
      <c r="CC8" s="116"/>
      <c r="CD8" s="116"/>
      <c r="CE8" s="116"/>
      <c r="CF8" s="116"/>
      <c r="CG8" s="9"/>
      <c r="CH8" s="9"/>
      <c r="CI8" s="9"/>
      <c r="CJ8" s="9"/>
      <c r="CK8" s="9"/>
      <c r="CL8" s="116"/>
      <c r="CM8" s="116"/>
      <c r="CN8" s="9"/>
      <c r="CO8" s="9"/>
      <c r="CP8" s="9"/>
      <c r="CQ8" s="9"/>
      <c r="CR8" s="9"/>
      <c r="CS8" s="42" t="s">
        <v>194</v>
      </c>
    </row>
    <row r="9" spans="1:97" ht="18" customHeight="1" x14ac:dyDescent="0.35">
      <c r="A9" s="370"/>
      <c r="B9" s="365"/>
      <c r="C9" s="33" t="s">
        <v>5</v>
      </c>
      <c r="D9" s="162">
        <v>19</v>
      </c>
      <c r="E9" s="167">
        <f t="shared" si="0"/>
        <v>19</v>
      </c>
      <c r="F9" s="163">
        <f t="shared" si="1"/>
        <v>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9"/>
      <c r="BO9" s="9">
        <v>19</v>
      </c>
      <c r="BP9" s="9"/>
      <c r="BQ9" s="116"/>
      <c r="BR9" s="116"/>
      <c r="BS9" s="9"/>
      <c r="BT9" s="9"/>
      <c r="BU9" s="9"/>
      <c r="BV9" s="9"/>
      <c r="BW9" s="9"/>
      <c r="BX9" s="116"/>
      <c r="BY9" s="116"/>
      <c r="BZ9" s="116"/>
      <c r="CA9" s="116"/>
      <c r="CB9" s="116"/>
      <c r="CC9" s="116"/>
      <c r="CD9" s="116"/>
      <c r="CE9" s="116"/>
      <c r="CF9" s="116"/>
      <c r="CG9" s="9"/>
      <c r="CH9" s="9"/>
      <c r="CI9" s="9"/>
      <c r="CJ9" s="9"/>
      <c r="CK9" s="9"/>
      <c r="CL9" s="116"/>
      <c r="CM9" s="116"/>
      <c r="CN9" s="9"/>
      <c r="CO9" s="9"/>
      <c r="CP9" s="9"/>
      <c r="CQ9" s="9"/>
      <c r="CR9" s="9"/>
      <c r="CS9" s="42"/>
    </row>
    <row r="10" spans="1:97" ht="18" customHeight="1" x14ac:dyDescent="0.35">
      <c r="A10" s="370"/>
      <c r="B10" s="366"/>
      <c r="C10" s="34" t="s">
        <v>6</v>
      </c>
      <c r="D10" s="162">
        <v>19</v>
      </c>
      <c r="E10" s="167">
        <f t="shared" si="0"/>
        <v>19</v>
      </c>
      <c r="F10" s="165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13"/>
      <c r="BO10" s="13"/>
      <c r="BP10" s="13">
        <v>19</v>
      </c>
      <c r="BQ10" s="117"/>
      <c r="BR10" s="117"/>
      <c r="BS10" s="13"/>
      <c r="BT10" s="13"/>
      <c r="BU10" s="13"/>
      <c r="BV10" s="13"/>
      <c r="BW10" s="13"/>
      <c r="BX10" s="117"/>
      <c r="BY10" s="117"/>
      <c r="BZ10" s="117"/>
      <c r="CA10" s="117"/>
      <c r="CB10" s="117"/>
      <c r="CC10" s="117"/>
      <c r="CD10" s="117"/>
      <c r="CE10" s="117"/>
      <c r="CF10" s="117"/>
      <c r="CG10" s="13"/>
      <c r="CH10" s="13"/>
      <c r="CI10" s="13"/>
      <c r="CJ10" s="13"/>
      <c r="CK10" s="13"/>
      <c r="CL10" s="117"/>
      <c r="CM10" s="117"/>
      <c r="CN10" s="13"/>
      <c r="CO10" s="13"/>
      <c r="CP10" s="13"/>
      <c r="CQ10" s="13"/>
      <c r="CR10" s="13"/>
      <c r="CS10" s="170"/>
    </row>
    <row r="11" spans="1:97" ht="18" customHeight="1" x14ac:dyDescent="0.35">
      <c r="A11" s="369" t="s">
        <v>285</v>
      </c>
      <c r="B11" s="364" t="s">
        <v>155</v>
      </c>
      <c r="C11" s="31" t="s">
        <v>1</v>
      </c>
      <c r="D11" s="14">
        <v>10</v>
      </c>
      <c r="E11" s="167">
        <f t="shared" si="0"/>
        <v>10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>
        <v>10</v>
      </c>
      <c r="BH11" s="5"/>
      <c r="BI11" s="5"/>
      <c r="BJ11" s="118"/>
      <c r="BK11" s="118"/>
      <c r="BL11" s="5"/>
      <c r="BM11" s="5"/>
      <c r="BN11" s="9"/>
      <c r="BO11" s="9"/>
      <c r="BP11" s="9"/>
      <c r="BQ11" s="116"/>
      <c r="BR11" s="116"/>
      <c r="BS11" s="9"/>
      <c r="BT11" s="9"/>
      <c r="BU11" s="9"/>
      <c r="BV11" s="9"/>
      <c r="BW11" s="9"/>
      <c r="BX11" s="116"/>
      <c r="BY11" s="116"/>
      <c r="BZ11" s="116"/>
      <c r="CA11" s="116"/>
      <c r="CB11" s="116"/>
      <c r="CC11" s="116"/>
      <c r="CD11" s="116"/>
      <c r="CE11" s="116"/>
      <c r="CF11" s="116"/>
      <c r="CG11" s="9"/>
      <c r="CH11" s="9"/>
      <c r="CI11" s="9"/>
      <c r="CJ11" s="9"/>
      <c r="CK11" s="9"/>
      <c r="CL11" s="116"/>
      <c r="CM11" s="116"/>
      <c r="CN11" s="9"/>
      <c r="CO11" s="9"/>
      <c r="CP11" s="9"/>
      <c r="CQ11" s="9"/>
      <c r="CR11" s="9"/>
      <c r="CS11" s="41"/>
    </row>
    <row r="12" spans="1:97" ht="18" customHeight="1" x14ac:dyDescent="0.35">
      <c r="A12" s="370"/>
      <c r="B12" s="365"/>
      <c r="C12" s="32" t="s">
        <v>2</v>
      </c>
      <c r="D12" s="124">
        <v>10</v>
      </c>
      <c r="E12" s="167">
        <f t="shared" si="0"/>
        <v>10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>
        <v>10</v>
      </c>
      <c r="BH12" s="9"/>
      <c r="BI12" s="9"/>
      <c r="BJ12" s="116"/>
      <c r="BK12" s="116"/>
      <c r="BL12" s="9"/>
      <c r="BM12" s="9"/>
      <c r="BN12" s="9"/>
      <c r="BO12" s="9"/>
      <c r="BP12" s="9"/>
      <c r="BQ12" s="116"/>
      <c r="BR12" s="116"/>
      <c r="BS12" s="9"/>
      <c r="BT12" s="9"/>
      <c r="BU12" s="9"/>
      <c r="BV12" s="9"/>
      <c r="BW12" s="9"/>
      <c r="BX12" s="116"/>
      <c r="BY12" s="116"/>
      <c r="BZ12" s="116"/>
      <c r="CA12" s="116"/>
      <c r="CB12" s="116"/>
      <c r="CC12" s="116"/>
      <c r="CD12" s="116"/>
      <c r="CE12" s="116"/>
      <c r="CF12" s="116"/>
      <c r="CG12" s="9"/>
      <c r="CH12" s="9"/>
      <c r="CI12" s="9"/>
      <c r="CJ12" s="9"/>
      <c r="CK12" s="9"/>
      <c r="CL12" s="116"/>
      <c r="CM12" s="116"/>
      <c r="CN12" s="9"/>
      <c r="CO12" s="9"/>
      <c r="CP12" s="9"/>
      <c r="CQ12" s="9"/>
      <c r="CR12" s="9"/>
      <c r="CS12" s="42"/>
    </row>
    <row r="13" spans="1:97" ht="18" customHeight="1" x14ac:dyDescent="0.35">
      <c r="A13" s="370"/>
      <c r="B13" s="365"/>
      <c r="C13" s="32" t="s">
        <v>3</v>
      </c>
      <c r="D13" s="124">
        <v>10</v>
      </c>
      <c r="E13" s="167">
        <f t="shared" si="0"/>
        <v>10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>
        <v>10</v>
      </c>
      <c r="BH13" s="9"/>
      <c r="BI13" s="9"/>
      <c r="BJ13" s="116"/>
      <c r="BK13" s="116"/>
      <c r="BL13" s="9"/>
      <c r="BM13" s="9"/>
      <c r="BN13" s="9"/>
      <c r="BO13" s="9"/>
      <c r="BP13" s="9"/>
      <c r="BQ13" s="116"/>
      <c r="BR13" s="116"/>
      <c r="BS13" s="9"/>
      <c r="BT13" s="9"/>
      <c r="BU13" s="9"/>
      <c r="BV13" s="9"/>
      <c r="BW13" s="9"/>
      <c r="BX13" s="116"/>
      <c r="BY13" s="116"/>
      <c r="BZ13" s="116"/>
      <c r="CA13" s="116"/>
      <c r="CB13" s="116"/>
      <c r="CC13" s="116"/>
      <c r="CD13" s="116"/>
      <c r="CE13" s="116"/>
      <c r="CF13" s="116"/>
      <c r="CG13" s="9"/>
      <c r="CH13" s="9"/>
      <c r="CI13" s="9"/>
      <c r="CJ13" s="9"/>
      <c r="CK13" s="9"/>
      <c r="CL13" s="116"/>
      <c r="CM13" s="116"/>
      <c r="CN13" s="9"/>
      <c r="CO13" s="9"/>
      <c r="CP13" s="9"/>
      <c r="CQ13" s="9"/>
      <c r="CR13" s="9"/>
      <c r="CS13" s="42"/>
    </row>
    <row r="14" spans="1:97" ht="18" customHeight="1" x14ac:dyDescent="0.35">
      <c r="A14" s="370"/>
      <c r="B14" s="365"/>
      <c r="C14" s="33" t="s">
        <v>4</v>
      </c>
      <c r="D14" s="124">
        <v>10</v>
      </c>
      <c r="E14" s="167">
        <f t="shared" si="0"/>
        <v>10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9"/>
      <c r="BO14" s="9">
        <v>4</v>
      </c>
      <c r="BP14" s="9">
        <v>6</v>
      </c>
      <c r="BQ14" s="116"/>
      <c r="BR14" s="116"/>
      <c r="BS14" s="9"/>
      <c r="BT14" s="9"/>
      <c r="BU14" s="9"/>
      <c r="BV14" s="9"/>
      <c r="BW14" s="9"/>
      <c r="BX14" s="116"/>
      <c r="BY14" s="116"/>
      <c r="BZ14" s="116"/>
      <c r="CA14" s="116"/>
      <c r="CB14" s="116"/>
      <c r="CC14" s="116"/>
      <c r="CD14" s="116"/>
      <c r="CE14" s="116"/>
      <c r="CF14" s="116"/>
      <c r="CG14" s="9"/>
      <c r="CH14" s="9"/>
      <c r="CI14" s="9"/>
      <c r="CJ14" s="9"/>
      <c r="CK14" s="9"/>
      <c r="CL14" s="116"/>
      <c r="CM14" s="116"/>
      <c r="CN14" s="9"/>
      <c r="CO14" s="9"/>
      <c r="CP14" s="9"/>
      <c r="CQ14" s="9"/>
      <c r="CR14" s="9"/>
      <c r="CS14" s="42"/>
    </row>
    <row r="15" spans="1:97" ht="18" customHeight="1" x14ac:dyDescent="0.35">
      <c r="A15" s="370"/>
      <c r="B15" s="365"/>
      <c r="C15" s="33" t="s">
        <v>5</v>
      </c>
      <c r="D15" s="124">
        <v>10</v>
      </c>
      <c r="E15" s="167">
        <f t="shared" si="0"/>
        <v>10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9"/>
      <c r="BO15" s="9">
        <v>10</v>
      </c>
      <c r="BP15" s="9"/>
      <c r="BQ15" s="116"/>
      <c r="BR15" s="116"/>
      <c r="BS15" s="9"/>
      <c r="BT15" s="9"/>
      <c r="BU15" s="9"/>
      <c r="BV15" s="9"/>
      <c r="BW15" s="9"/>
      <c r="BX15" s="116"/>
      <c r="BY15" s="116"/>
      <c r="BZ15" s="116"/>
      <c r="CA15" s="116"/>
      <c r="CB15" s="116"/>
      <c r="CC15" s="116"/>
      <c r="CD15" s="116"/>
      <c r="CE15" s="116"/>
      <c r="CF15" s="116"/>
      <c r="CG15" s="9"/>
      <c r="CH15" s="9"/>
      <c r="CI15" s="9"/>
      <c r="CJ15" s="9"/>
      <c r="CK15" s="9"/>
      <c r="CL15" s="116"/>
      <c r="CM15" s="116"/>
      <c r="CN15" s="9"/>
      <c r="CO15" s="9"/>
      <c r="CP15" s="9"/>
      <c r="CQ15" s="9"/>
      <c r="CR15" s="9"/>
      <c r="CS15" s="42"/>
    </row>
    <row r="16" spans="1:97" ht="18" customHeight="1" x14ac:dyDescent="0.35">
      <c r="A16" s="370"/>
      <c r="B16" s="366"/>
      <c r="C16" s="34" t="s">
        <v>6</v>
      </c>
      <c r="D16" s="124">
        <v>10</v>
      </c>
      <c r="E16" s="167">
        <f t="shared" si="0"/>
        <v>10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13">
        <v>8</v>
      </c>
      <c r="BO16" s="13"/>
      <c r="BP16" s="13">
        <v>2</v>
      </c>
      <c r="BQ16" s="117"/>
      <c r="BR16" s="117"/>
      <c r="BS16" s="13"/>
      <c r="BT16" s="13"/>
      <c r="BU16" s="13"/>
      <c r="BV16" s="13"/>
      <c r="BW16" s="13"/>
      <c r="BX16" s="117"/>
      <c r="BY16" s="117"/>
      <c r="BZ16" s="117"/>
      <c r="CA16" s="117"/>
      <c r="CB16" s="117"/>
      <c r="CC16" s="117"/>
      <c r="CD16" s="117"/>
      <c r="CE16" s="117"/>
      <c r="CF16" s="117"/>
      <c r="CG16" s="13"/>
      <c r="CH16" s="13"/>
      <c r="CI16" s="13"/>
      <c r="CJ16" s="13"/>
      <c r="CK16" s="13"/>
      <c r="CL16" s="117"/>
      <c r="CM16" s="117"/>
      <c r="CN16" s="13"/>
      <c r="CO16" s="13"/>
      <c r="CP16" s="13"/>
      <c r="CQ16" s="13"/>
      <c r="CR16" s="13"/>
      <c r="CS16" s="170"/>
    </row>
    <row r="17" spans="1:97" ht="18" customHeight="1" x14ac:dyDescent="0.35">
      <c r="A17" s="369" t="s">
        <v>285</v>
      </c>
      <c r="B17" s="364" t="s">
        <v>260</v>
      </c>
      <c r="C17" s="31" t="s">
        <v>1</v>
      </c>
      <c r="D17" s="14">
        <v>10</v>
      </c>
      <c r="E17" s="167">
        <f t="shared" si="0"/>
        <v>10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>
        <v>10</v>
      </c>
      <c r="BH17" s="5"/>
      <c r="BI17" s="5"/>
      <c r="BJ17" s="118"/>
      <c r="BK17" s="118"/>
      <c r="BL17" s="5"/>
      <c r="BM17" s="5"/>
      <c r="BN17" s="9"/>
      <c r="BO17" s="9"/>
      <c r="BP17" s="9"/>
      <c r="BQ17" s="116"/>
      <c r="BR17" s="116"/>
      <c r="BS17" s="9"/>
      <c r="BT17" s="9"/>
      <c r="BU17" s="9"/>
      <c r="BV17" s="9"/>
      <c r="BW17" s="9"/>
      <c r="BX17" s="116"/>
      <c r="BY17" s="116"/>
      <c r="BZ17" s="116"/>
      <c r="CA17" s="116"/>
      <c r="CB17" s="116"/>
      <c r="CC17" s="116"/>
      <c r="CD17" s="116"/>
      <c r="CE17" s="116"/>
      <c r="CF17" s="116"/>
      <c r="CG17" s="9"/>
      <c r="CH17" s="9"/>
      <c r="CI17" s="9"/>
      <c r="CJ17" s="9"/>
      <c r="CK17" s="9"/>
      <c r="CL17" s="116"/>
      <c r="CM17" s="116"/>
      <c r="CN17" s="9"/>
      <c r="CO17" s="9"/>
      <c r="CP17" s="9"/>
      <c r="CQ17" s="9"/>
      <c r="CR17" s="9"/>
      <c r="CS17" s="41"/>
    </row>
    <row r="18" spans="1:97" ht="18" customHeight="1" x14ac:dyDescent="0.35">
      <c r="A18" s="370"/>
      <c r="B18" s="365"/>
      <c r="C18" s="32" t="s">
        <v>2</v>
      </c>
      <c r="D18" s="124">
        <v>10</v>
      </c>
      <c r="E18" s="167">
        <f t="shared" si="0"/>
        <v>10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>
        <v>10</v>
      </c>
      <c r="BH18" s="9"/>
      <c r="BI18" s="9"/>
      <c r="BJ18" s="116"/>
      <c r="BK18" s="116"/>
      <c r="BL18" s="9"/>
      <c r="BM18" s="9"/>
      <c r="BN18" s="9"/>
      <c r="BO18" s="9"/>
      <c r="BP18" s="9"/>
      <c r="BQ18" s="116"/>
      <c r="BR18" s="116"/>
      <c r="BS18" s="9"/>
      <c r="BT18" s="9"/>
      <c r="BU18" s="9"/>
      <c r="BV18" s="9"/>
      <c r="BW18" s="9"/>
      <c r="BX18" s="116"/>
      <c r="BY18" s="116"/>
      <c r="BZ18" s="116"/>
      <c r="CA18" s="116"/>
      <c r="CB18" s="116"/>
      <c r="CC18" s="116"/>
      <c r="CD18" s="116"/>
      <c r="CE18" s="116"/>
      <c r="CF18" s="116"/>
      <c r="CG18" s="9"/>
      <c r="CH18" s="9"/>
      <c r="CI18" s="9"/>
      <c r="CJ18" s="9"/>
      <c r="CK18" s="9"/>
      <c r="CL18" s="116"/>
      <c r="CM18" s="116"/>
      <c r="CN18" s="9"/>
      <c r="CO18" s="9"/>
      <c r="CP18" s="9"/>
      <c r="CQ18" s="9"/>
      <c r="CR18" s="9"/>
      <c r="CS18" s="42"/>
    </row>
    <row r="19" spans="1:97" ht="18" customHeight="1" x14ac:dyDescent="0.35">
      <c r="A19" s="370"/>
      <c r="B19" s="365"/>
      <c r="C19" s="32" t="s">
        <v>3</v>
      </c>
      <c r="D19" s="124">
        <v>10</v>
      </c>
      <c r="E19" s="167">
        <f t="shared" si="0"/>
        <v>10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>
        <v>10</v>
      </c>
      <c r="BH19" s="9"/>
      <c r="BI19" s="9"/>
      <c r="BJ19" s="116"/>
      <c r="BK19" s="116"/>
      <c r="BL19" s="9"/>
      <c r="BM19" s="9"/>
      <c r="BN19" s="9"/>
      <c r="BO19" s="9"/>
      <c r="BP19" s="9"/>
      <c r="BQ19" s="116"/>
      <c r="BR19" s="116"/>
      <c r="BS19" s="9"/>
      <c r="BT19" s="9"/>
      <c r="BU19" s="9"/>
      <c r="BV19" s="9"/>
      <c r="BW19" s="9"/>
      <c r="BX19" s="116"/>
      <c r="BY19" s="116"/>
      <c r="BZ19" s="116"/>
      <c r="CA19" s="116"/>
      <c r="CB19" s="116"/>
      <c r="CC19" s="116"/>
      <c r="CD19" s="116"/>
      <c r="CE19" s="116"/>
      <c r="CF19" s="116"/>
      <c r="CG19" s="9"/>
      <c r="CH19" s="9"/>
      <c r="CI19" s="9"/>
      <c r="CJ19" s="9"/>
      <c r="CK19" s="9"/>
      <c r="CL19" s="116"/>
      <c r="CM19" s="116"/>
      <c r="CN19" s="9"/>
      <c r="CO19" s="9"/>
      <c r="CP19" s="9"/>
      <c r="CQ19" s="9"/>
      <c r="CR19" s="9"/>
      <c r="CS19" s="42"/>
    </row>
    <row r="20" spans="1:97" ht="18" customHeight="1" x14ac:dyDescent="0.35">
      <c r="A20" s="370"/>
      <c r="B20" s="365"/>
      <c r="C20" s="33" t="s">
        <v>4</v>
      </c>
      <c r="D20" s="124">
        <v>10</v>
      </c>
      <c r="E20" s="167">
        <f t="shared" si="0"/>
        <v>10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9">
        <v>10</v>
      </c>
      <c r="BO20" s="9"/>
      <c r="BP20" s="9"/>
      <c r="BQ20" s="116"/>
      <c r="BR20" s="116"/>
      <c r="BS20" s="9"/>
      <c r="BT20" s="9"/>
      <c r="BU20" s="9"/>
      <c r="BV20" s="9"/>
      <c r="BW20" s="9"/>
      <c r="BX20" s="116"/>
      <c r="BY20" s="116"/>
      <c r="BZ20" s="116"/>
      <c r="CA20" s="116"/>
      <c r="CB20" s="116"/>
      <c r="CC20" s="116"/>
      <c r="CD20" s="116"/>
      <c r="CE20" s="116"/>
      <c r="CF20" s="116"/>
      <c r="CG20" s="9"/>
      <c r="CH20" s="9"/>
      <c r="CI20" s="9"/>
      <c r="CJ20" s="9"/>
      <c r="CK20" s="9"/>
      <c r="CL20" s="116"/>
      <c r="CM20" s="116"/>
      <c r="CN20" s="9"/>
      <c r="CO20" s="9"/>
      <c r="CP20" s="9"/>
      <c r="CQ20" s="9"/>
      <c r="CR20" s="9"/>
      <c r="CS20" s="42"/>
    </row>
    <row r="21" spans="1:97" ht="18" customHeight="1" x14ac:dyDescent="0.35">
      <c r="A21" s="370"/>
      <c r="B21" s="365"/>
      <c r="C21" s="33" t="s">
        <v>5</v>
      </c>
      <c r="D21" s="124">
        <v>10</v>
      </c>
      <c r="E21" s="167">
        <f t="shared" si="0"/>
        <v>10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9">
        <v>10</v>
      </c>
      <c r="BO21" s="9"/>
      <c r="BP21" s="9"/>
      <c r="BQ21" s="116"/>
      <c r="BR21" s="116"/>
      <c r="BS21" s="9"/>
      <c r="BT21" s="9"/>
      <c r="BU21" s="9"/>
      <c r="BV21" s="9"/>
      <c r="BW21" s="9"/>
      <c r="BX21" s="116"/>
      <c r="BY21" s="116"/>
      <c r="BZ21" s="116"/>
      <c r="CA21" s="116"/>
      <c r="CB21" s="116"/>
      <c r="CC21" s="116"/>
      <c r="CD21" s="116"/>
      <c r="CE21" s="116"/>
      <c r="CF21" s="116"/>
      <c r="CG21" s="9"/>
      <c r="CH21" s="9"/>
      <c r="CI21" s="9"/>
      <c r="CJ21" s="9"/>
      <c r="CK21" s="9"/>
      <c r="CL21" s="116"/>
      <c r="CM21" s="116"/>
      <c r="CN21" s="9"/>
      <c r="CO21" s="9"/>
      <c r="CP21" s="9"/>
      <c r="CQ21" s="9"/>
      <c r="CR21" s="9"/>
      <c r="CS21" s="42"/>
    </row>
    <row r="22" spans="1:97" ht="18" customHeight="1" x14ac:dyDescent="0.35">
      <c r="A22" s="370"/>
      <c r="B22" s="366"/>
      <c r="C22" s="35" t="s">
        <v>6</v>
      </c>
      <c r="D22" s="124">
        <v>10</v>
      </c>
      <c r="E22" s="167">
        <f t="shared" si="0"/>
        <v>10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13">
        <v>10</v>
      </c>
      <c r="BO22" s="13"/>
      <c r="BP22" s="13"/>
      <c r="BQ22" s="117"/>
      <c r="BR22" s="117"/>
      <c r="BS22" s="13"/>
      <c r="BT22" s="13"/>
      <c r="BU22" s="13"/>
      <c r="BV22" s="13"/>
      <c r="BW22" s="13"/>
      <c r="BX22" s="117"/>
      <c r="BY22" s="117"/>
      <c r="BZ22" s="117"/>
      <c r="CA22" s="117"/>
      <c r="CB22" s="117"/>
      <c r="CC22" s="117"/>
      <c r="CD22" s="117"/>
      <c r="CE22" s="117"/>
      <c r="CF22" s="117"/>
      <c r="CG22" s="13"/>
      <c r="CH22" s="13"/>
      <c r="CI22" s="13"/>
      <c r="CJ22" s="13"/>
      <c r="CK22" s="13"/>
      <c r="CL22" s="117"/>
      <c r="CM22" s="117"/>
      <c r="CN22" s="13"/>
      <c r="CO22" s="13"/>
      <c r="CP22" s="13"/>
      <c r="CQ22" s="13"/>
      <c r="CR22" s="13"/>
      <c r="CS22" s="170"/>
    </row>
    <row r="23" spans="1:97" ht="18" customHeight="1" x14ac:dyDescent="0.35">
      <c r="A23" s="369" t="s">
        <v>285</v>
      </c>
      <c r="B23" s="364" t="s">
        <v>156</v>
      </c>
      <c r="C23" s="31" t="s">
        <v>1</v>
      </c>
      <c r="D23" s="14">
        <v>10</v>
      </c>
      <c r="E23" s="167">
        <f t="shared" si="0"/>
        <v>10</v>
      </c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9"/>
      <c r="BO23" s="9">
        <v>10</v>
      </c>
      <c r="BP23" s="9"/>
      <c r="BQ23" s="116"/>
      <c r="BR23" s="116"/>
      <c r="BS23" s="9"/>
      <c r="BT23" s="9"/>
      <c r="BU23" s="9"/>
      <c r="BV23" s="9"/>
      <c r="BW23" s="9"/>
      <c r="BX23" s="116"/>
      <c r="BY23" s="116"/>
      <c r="BZ23" s="116"/>
      <c r="CA23" s="116"/>
      <c r="CB23" s="116"/>
      <c r="CC23" s="116"/>
      <c r="CD23" s="116"/>
      <c r="CE23" s="116"/>
      <c r="CF23" s="116"/>
      <c r="CG23" s="9"/>
      <c r="CH23" s="9"/>
      <c r="CI23" s="9"/>
      <c r="CJ23" s="9"/>
      <c r="CK23" s="9"/>
      <c r="CL23" s="116"/>
      <c r="CM23" s="116"/>
      <c r="CN23" s="9"/>
      <c r="CO23" s="9"/>
      <c r="CP23" s="9"/>
      <c r="CQ23" s="9"/>
      <c r="CR23" s="9"/>
      <c r="CS23" s="41"/>
    </row>
    <row r="24" spans="1:97" ht="18" customHeight="1" x14ac:dyDescent="0.35">
      <c r="A24" s="370"/>
      <c r="B24" s="365"/>
      <c r="C24" s="32" t="s">
        <v>2</v>
      </c>
      <c r="D24" s="124">
        <v>10</v>
      </c>
      <c r="E24" s="167">
        <f t="shared" si="0"/>
        <v>10</v>
      </c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>
        <v>10</v>
      </c>
      <c r="BH24" s="9"/>
      <c r="BI24" s="9"/>
      <c r="BJ24" s="116"/>
      <c r="BK24" s="116"/>
      <c r="BL24" s="9"/>
      <c r="BM24" s="9"/>
      <c r="BN24" s="9"/>
      <c r="BO24" s="9"/>
      <c r="BP24" s="9"/>
      <c r="BQ24" s="116"/>
      <c r="BR24" s="116"/>
      <c r="BS24" s="9"/>
      <c r="BT24" s="9"/>
      <c r="BU24" s="9"/>
      <c r="BV24" s="9"/>
      <c r="BW24" s="9"/>
      <c r="BX24" s="116"/>
      <c r="BY24" s="116"/>
      <c r="BZ24" s="116"/>
      <c r="CA24" s="116"/>
      <c r="CB24" s="116"/>
      <c r="CC24" s="116"/>
      <c r="CD24" s="116"/>
      <c r="CE24" s="116"/>
      <c r="CF24" s="116"/>
      <c r="CG24" s="9"/>
      <c r="CH24" s="9"/>
      <c r="CI24" s="9"/>
      <c r="CJ24" s="9"/>
      <c r="CK24" s="9"/>
      <c r="CL24" s="116"/>
      <c r="CM24" s="116"/>
      <c r="CN24" s="9"/>
      <c r="CO24" s="9"/>
      <c r="CP24" s="9"/>
      <c r="CQ24" s="9"/>
      <c r="CR24" s="9"/>
      <c r="CS24" s="42"/>
    </row>
    <row r="25" spans="1:97" ht="18" customHeight="1" x14ac:dyDescent="0.35">
      <c r="A25" s="370"/>
      <c r="B25" s="365"/>
      <c r="C25" s="32" t="s">
        <v>3</v>
      </c>
      <c r="D25" s="124">
        <v>10</v>
      </c>
      <c r="E25" s="167">
        <f t="shared" si="0"/>
        <v>10</v>
      </c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>
        <v>10</v>
      </c>
      <c r="BH25" s="9"/>
      <c r="BI25" s="9"/>
      <c r="BJ25" s="116"/>
      <c r="BK25" s="116"/>
      <c r="BL25" s="9"/>
      <c r="BM25" s="9"/>
      <c r="BN25" s="9"/>
      <c r="BO25" s="9"/>
      <c r="BP25" s="9"/>
      <c r="BQ25" s="116"/>
      <c r="BR25" s="116"/>
      <c r="BS25" s="9"/>
      <c r="BT25" s="9"/>
      <c r="BU25" s="9"/>
      <c r="BV25" s="9"/>
      <c r="BW25" s="9"/>
      <c r="BX25" s="116"/>
      <c r="BY25" s="116"/>
      <c r="BZ25" s="116"/>
      <c r="CA25" s="116"/>
      <c r="CB25" s="116"/>
      <c r="CC25" s="116"/>
      <c r="CD25" s="116"/>
      <c r="CE25" s="116"/>
      <c r="CF25" s="116"/>
      <c r="CG25" s="9"/>
      <c r="CH25" s="9"/>
      <c r="CI25" s="9"/>
      <c r="CJ25" s="9"/>
      <c r="CK25" s="9"/>
      <c r="CL25" s="116"/>
      <c r="CM25" s="116"/>
      <c r="CN25" s="9"/>
      <c r="CO25" s="9"/>
      <c r="CP25" s="9"/>
      <c r="CQ25" s="9"/>
      <c r="CR25" s="9"/>
      <c r="CS25" s="42"/>
    </row>
    <row r="26" spans="1:97" ht="18" customHeight="1" x14ac:dyDescent="0.35">
      <c r="A26" s="370"/>
      <c r="B26" s="365"/>
      <c r="C26" s="33" t="s">
        <v>4</v>
      </c>
      <c r="D26" s="124">
        <v>10</v>
      </c>
      <c r="E26" s="167">
        <f t="shared" si="0"/>
        <v>10</v>
      </c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9"/>
      <c r="BO26" s="9">
        <v>10</v>
      </c>
      <c r="BP26" s="9"/>
      <c r="BQ26" s="116"/>
      <c r="BR26" s="116"/>
      <c r="BS26" s="9"/>
      <c r="BT26" s="9"/>
      <c r="BU26" s="9"/>
      <c r="BV26" s="9"/>
      <c r="BW26" s="9"/>
      <c r="BX26" s="116"/>
      <c r="BY26" s="116"/>
      <c r="BZ26" s="116"/>
      <c r="CA26" s="116"/>
      <c r="CB26" s="116"/>
      <c r="CC26" s="116"/>
      <c r="CD26" s="116"/>
      <c r="CE26" s="116"/>
      <c r="CF26" s="116"/>
      <c r="CG26" s="9"/>
      <c r="CH26" s="9"/>
      <c r="CI26" s="9"/>
      <c r="CJ26" s="9"/>
      <c r="CK26" s="9"/>
      <c r="CL26" s="116"/>
      <c r="CM26" s="116"/>
      <c r="CN26" s="9"/>
      <c r="CO26" s="9"/>
      <c r="CP26" s="9"/>
      <c r="CQ26" s="9"/>
      <c r="CR26" s="9"/>
      <c r="CS26" s="42"/>
    </row>
    <row r="27" spans="1:97" ht="18" customHeight="1" x14ac:dyDescent="0.35">
      <c r="A27" s="370"/>
      <c r="B27" s="365"/>
      <c r="C27" s="33" t="s">
        <v>5</v>
      </c>
      <c r="D27" s="124">
        <v>10</v>
      </c>
      <c r="E27" s="167">
        <f t="shared" si="0"/>
        <v>10</v>
      </c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9"/>
      <c r="BO27" s="9">
        <v>10</v>
      </c>
      <c r="BP27" s="9"/>
      <c r="BQ27" s="116"/>
      <c r="BR27" s="116"/>
      <c r="BS27" s="9"/>
      <c r="BT27" s="9"/>
      <c r="BU27" s="9"/>
      <c r="BV27" s="9"/>
      <c r="BW27" s="9"/>
      <c r="BX27" s="116"/>
      <c r="BY27" s="116"/>
      <c r="BZ27" s="116"/>
      <c r="CA27" s="116"/>
      <c r="CB27" s="116"/>
      <c r="CC27" s="116"/>
      <c r="CD27" s="116"/>
      <c r="CE27" s="116"/>
      <c r="CF27" s="116"/>
      <c r="CG27" s="9"/>
      <c r="CH27" s="9"/>
      <c r="CI27" s="9"/>
      <c r="CJ27" s="9"/>
      <c r="CK27" s="9"/>
      <c r="CL27" s="116"/>
      <c r="CM27" s="116"/>
      <c r="CN27" s="9"/>
      <c r="CO27" s="9"/>
      <c r="CP27" s="9"/>
      <c r="CQ27" s="9"/>
      <c r="CR27" s="9"/>
      <c r="CS27" s="42"/>
    </row>
    <row r="28" spans="1:97" ht="18" customHeight="1" x14ac:dyDescent="0.35">
      <c r="A28" s="370"/>
      <c r="B28" s="366"/>
      <c r="C28" s="35" t="s">
        <v>6</v>
      </c>
      <c r="D28" s="124">
        <v>10</v>
      </c>
      <c r="E28" s="167">
        <f t="shared" si="0"/>
        <v>10</v>
      </c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13">
        <v>10</v>
      </c>
      <c r="BO28" s="13"/>
      <c r="BP28" s="13"/>
      <c r="BQ28" s="117"/>
      <c r="BR28" s="117"/>
      <c r="BS28" s="13"/>
      <c r="BT28" s="13"/>
      <c r="BU28" s="13"/>
      <c r="BV28" s="13"/>
      <c r="BW28" s="13"/>
      <c r="BX28" s="117"/>
      <c r="BY28" s="117"/>
      <c r="BZ28" s="117"/>
      <c r="CA28" s="117"/>
      <c r="CB28" s="117"/>
      <c r="CC28" s="117"/>
      <c r="CD28" s="117"/>
      <c r="CE28" s="117"/>
      <c r="CF28" s="117"/>
      <c r="CG28" s="13"/>
      <c r="CH28" s="13"/>
      <c r="CI28" s="13"/>
      <c r="CJ28" s="13"/>
      <c r="CK28" s="13"/>
      <c r="CL28" s="117"/>
      <c r="CM28" s="117"/>
      <c r="CN28" s="13"/>
      <c r="CO28" s="13"/>
      <c r="CP28" s="13"/>
      <c r="CQ28" s="13"/>
      <c r="CR28" s="13"/>
      <c r="CS28" s="170"/>
    </row>
    <row r="29" spans="1:97" ht="18" hidden="1" customHeight="1" x14ac:dyDescent="0.35">
      <c r="A29" s="369"/>
      <c r="B29" s="364"/>
      <c r="C29" s="31" t="s">
        <v>1</v>
      </c>
      <c r="D29" s="14"/>
      <c r="E29" s="167">
        <f>SUM(AI29:BM29)</f>
        <v>0</v>
      </c>
      <c r="F29" s="4">
        <f t="shared" si="1"/>
        <v>0</v>
      </c>
      <c r="G29" s="128"/>
      <c r="H29" s="103"/>
      <c r="I29" s="103"/>
      <c r="J29" s="103"/>
      <c r="K29" s="103"/>
      <c r="L29" s="103"/>
      <c r="M29" s="128"/>
      <c r="N29" s="128"/>
      <c r="O29" s="103"/>
      <c r="P29" s="103"/>
      <c r="Q29" s="103"/>
      <c r="R29" s="103"/>
      <c r="S29" s="103"/>
      <c r="T29" s="128"/>
      <c r="U29" s="128"/>
      <c r="V29" s="103"/>
      <c r="W29" s="103"/>
      <c r="X29" s="103"/>
      <c r="Y29" s="103"/>
      <c r="Z29" s="103"/>
      <c r="AA29" s="128"/>
      <c r="AB29" s="128"/>
      <c r="AC29" s="103"/>
      <c r="AD29" s="103"/>
      <c r="AE29" s="103"/>
      <c r="AF29" s="103"/>
      <c r="AG29" s="103"/>
      <c r="AH29" s="128"/>
      <c r="AI29" s="118"/>
      <c r="AJ29" s="5"/>
      <c r="AK29" s="5"/>
      <c r="AL29" s="5"/>
      <c r="AM29" s="5"/>
      <c r="AN29" s="5"/>
      <c r="AO29" s="118"/>
      <c r="AP29" s="118"/>
      <c r="AQ29" s="5"/>
      <c r="AR29" s="5"/>
      <c r="AS29" s="5"/>
      <c r="AT29" s="5"/>
      <c r="AU29" s="5"/>
      <c r="AV29" s="118"/>
      <c r="AW29" s="118"/>
      <c r="AX29" s="5"/>
      <c r="AY29" s="5"/>
      <c r="AZ29" s="5"/>
      <c r="BA29" s="5"/>
      <c r="BB29" s="5"/>
      <c r="BC29" s="118"/>
      <c r="BD29" s="118"/>
      <c r="BE29" s="5"/>
      <c r="BF29" s="5"/>
      <c r="BG29" s="5"/>
      <c r="BH29" s="5"/>
      <c r="BI29" s="5"/>
      <c r="BJ29" s="118"/>
      <c r="BK29" s="118"/>
      <c r="BL29" s="5"/>
      <c r="BM29" s="5"/>
      <c r="BN29" s="9"/>
      <c r="BO29" s="9"/>
      <c r="BP29" s="41"/>
    </row>
    <row r="30" spans="1:97" ht="18" hidden="1" customHeight="1" x14ac:dyDescent="0.35">
      <c r="A30" s="370"/>
      <c r="B30" s="365"/>
      <c r="C30" s="32" t="s">
        <v>2</v>
      </c>
      <c r="D30" s="124"/>
      <c r="E30" s="167">
        <f t="shared" ref="E30:E34" si="2">SUM(AI30:BM30)</f>
        <v>0</v>
      </c>
      <c r="F30" s="8">
        <f t="shared" si="1"/>
        <v>0</v>
      </c>
      <c r="G30" s="128"/>
      <c r="H30" s="103"/>
      <c r="I30" s="103"/>
      <c r="J30" s="103"/>
      <c r="K30" s="103"/>
      <c r="L30" s="103"/>
      <c r="M30" s="128"/>
      <c r="N30" s="128"/>
      <c r="O30" s="103"/>
      <c r="P30" s="103"/>
      <c r="Q30" s="103"/>
      <c r="R30" s="103"/>
      <c r="S30" s="103"/>
      <c r="T30" s="128"/>
      <c r="U30" s="128"/>
      <c r="V30" s="103"/>
      <c r="W30" s="103"/>
      <c r="X30" s="103"/>
      <c r="Y30" s="103"/>
      <c r="Z30" s="103"/>
      <c r="AA30" s="128"/>
      <c r="AB30" s="128"/>
      <c r="AC30" s="103"/>
      <c r="AD30" s="103"/>
      <c r="AE30" s="103"/>
      <c r="AF30" s="103"/>
      <c r="AG30" s="103"/>
      <c r="AH30" s="128"/>
      <c r="AI30" s="116"/>
      <c r="AJ30" s="9"/>
      <c r="AK30" s="9"/>
      <c r="AL30" s="9"/>
      <c r="AM30" s="9"/>
      <c r="AN30" s="9"/>
      <c r="AO30" s="116"/>
      <c r="AP30" s="116"/>
      <c r="AQ30" s="9"/>
      <c r="AR30" s="9"/>
      <c r="AS30" s="9"/>
      <c r="AT30" s="9"/>
      <c r="AU30" s="9"/>
      <c r="AV30" s="116"/>
      <c r="AW30" s="116"/>
      <c r="AX30" s="9"/>
      <c r="AY30" s="9"/>
      <c r="AZ30" s="9"/>
      <c r="BA30" s="9"/>
      <c r="BB30" s="9"/>
      <c r="BC30" s="116"/>
      <c r="BD30" s="116"/>
      <c r="BE30" s="9"/>
      <c r="BF30" s="9"/>
      <c r="BG30" s="9"/>
      <c r="BH30" s="9"/>
      <c r="BI30" s="9"/>
      <c r="BJ30" s="116"/>
      <c r="BK30" s="116"/>
      <c r="BL30" s="9"/>
      <c r="BM30" s="9"/>
      <c r="BN30" s="103"/>
      <c r="BO30" s="103"/>
      <c r="BP30" s="42"/>
    </row>
    <row r="31" spans="1:97" ht="18" hidden="1" customHeight="1" x14ac:dyDescent="0.35">
      <c r="A31" s="370"/>
      <c r="B31" s="365"/>
      <c r="C31" s="32" t="s">
        <v>3</v>
      </c>
      <c r="D31" s="124"/>
      <c r="E31" s="167">
        <f t="shared" si="2"/>
        <v>0</v>
      </c>
      <c r="F31" s="8">
        <f t="shared" si="1"/>
        <v>0</v>
      </c>
      <c r="G31" s="128"/>
      <c r="H31" s="103"/>
      <c r="I31" s="103"/>
      <c r="J31" s="103"/>
      <c r="K31" s="103"/>
      <c r="L31" s="103"/>
      <c r="M31" s="128"/>
      <c r="N31" s="128"/>
      <c r="O31" s="103"/>
      <c r="P31" s="103"/>
      <c r="Q31" s="103"/>
      <c r="R31" s="103"/>
      <c r="S31" s="103"/>
      <c r="T31" s="128"/>
      <c r="U31" s="128"/>
      <c r="V31" s="103"/>
      <c r="W31" s="103"/>
      <c r="X31" s="103"/>
      <c r="Y31" s="103"/>
      <c r="Z31" s="103"/>
      <c r="AA31" s="128"/>
      <c r="AB31" s="128"/>
      <c r="AC31" s="103"/>
      <c r="AD31" s="103"/>
      <c r="AE31" s="103"/>
      <c r="AF31" s="103"/>
      <c r="AG31" s="103"/>
      <c r="AH31" s="128"/>
      <c r="AI31" s="116"/>
      <c r="AJ31" s="9"/>
      <c r="AK31" s="9"/>
      <c r="AL31" s="9"/>
      <c r="AM31" s="9"/>
      <c r="AN31" s="9"/>
      <c r="AO31" s="116"/>
      <c r="AP31" s="116"/>
      <c r="AQ31" s="9"/>
      <c r="AR31" s="9"/>
      <c r="AS31" s="9"/>
      <c r="AT31" s="9"/>
      <c r="AU31" s="9"/>
      <c r="AV31" s="116"/>
      <c r="AW31" s="116"/>
      <c r="AX31" s="9"/>
      <c r="AY31" s="9"/>
      <c r="AZ31" s="9"/>
      <c r="BA31" s="9"/>
      <c r="BB31" s="9"/>
      <c r="BC31" s="116"/>
      <c r="BD31" s="116"/>
      <c r="BE31" s="9"/>
      <c r="BF31" s="9"/>
      <c r="BG31" s="9"/>
      <c r="BH31" s="9"/>
      <c r="BI31" s="9"/>
      <c r="BJ31" s="116"/>
      <c r="BK31" s="116"/>
      <c r="BL31" s="9"/>
      <c r="BM31" s="9"/>
      <c r="BN31" s="103"/>
      <c r="BO31" s="103"/>
      <c r="BP31" s="42"/>
    </row>
    <row r="32" spans="1:97" ht="18" hidden="1" customHeight="1" x14ac:dyDescent="0.35">
      <c r="A32" s="370"/>
      <c r="B32" s="365"/>
      <c r="C32" s="33" t="s">
        <v>4</v>
      </c>
      <c r="D32" s="124"/>
      <c r="E32" s="167">
        <f t="shared" si="2"/>
        <v>0</v>
      </c>
      <c r="F32" s="8">
        <f t="shared" si="1"/>
        <v>0</v>
      </c>
      <c r="G32" s="128"/>
      <c r="H32" s="103"/>
      <c r="I32" s="103"/>
      <c r="J32" s="103"/>
      <c r="K32" s="103"/>
      <c r="L32" s="103"/>
      <c r="M32" s="128"/>
      <c r="N32" s="128"/>
      <c r="O32" s="103"/>
      <c r="P32" s="103"/>
      <c r="Q32" s="103"/>
      <c r="R32" s="103"/>
      <c r="S32" s="103"/>
      <c r="T32" s="128"/>
      <c r="U32" s="128"/>
      <c r="V32" s="103"/>
      <c r="W32" s="103"/>
      <c r="X32" s="103"/>
      <c r="Y32" s="103"/>
      <c r="Z32" s="103"/>
      <c r="AA32" s="128"/>
      <c r="AB32" s="128"/>
      <c r="AC32" s="103"/>
      <c r="AD32" s="103"/>
      <c r="AE32" s="103"/>
      <c r="AF32" s="103"/>
      <c r="AG32" s="103"/>
      <c r="AH32" s="128"/>
      <c r="AI32" s="116"/>
      <c r="AJ32" s="9"/>
      <c r="AK32" s="9"/>
      <c r="AL32" s="9"/>
      <c r="AM32" s="9"/>
      <c r="AN32" s="9"/>
      <c r="AO32" s="116"/>
      <c r="AP32" s="116"/>
      <c r="AQ32" s="9"/>
      <c r="AR32" s="9"/>
      <c r="AS32" s="9"/>
      <c r="AT32" s="9"/>
      <c r="AU32" s="9"/>
      <c r="AV32" s="116"/>
      <c r="AW32" s="116"/>
      <c r="AX32" s="9"/>
      <c r="AY32" s="9"/>
      <c r="AZ32" s="9"/>
      <c r="BA32" s="9"/>
      <c r="BB32" s="9"/>
      <c r="BC32" s="116"/>
      <c r="BD32" s="116"/>
      <c r="BE32" s="9"/>
      <c r="BF32" s="9"/>
      <c r="BG32" s="9"/>
      <c r="BH32" s="9"/>
      <c r="BI32" s="9"/>
      <c r="BJ32" s="116"/>
      <c r="BK32" s="116"/>
      <c r="BL32" s="9"/>
      <c r="BM32" s="9"/>
      <c r="BN32" s="103"/>
      <c r="BO32" s="103"/>
      <c r="BP32" s="42"/>
    </row>
    <row r="33" spans="1:97" ht="18" hidden="1" customHeight="1" x14ac:dyDescent="0.35">
      <c r="A33" s="370"/>
      <c r="B33" s="365"/>
      <c r="C33" s="33" t="s">
        <v>5</v>
      </c>
      <c r="D33" s="124"/>
      <c r="E33" s="167">
        <f t="shared" si="2"/>
        <v>0</v>
      </c>
      <c r="F33" s="8">
        <f t="shared" si="1"/>
        <v>0</v>
      </c>
      <c r="G33" s="128"/>
      <c r="H33" s="103"/>
      <c r="I33" s="103"/>
      <c r="J33" s="103"/>
      <c r="K33" s="103"/>
      <c r="L33" s="103"/>
      <c r="M33" s="128"/>
      <c r="N33" s="128"/>
      <c r="O33" s="103"/>
      <c r="P33" s="103"/>
      <c r="Q33" s="103"/>
      <c r="R33" s="103"/>
      <c r="S33" s="103"/>
      <c r="T33" s="128"/>
      <c r="U33" s="128"/>
      <c r="V33" s="103"/>
      <c r="W33" s="103"/>
      <c r="X33" s="103"/>
      <c r="Y33" s="103"/>
      <c r="Z33" s="103"/>
      <c r="AA33" s="128"/>
      <c r="AB33" s="128"/>
      <c r="AC33" s="103"/>
      <c r="AD33" s="103"/>
      <c r="AE33" s="103"/>
      <c r="AF33" s="103"/>
      <c r="AG33" s="103"/>
      <c r="AH33" s="128"/>
      <c r="AI33" s="116"/>
      <c r="AJ33" s="9"/>
      <c r="AK33" s="9"/>
      <c r="AL33" s="9"/>
      <c r="AM33" s="9"/>
      <c r="AN33" s="9"/>
      <c r="AO33" s="116"/>
      <c r="AP33" s="116"/>
      <c r="AQ33" s="9"/>
      <c r="AR33" s="9"/>
      <c r="AS33" s="9"/>
      <c r="AT33" s="9"/>
      <c r="AU33" s="9"/>
      <c r="AV33" s="116"/>
      <c r="AW33" s="116"/>
      <c r="AX33" s="9"/>
      <c r="AY33" s="9"/>
      <c r="AZ33" s="9"/>
      <c r="BA33" s="9"/>
      <c r="BB33" s="9"/>
      <c r="BC33" s="116"/>
      <c r="BD33" s="116"/>
      <c r="BE33" s="9"/>
      <c r="BF33" s="9"/>
      <c r="BG33" s="9"/>
      <c r="BH33" s="9"/>
      <c r="BI33" s="9"/>
      <c r="BJ33" s="116"/>
      <c r="BK33" s="116"/>
      <c r="BL33" s="9"/>
      <c r="BM33" s="9"/>
      <c r="BN33" s="103"/>
      <c r="BO33" s="103"/>
      <c r="BP33" s="42"/>
    </row>
    <row r="34" spans="1:97" ht="18" hidden="1" customHeight="1" x14ac:dyDescent="0.35">
      <c r="A34" s="370"/>
      <c r="B34" s="366"/>
      <c r="C34" s="35" t="s">
        <v>6</v>
      </c>
      <c r="D34" s="124"/>
      <c r="E34" s="167">
        <f t="shared" si="2"/>
        <v>0</v>
      </c>
      <c r="F34" s="10">
        <f t="shared" si="1"/>
        <v>0</v>
      </c>
      <c r="G34" s="128"/>
      <c r="H34" s="103"/>
      <c r="I34" s="103"/>
      <c r="J34" s="103"/>
      <c r="K34" s="103"/>
      <c r="L34" s="103"/>
      <c r="M34" s="128"/>
      <c r="N34" s="128"/>
      <c r="O34" s="103"/>
      <c r="P34" s="103"/>
      <c r="Q34" s="103"/>
      <c r="R34" s="103"/>
      <c r="S34" s="103"/>
      <c r="T34" s="128"/>
      <c r="U34" s="128"/>
      <c r="V34" s="103"/>
      <c r="W34" s="103"/>
      <c r="X34" s="103"/>
      <c r="Y34" s="103"/>
      <c r="Z34" s="103"/>
      <c r="AA34" s="128"/>
      <c r="AB34" s="128"/>
      <c r="AC34" s="103"/>
      <c r="AD34" s="103"/>
      <c r="AE34" s="103"/>
      <c r="AF34" s="103"/>
      <c r="AG34" s="103"/>
      <c r="AH34" s="128"/>
      <c r="AI34" s="117"/>
      <c r="AJ34" s="13"/>
      <c r="AK34" s="13"/>
      <c r="AL34" s="13"/>
      <c r="AM34" s="13"/>
      <c r="AN34" s="13"/>
      <c r="AO34" s="117"/>
      <c r="AP34" s="117"/>
      <c r="AQ34" s="13"/>
      <c r="AR34" s="13"/>
      <c r="AS34" s="13"/>
      <c r="AT34" s="13"/>
      <c r="AU34" s="13"/>
      <c r="AV34" s="117"/>
      <c r="AW34" s="117"/>
      <c r="AX34" s="13"/>
      <c r="AY34" s="13"/>
      <c r="AZ34" s="13"/>
      <c r="BA34" s="13"/>
      <c r="BB34" s="13"/>
      <c r="BC34" s="117"/>
      <c r="BD34" s="117"/>
      <c r="BE34" s="13"/>
      <c r="BF34" s="13"/>
      <c r="BG34" s="13"/>
      <c r="BH34" s="13"/>
      <c r="BI34" s="13"/>
      <c r="BJ34" s="117"/>
      <c r="BK34" s="117"/>
      <c r="BL34" s="13"/>
      <c r="BM34" s="13"/>
      <c r="BN34" s="19"/>
      <c r="BO34" s="19"/>
      <c r="BP34" s="43"/>
    </row>
    <row r="35" spans="1:97" ht="18" customHeight="1" x14ac:dyDescent="0.35">
      <c r="A35" s="360" t="s">
        <v>285</v>
      </c>
      <c r="B35" s="362" t="s">
        <v>89</v>
      </c>
      <c r="C35" s="227"/>
      <c r="D35" s="218">
        <v>49</v>
      </c>
      <c r="E35" s="218">
        <f>SUM(G35:BM36)</f>
        <v>49</v>
      </c>
      <c r="F35" s="218">
        <f t="shared" si="1"/>
        <v>0</v>
      </c>
      <c r="G35" s="330"/>
      <c r="H35" s="259"/>
      <c r="I35" s="259"/>
      <c r="J35" s="259"/>
      <c r="K35" s="259"/>
      <c r="L35" s="39"/>
      <c r="M35" s="330"/>
      <c r="N35" s="330"/>
      <c r="O35" s="259"/>
      <c r="P35" s="259"/>
      <c r="Q35" s="259"/>
      <c r="R35" s="259"/>
      <c r="S35" s="39"/>
      <c r="T35" s="330"/>
      <c r="U35" s="330"/>
      <c r="V35" s="259"/>
      <c r="W35" s="259"/>
      <c r="X35" s="259"/>
      <c r="Y35" s="259"/>
      <c r="Z35" s="39"/>
      <c r="AA35" s="330"/>
      <c r="AB35" s="330"/>
      <c r="AC35" s="259"/>
      <c r="AD35" s="259"/>
      <c r="AE35" s="259"/>
      <c r="AF35" s="259"/>
      <c r="AG35" s="259"/>
      <c r="AH35" s="120"/>
      <c r="AI35" s="120"/>
      <c r="AJ35" s="194"/>
      <c r="AK35" s="194"/>
      <c r="AL35" s="194"/>
      <c r="AM35" s="194"/>
      <c r="AN35" s="194"/>
      <c r="AO35" s="120"/>
      <c r="AP35" s="120"/>
      <c r="AQ35" s="39"/>
      <c r="AR35" s="39"/>
      <c r="AS35" s="39"/>
      <c r="AT35" s="39"/>
      <c r="AU35" s="39"/>
      <c r="AV35" s="120"/>
      <c r="AW35" s="120"/>
      <c r="AX35" s="39"/>
      <c r="AY35" s="39"/>
      <c r="AZ35" s="39"/>
      <c r="BA35" s="39"/>
      <c r="BB35" s="39"/>
      <c r="BC35" s="196"/>
      <c r="BD35" s="196"/>
      <c r="BE35" s="39"/>
      <c r="BF35" s="39"/>
      <c r="BG35" s="39"/>
      <c r="BH35" s="194">
        <v>49</v>
      </c>
      <c r="BI35" s="39"/>
      <c r="BJ35" s="120"/>
      <c r="BK35" s="120"/>
      <c r="BL35" s="39"/>
      <c r="BM35" s="39"/>
      <c r="BN35" s="259"/>
      <c r="BO35" s="259"/>
      <c r="BP35" s="259"/>
      <c r="BQ35" s="330"/>
      <c r="BR35" s="330"/>
      <c r="BS35" s="259"/>
      <c r="BT35" s="259"/>
      <c r="BU35" s="259"/>
      <c r="BV35" s="259"/>
      <c r="BW35" s="259"/>
      <c r="BX35" s="330"/>
      <c r="BY35" s="330"/>
      <c r="BZ35" s="330"/>
      <c r="CA35" s="330"/>
      <c r="CB35" s="330"/>
      <c r="CC35" s="330"/>
      <c r="CD35" s="330"/>
      <c r="CE35" s="330"/>
      <c r="CF35" s="330"/>
      <c r="CG35" s="259"/>
      <c r="CH35" s="259"/>
      <c r="CI35" s="259"/>
      <c r="CJ35" s="259"/>
      <c r="CK35" s="259"/>
      <c r="CL35" s="330"/>
      <c r="CM35" s="330"/>
      <c r="CN35" s="259"/>
      <c r="CO35" s="259"/>
      <c r="CP35" s="259"/>
      <c r="CQ35" s="259"/>
      <c r="CR35" s="259"/>
      <c r="CS35" s="259"/>
    </row>
    <row r="36" spans="1:97" ht="18" customHeight="1" x14ac:dyDescent="0.35">
      <c r="A36" s="361"/>
      <c r="B36" s="363"/>
      <c r="C36" s="229"/>
      <c r="D36" s="219"/>
      <c r="E36" s="219"/>
      <c r="F36" s="219"/>
      <c r="G36" s="214"/>
      <c r="H36" s="213"/>
      <c r="I36" s="213"/>
      <c r="J36" s="213"/>
      <c r="K36" s="213"/>
      <c r="L36" s="40"/>
      <c r="M36" s="214"/>
      <c r="N36" s="214"/>
      <c r="O36" s="213"/>
      <c r="P36" s="213"/>
      <c r="Q36" s="213"/>
      <c r="R36" s="213"/>
      <c r="S36" s="40"/>
      <c r="T36" s="214"/>
      <c r="U36" s="214"/>
      <c r="V36" s="213"/>
      <c r="W36" s="213"/>
      <c r="X36" s="213"/>
      <c r="Y36" s="213"/>
      <c r="Z36" s="40"/>
      <c r="AA36" s="214"/>
      <c r="AB36" s="214"/>
      <c r="AC36" s="213"/>
      <c r="AD36" s="213"/>
      <c r="AE36" s="213"/>
      <c r="AF36" s="213"/>
      <c r="AG36" s="213"/>
      <c r="AH36" s="121"/>
      <c r="AI36" s="121"/>
      <c r="AJ36" s="213"/>
      <c r="AK36" s="213"/>
      <c r="AL36" s="213"/>
      <c r="AM36" s="213"/>
      <c r="AN36" s="213"/>
      <c r="AO36" s="121"/>
      <c r="AP36" s="121"/>
      <c r="AQ36" s="40"/>
      <c r="AR36" s="40"/>
      <c r="AS36" s="40"/>
      <c r="AT36" s="40"/>
      <c r="AU36" s="40"/>
      <c r="AV36" s="121"/>
      <c r="AW36" s="121"/>
      <c r="AX36" s="40"/>
      <c r="AY36" s="40"/>
      <c r="AZ36" s="40"/>
      <c r="BA36" s="40"/>
      <c r="BB36" s="40"/>
      <c r="BC36" s="214"/>
      <c r="BD36" s="214"/>
      <c r="BE36" s="40"/>
      <c r="BF36" s="40"/>
      <c r="BG36" s="40"/>
      <c r="BH36" s="213"/>
      <c r="BI36" s="40"/>
      <c r="BJ36" s="121"/>
      <c r="BK36" s="121"/>
      <c r="BL36" s="40"/>
      <c r="BM36" s="40"/>
      <c r="BN36" s="213"/>
      <c r="BO36" s="213"/>
      <c r="BP36" s="213"/>
      <c r="BQ36" s="214"/>
      <c r="BR36" s="214"/>
      <c r="BS36" s="213"/>
      <c r="BT36" s="213"/>
      <c r="BU36" s="213"/>
      <c r="BV36" s="213"/>
      <c r="BW36" s="213"/>
      <c r="BX36" s="214"/>
      <c r="BY36" s="214"/>
      <c r="BZ36" s="214"/>
      <c r="CA36" s="214"/>
      <c r="CB36" s="214"/>
      <c r="CC36" s="214"/>
      <c r="CD36" s="214"/>
      <c r="CE36" s="214"/>
      <c r="CF36" s="214"/>
      <c r="CG36" s="213"/>
      <c r="CH36" s="213"/>
      <c r="CI36" s="213"/>
      <c r="CJ36" s="213"/>
      <c r="CK36" s="213"/>
      <c r="CL36" s="214"/>
      <c r="CM36" s="214"/>
      <c r="CN36" s="213"/>
      <c r="CO36" s="213"/>
      <c r="CP36" s="213"/>
      <c r="CQ36" s="213"/>
      <c r="CR36" s="213"/>
      <c r="CS36" s="213"/>
    </row>
    <row r="37" spans="1:97" ht="18" customHeigh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97" ht="18" customHeight="1" x14ac:dyDescent="0.35">
      <c r="A38" s="23" t="s">
        <v>54</v>
      </c>
      <c r="D38" s="2">
        <f>SUBTOTAL(9,D41:D50)</f>
        <v>49</v>
      </c>
      <c r="E38" s="2">
        <f>SUBTOTAL(9,E41:E50)</f>
        <v>0</v>
      </c>
      <c r="F38" s="63">
        <f>SUBTOTAL(9,F41:F50)</f>
        <v>-49</v>
      </c>
    </row>
    <row r="39" spans="1:97" ht="18" customHeight="1" x14ac:dyDescent="0.35">
      <c r="A39" s="206" t="s">
        <v>0</v>
      </c>
      <c r="B39" s="206" t="s">
        <v>25</v>
      </c>
      <c r="C39" s="206" t="s">
        <v>47</v>
      </c>
      <c r="D39" s="207" t="s">
        <v>48</v>
      </c>
      <c r="E39" s="207" t="s">
        <v>49</v>
      </c>
      <c r="F39" s="207" t="s">
        <v>50</v>
      </c>
      <c r="G39" s="208" t="s">
        <v>187</v>
      </c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10"/>
      <c r="AI39" s="336" t="s">
        <v>219</v>
      </c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9"/>
      <c r="BN39" s="215" t="s">
        <v>279</v>
      </c>
      <c r="BO39" s="216"/>
      <c r="BP39" s="216"/>
      <c r="BQ39" s="216"/>
      <c r="BR39" s="216"/>
      <c r="BS39" s="216"/>
      <c r="BT39" s="216"/>
      <c r="BU39" s="216"/>
      <c r="BV39" s="216"/>
      <c r="BW39" s="216"/>
      <c r="BX39" s="216"/>
      <c r="BY39" s="216"/>
      <c r="BZ39" s="216"/>
      <c r="CA39" s="216"/>
      <c r="CB39" s="216"/>
      <c r="CC39" s="216"/>
      <c r="CD39" s="216"/>
      <c r="CE39" s="216"/>
      <c r="CF39" s="216"/>
      <c r="CG39" s="216"/>
      <c r="CH39" s="216"/>
      <c r="CI39" s="216"/>
      <c r="CJ39" s="216"/>
      <c r="CK39" s="216"/>
      <c r="CL39" s="216"/>
      <c r="CM39" s="216"/>
      <c r="CN39" s="216"/>
      <c r="CO39" s="216"/>
      <c r="CP39" s="216"/>
      <c r="CQ39" s="216"/>
      <c r="CR39" s="217"/>
      <c r="CS39" s="263" t="s">
        <v>52</v>
      </c>
    </row>
    <row r="40" spans="1:97" ht="18" customHeight="1" x14ac:dyDescent="0.35">
      <c r="A40" s="206"/>
      <c r="B40" s="206"/>
      <c r="C40" s="206"/>
      <c r="D40" s="207"/>
      <c r="E40" s="207"/>
      <c r="F40" s="207"/>
      <c r="G40" s="115">
        <v>1</v>
      </c>
      <c r="H40" s="37">
        <v>2</v>
      </c>
      <c r="I40" s="37">
        <v>3</v>
      </c>
      <c r="J40" s="37">
        <v>4</v>
      </c>
      <c r="K40" s="37">
        <v>5</v>
      </c>
      <c r="L40" s="37">
        <v>6</v>
      </c>
      <c r="M40" s="115">
        <v>7</v>
      </c>
      <c r="N40" s="115">
        <v>8</v>
      </c>
      <c r="O40" s="37">
        <v>9</v>
      </c>
      <c r="P40" s="37">
        <v>10</v>
      </c>
      <c r="Q40" s="37">
        <v>11</v>
      </c>
      <c r="R40" s="37">
        <v>12</v>
      </c>
      <c r="S40" s="37">
        <v>13</v>
      </c>
      <c r="T40" s="115">
        <v>14</v>
      </c>
      <c r="U40" s="115">
        <v>15</v>
      </c>
      <c r="V40" s="37">
        <v>16</v>
      </c>
      <c r="W40" s="37">
        <v>17</v>
      </c>
      <c r="X40" s="37">
        <v>18</v>
      </c>
      <c r="Y40" s="37">
        <v>19</v>
      </c>
      <c r="Z40" s="37">
        <v>20</v>
      </c>
      <c r="AA40" s="115">
        <v>21</v>
      </c>
      <c r="AB40" s="115">
        <v>22</v>
      </c>
      <c r="AC40" s="37">
        <v>23</v>
      </c>
      <c r="AD40" s="37">
        <v>24</v>
      </c>
      <c r="AE40" s="37">
        <v>25</v>
      </c>
      <c r="AF40" s="37">
        <v>26</v>
      </c>
      <c r="AG40" s="37">
        <v>27</v>
      </c>
      <c r="AH40" s="115">
        <v>28</v>
      </c>
      <c r="AI40" s="148">
        <v>1</v>
      </c>
      <c r="AJ40" s="149">
        <v>2</v>
      </c>
      <c r="AK40" s="149">
        <v>3</v>
      </c>
      <c r="AL40" s="149">
        <v>4</v>
      </c>
      <c r="AM40" s="149">
        <v>5</v>
      </c>
      <c r="AN40" s="149">
        <v>6</v>
      </c>
      <c r="AO40" s="149">
        <v>7</v>
      </c>
      <c r="AP40" s="149">
        <v>8</v>
      </c>
      <c r="AQ40" s="149">
        <v>9</v>
      </c>
      <c r="AR40" s="149">
        <v>10</v>
      </c>
      <c r="AS40" s="149">
        <v>11</v>
      </c>
      <c r="AT40" s="149">
        <v>12</v>
      </c>
      <c r="AU40" s="149">
        <v>13</v>
      </c>
      <c r="AV40" s="149">
        <v>14</v>
      </c>
      <c r="AW40" s="149">
        <v>15</v>
      </c>
      <c r="AX40" s="149">
        <v>16</v>
      </c>
      <c r="AY40" s="149">
        <v>17</v>
      </c>
      <c r="AZ40" s="149">
        <v>18</v>
      </c>
      <c r="BA40" s="149">
        <v>19</v>
      </c>
      <c r="BB40" s="149">
        <v>20</v>
      </c>
      <c r="BC40" s="149">
        <v>21</v>
      </c>
      <c r="BD40" s="149">
        <v>22</v>
      </c>
      <c r="BE40" s="149">
        <v>23</v>
      </c>
      <c r="BF40" s="149">
        <v>24</v>
      </c>
      <c r="BG40" s="149">
        <v>25</v>
      </c>
      <c r="BH40" s="149">
        <v>26</v>
      </c>
      <c r="BI40" s="151">
        <v>27</v>
      </c>
      <c r="BJ40" s="148">
        <v>28</v>
      </c>
      <c r="BK40" s="148">
        <v>29</v>
      </c>
      <c r="BL40" s="149">
        <v>30</v>
      </c>
      <c r="BM40" s="149">
        <v>31</v>
      </c>
      <c r="BN40" s="149">
        <v>1</v>
      </c>
      <c r="BO40" s="149">
        <v>2</v>
      </c>
      <c r="BP40" s="149">
        <v>3</v>
      </c>
      <c r="BQ40" s="148">
        <v>4</v>
      </c>
      <c r="BR40" s="148">
        <v>5</v>
      </c>
      <c r="BS40" s="149">
        <v>6</v>
      </c>
      <c r="BT40" s="149">
        <v>7</v>
      </c>
      <c r="BU40" s="149">
        <v>8</v>
      </c>
      <c r="BV40" s="149">
        <v>9</v>
      </c>
      <c r="BW40" s="149">
        <v>10</v>
      </c>
      <c r="BX40" s="148">
        <v>11</v>
      </c>
      <c r="BY40" s="148">
        <v>12</v>
      </c>
      <c r="BZ40" s="148">
        <v>13</v>
      </c>
      <c r="CA40" s="148">
        <v>14</v>
      </c>
      <c r="CB40" s="148">
        <v>15</v>
      </c>
      <c r="CC40" s="148">
        <v>16</v>
      </c>
      <c r="CD40" s="148">
        <v>17</v>
      </c>
      <c r="CE40" s="148">
        <v>18</v>
      </c>
      <c r="CF40" s="148">
        <v>19</v>
      </c>
      <c r="CG40" s="149">
        <v>20</v>
      </c>
      <c r="CH40" s="149">
        <v>21</v>
      </c>
      <c r="CI40" s="149">
        <v>22</v>
      </c>
      <c r="CJ40" s="149">
        <v>23</v>
      </c>
      <c r="CK40" s="149">
        <v>24</v>
      </c>
      <c r="CL40" s="148">
        <v>25</v>
      </c>
      <c r="CM40" s="148">
        <v>26</v>
      </c>
      <c r="CN40" s="149">
        <v>27</v>
      </c>
      <c r="CO40" s="149">
        <v>28</v>
      </c>
      <c r="CP40" s="149">
        <v>29</v>
      </c>
      <c r="CQ40" s="149">
        <v>30</v>
      </c>
      <c r="CR40" s="149">
        <v>31</v>
      </c>
      <c r="CS40" s="263"/>
    </row>
    <row r="41" spans="1:97" ht="18" customHeight="1" x14ac:dyDescent="0.35">
      <c r="A41" s="360" t="s">
        <v>285</v>
      </c>
      <c r="B41" s="202" t="s">
        <v>91</v>
      </c>
      <c r="C41" s="201" t="s">
        <v>54</v>
      </c>
      <c r="D41" s="201">
        <v>19</v>
      </c>
      <c r="E41" s="201">
        <f>SUM(G41:BD42)</f>
        <v>0</v>
      </c>
      <c r="F41" s="201">
        <f>E41-D41</f>
        <v>-19</v>
      </c>
      <c r="G41" s="331"/>
      <c r="H41" s="265"/>
      <c r="I41" s="265"/>
      <c r="J41" s="265"/>
      <c r="K41" s="265"/>
      <c r="L41" s="265"/>
      <c r="M41" s="331"/>
      <c r="N41" s="331"/>
      <c r="O41" s="265"/>
      <c r="P41" s="265"/>
      <c r="Q41" s="265"/>
      <c r="R41" s="265"/>
      <c r="S41" s="265"/>
      <c r="T41" s="331"/>
      <c r="U41" s="331"/>
      <c r="V41" s="265"/>
      <c r="W41" s="265"/>
      <c r="X41" s="265"/>
      <c r="Y41" s="265"/>
      <c r="Z41" s="265"/>
      <c r="AA41" s="331"/>
      <c r="AB41" s="331"/>
      <c r="AC41" s="265"/>
      <c r="AD41" s="265"/>
      <c r="AE41" s="265"/>
      <c r="AF41" s="265"/>
      <c r="AG41" s="265"/>
      <c r="AH41" s="331"/>
      <c r="AI41" s="331"/>
      <c r="AJ41" s="265"/>
      <c r="AK41" s="265"/>
      <c r="AL41" s="265"/>
      <c r="AM41" s="265"/>
      <c r="AN41" s="265"/>
      <c r="AO41" s="331"/>
      <c r="AP41" s="331"/>
      <c r="AQ41" s="265"/>
      <c r="AR41" s="265"/>
      <c r="AS41" s="265"/>
      <c r="AT41" s="265"/>
      <c r="AU41" s="265"/>
      <c r="AV41" s="331"/>
      <c r="AW41" s="331"/>
      <c r="AX41" s="265"/>
      <c r="AY41" s="265"/>
      <c r="AZ41" s="265"/>
      <c r="BA41" s="265"/>
      <c r="BB41" s="265"/>
      <c r="BC41" s="331"/>
      <c r="BD41" s="331"/>
      <c r="BE41" s="265"/>
      <c r="BF41" s="265"/>
      <c r="BG41" s="265"/>
      <c r="BH41" s="265"/>
      <c r="BI41" s="265"/>
      <c r="BJ41" s="331"/>
      <c r="BK41" s="331"/>
      <c r="BL41" s="265"/>
      <c r="BM41" s="265"/>
      <c r="BN41" s="265"/>
      <c r="BO41" s="265"/>
      <c r="BP41" s="265"/>
      <c r="BQ41" s="331"/>
      <c r="BR41" s="331"/>
      <c r="BS41" s="265"/>
      <c r="BT41" s="265"/>
      <c r="BU41" s="265"/>
      <c r="BV41" s="265"/>
      <c r="BW41" s="265"/>
      <c r="BX41" s="331"/>
      <c r="BY41" s="331"/>
      <c r="BZ41" s="331"/>
      <c r="CA41" s="331"/>
      <c r="CB41" s="331"/>
      <c r="CC41" s="331"/>
      <c r="CD41" s="331"/>
      <c r="CE41" s="331"/>
      <c r="CF41" s="331"/>
      <c r="CG41" s="265"/>
      <c r="CH41" s="265"/>
      <c r="CI41" s="265"/>
      <c r="CJ41" s="265"/>
      <c r="CK41" s="265"/>
      <c r="CL41" s="331"/>
      <c r="CM41" s="331"/>
      <c r="CN41" s="265"/>
      <c r="CO41" s="265"/>
      <c r="CP41" s="265"/>
      <c r="CQ41" s="265"/>
      <c r="CR41" s="265"/>
      <c r="CS41" s="265" t="s">
        <v>286</v>
      </c>
    </row>
    <row r="42" spans="1:97" ht="18" customHeight="1" x14ac:dyDescent="0.35">
      <c r="A42" s="361"/>
      <c r="B42" s="203"/>
      <c r="C42" s="201"/>
      <c r="D42" s="201"/>
      <c r="E42" s="201"/>
      <c r="F42" s="201"/>
      <c r="G42" s="331"/>
      <c r="H42" s="265"/>
      <c r="I42" s="265"/>
      <c r="J42" s="265"/>
      <c r="K42" s="265"/>
      <c r="L42" s="265"/>
      <c r="M42" s="331"/>
      <c r="N42" s="331"/>
      <c r="O42" s="265"/>
      <c r="P42" s="265"/>
      <c r="Q42" s="265"/>
      <c r="R42" s="265"/>
      <c r="S42" s="265"/>
      <c r="T42" s="331"/>
      <c r="U42" s="331"/>
      <c r="V42" s="265"/>
      <c r="W42" s="265"/>
      <c r="X42" s="265"/>
      <c r="Y42" s="265"/>
      <c r="Z42" s="265"/>
      <c r="AA42" s="331"/>
      <c r="AB42" s="331"/>
      <c r="AC42" s="265"/>
      <c r="AD42" s="265"/>
      <c r="AE42" s="265"/>
      <c r="AF42" s="265"/>
      <c r="AG42" s="265"/>
      <c r="AH42" s="331"/>
      <c r="AI42" s="331"/>
      <c r="AJ42" s="265"/>
      <c r="AK42" s="265"/>
      <c r="AL42" s="265"/>
      <c r="AM42" s="265"/>
      <c r="AN42" s="265"/>
      <c r="AO42" s="331"/>
      <c r="AP42" s="331"/>
      <c r="AQ42" s="265"/>
      <c r="AR42" s="265"/>
      <c r="AS42" s="265"/>
      <c r="AT42" s="265"/>
      <c r="AU42" s="265"/>
      <c r="AV42" s="331"/>
      <c r="AW42" s="331"/>
      <c r="AX42" s="265"/>
      <c r="AY42" s="265"/>
      <c r="AZ42" s="265"/>
      <c r="BA42" s="265"/>
      <c r="BB42" s="265"/>
      <c r="BC42" s="331"/>
      <c r="BD42" s="331"/>
      <c r="BE42" s="265"/>
      <c r="BF42" s="265"/>
      <c r="BG42" s="265"/>
      <c r="BH42" s="265"/>
      <c r="BI42" s="265"/>
      <c r="BJ42" s="331"/>
      <c r="BK42" s="331"/>
      <c r="BL42" s="265"/>
      <c r="BM42" s="265"/>
      <c r="BN42" s="265"/>
      <c r="BO42" s="265"/>
      <c r="BP42" s="265"/>
      <c r="BQ42" s="331"/>
      <c r="BR42" s="331"/>
      <c r="BS42" s="265"/>
      <c r="BT42" s="265"/>
      <c r="BU42" s="265"/>
      <c r="BV42" s="265"/>
      <c r="BW42" s="265"/>
      <c r="BX42" s="331"/>
      <c r="BY42" s="331"/>
      <c r="BZ42" s="331"/>
      <c r="CA42" s="331"/>
      <c r="CB42" s="331"/>
      <c r="CC42" s="331"/>
      <c r="CD42" s="331"/>
      <c r="CE42" s="331"/>
      <c r="CF42" s="331"/>
      <c r="CG42" s="265"/>
      <c r="CH42" s="265"/>
      <c r="CI42" s="265"/>
      <c r="CJ42" s="265"/>
      <c r="CK42" s="265"/>
      <c r="CL42" s="331"/>
      <c r="CM42" s="331"/>
      <c r="CN42" s="265"/>
      <c r="CO42" s="265"/>
      <c r="CP42" s="265"/>
      <c r="CQ42" s="265"/>
      <c r="CR42" s="265"/>
      <c r="CS42" s="265"/>
    </row>
    <row r="43" spans="1:97" ht="18" customHeight="1" x14ac:dyDescent="0.35">
      <c r="A43" s="360" t="s">
        <v>285</v>
      </c>
      <c r="B43" s="202" t="s">
        <v>92</v>
      </c>
      <c r="C43" s="201" t="s">
        <v>54</v>
      </c>
      <c r="D43" s="201">
        <v>10</v>
      </c>
      <c r="E43" s="201">
        <f t="shared" ref="E43" si="3">SUM(G43:BD44)</f>
        <v>0</v>
      </c>
      <c r="F43" s="201">
        <f>E43-D43</f>
        <v>-10</v>
      </c>
      <c r="G43" s="331"/>
      <c r="H43" s="265"/>
      <c r="I43" s="265"/>
      <c r="J43" s="265"/>
      <c r="K43" s="265"/>
      <c r="L43" s="265"/>
      <c r="M43" s="331"/>
      <c r="N43" s="331"/>
      <c r="O43" s="265"/>
      <c r="P43" s="265"/>
      <c r="Q43" s="265"/>
      <c r="R43" s="265"/>
      <c r="S43" s="265"/>
      <c r="T43" s="331"/>
      <c r="U43" s="331"/>
      <c r="V43" s="265"/>
      <c r="W43" s="265"/>
      <c r="X43" s="265"/>
      <c r="Y43" s="265"/>
      <c r="Z43" s="265"/>
      <c r="AA43" s="331"/>
      <c r="AB43" s="331"/>
      <c r="AC43" s="265"/>
      <c r="AD43" s="265"/>
      <c r="AE43" s="265"/>
      <c r="AF43" s="265"/>
      <c r="AG43" s="265"/>
      <c r="AH43" s="331"/>
      <c r="AI43" s="331"/>
      <c r="AJ43" s="265"/>
      <c r="AK43" s="265"/>
      <c r="AL43" s="265"/>
      <c r="AM43" s="265"/>
      <c r="AN43" s="265"/>
      <c r="AO43" s="331"/>
      <c r="AP43" s="331"/>
      <c r="AQ43" s="265"/>
      <c r="AR43" s="265"/>
      <c r="AS43" s="265"/>
      <c r="AT43" s="265"/>
      <c r="AU43" s="265"/>
      <c r="AV43" s="331"/>
      <c r="AW43" s="331"/>
      <c r="AX43" s="265"/>
      <c r="AY43" s="265"/>
      <c r="AZ43" s="265"/>
      <c r="BA43" s="265"/>
      <c r="BB43" s="265"/>
      <c r="BC43" s="331"/>
      <c r="BD43" s="331"/>
      <c r="BE43" s="265"/>
      <c r="BF43" s="265"/>
      <c r="BG43" s="265"/>
      <c r="BH43" s="265"/>
      <c r="BI43" s="265"/>
      <c r="BJ43" s="331"/>
      <c r="BK43" s="331"/>
      <c r="BL43" s="265"/>
      <c r="BM43" s="265"/>
      <c r="BN43" s="265"/>
      <c r="BO43" s="265"/>
      <c r="BP43" s="265"/>
      <c r="BQ43" s="331"/>
      <c r="BR43" s="331"/>
      <c r="BS43" s="265"/>
      <c r="BT43" s="265"/>
      <c r="BU43" s="265"/>
      <c r="BV43" s="265"/>
      <c r="BW43" s="265"/>
      <c r="BX43" s="331"/>
      <c r="BY43" s="331"/>
      <c r="BZ43" s="331"/>
      <c r="CA43" s="331"/>
      <c r="CB43" s="331"/>
      <c r="CC43" s="331"/>
      <c r="CD43" s="331"/>
      <c r="CE43" s="331"/>
      <c r="CF43" s="331"/>
      <c r="CG43" s="265"/>
      <c r="CH43" s="265"/>
      <c r="CI43" s="265"/>
      <c r="CJ43" s="265"/>
      <c r="CK43" s="265"/>
      <c r="CL43" s="331"/>
      <c r="CM43" s="331"/>
      <c r="CN43" s="265"/>
      <c r="CO43" s="265"/>
      <c r="CP43" s="265"/>
      <c r="CQ43" s="265"/>
      <c r="CR43" s="265"/>
      <c r="CS43" s="265"/>
    </row>
    <row r="44" spans="1:97" ht="18" customHeight="1" x14ac:dyDescent="0.35">
      <c r="A44" s="361"/>
      <c r="B44" s="203"/>
      <c r="C44" s="201"/>
      <c r="D44" s="201"/>
      <c r="E44" s="201"/>
      <c r="F44" s="201"/>
      <c r="G44" s="331"/>
      <c r="H44" s="265"/>
      <c r="I44" s="265"/>
      <c r="J44" s="265"/>
      <c r="K44" s="265"/>
      <c r="L44" s="265"/>
      <c r="M44" s="331"/>
      <c r="N44" s="331"/>
      <c r="O44" s="265"/>
      <c r="P44" s="265"/>
      <c r="Q44" s="265"/>
      <c r="R44" s="265"/>
      <c r="S44" s="265"/>
      <c r="T44" s="331"/>
      <c r="U44" s="331"/>
      <c r="V44" s="265"/>
      <c r="W44" s="265"/>
      <c r="X44" s="265"/>
      <c r="Y44" s="265"/>
      <c r="Z44" s="265"/>
      <c r="AA44" s="331"/>
      <c r="AB44" s="331"/>
      <c r="AC44" s="265"/>
      <c r="AD44" s="265"/>
      <c r="AE44" s="265"/>
      <c r="AF44" s="265"/>
      <c r="AG44" s="265"/>
      <c r="AH44" s="331"/>
      <c r="AI44" s="331"/>
      <c r="AJ44" s="265"/>
      <c r="AK44" s="265"/>
      <c r="AL44" s="265"/>
      <c r="AM44" s="265"/>
      <c r="AN44" s="265"/>
      <c r="AO44" s="331"/>
      <c r="AP44" s="331"/>
      <c r="AQ44" s="265"/>
      <c r="AR44" s="265"/>
      <c r="AS44" s="265"/>
      <c r="AT44" s="265"/>
      <c r="AU44" s="265"/>
      <c r="AV44" s="331"/>
      <c r="AW44" s="331"/>
      <c r="AX44" s="265"/>
      <c r="AY44" s="265"/>
      <c r="AZ44" s="265"/>
      <c r="BA44" s="265"/>
      <c r="BB44" s="265"/>
      <c r="BC44" s="331"/>
      <c r="BD44" s="331"/>
      <c r="BE44" s="265"/>
      <c r="BF44" s="265"/>
      <c r="BG44" s="265"/>
      <c r="BH44" s="265"/>
      <c r="BI44" s="265"/>
      <c r="BJ44" s="331"/>
      <c r="BK44" s="331"/>
      <c r="BL44" s="265"/>
      <c r="BM44" s="265"/>
      <c r="BN44" s="265"/>
      <c r="BO44" s="265"/>
      <c r="BP44" s="265"/>
      <c r="BQ44" s="331"/>
      <c r="BR44" s="331"/>
      <c r="BS44" s="265"/>
      <c r="BT44" s="265"/>
      <c r="BU44" s="265"/>
      <c r="BV44" s="265"/>
      <c r="BW44" s="265"/>
      <c r="BX44" s="331"/>
      <c r="BY44" s="331"/>
      <c r="BZ44" s="331"/>
      <c r="CA44" s="331"/>
      <c r="CB44" s="331"/>
      <c r="CC44" s="331"/>
      <c r="CD44" s="331"/>
      <c r="CE44" s="331"/>
      <c r="CF44" s="331"/>
      <c r="CG44" s="265"/>
      <c r="CH44" s="265"/>
      <c r="CI44" s="265"/>
      <c r="CJ44" s="265"/>
      <c r="CK44" s="265"/>
      <c r="CL44" s="331"/>
      <c r="CM44" s="331"/>
      <c r="CN44" s="265"/>
      <c r="CO44" s="265"/>
      <c r="CP44" s="265"/>
      <c r="CQ44" s="265"/>
      <c r="CR44" s="265"/>
      <c r="CS44" s="265"/>
    </row>
    <row r="45" spans="1:97" ht="18" customHeight="1" x14ac:dyDescent="0.35">
      <c r="A45" s="360" t="s">
        <v>285</v>
      </c>
      <c r="B45" s="200" t="s">
        <v>93</v>
      </c>
      <c r="C45" s="201" t="s">
        <v>54</v>
      </c>
      <c r="D45" s="201">
        <v>10</v>
      </c>
      <c r="E45" s="201">
        <f t="shared" ref="E45" si="4">SUM(G45:BD46)</f>
        <v>0</v>
      </c>
      <c r="F45" s="201">
        <f>E45-D45</f>
        <v>-10</v>
      </c>
      <c r="G45" s="331"/>
      <c r="H45" s="265"/>
      <c r="I45" s="265"/>
      <c r="J45" s="265"/>
      <c r="K45" s="265"/>
      <c r="L45" s="265"/>
      <c r="M45" s="331"/>
      <c r="N45" s="331"/>
      <c r="O45" s="265"/>
      <c r="P45" s="265"/>
      <c r="Q45" s="265"/>
      <c r="R45" s="265"/>
      <c r="S45" s="265"/>
      <c r="T45" s="331"/>
      <c r="U45" s="331"/>
      <c r="V45" s="265"/>
      <c r="W45" s="265"/>
      <c r="X45" s="265"/>
      <c r="Y45" s="265"/>
      <c r="Z45" s="265"/>
      <c r="AA45" s="331"/>
      <c r="AB45" s="331"/>
      <c r="AC45" s="265"/>
      <c r="AD45" s="265"/>
      <c r="AE45" s="265"/>
      <c r="AF45" s="265"/>
      <c r="AG45" s="265"/>
      <c r="AH45" s="331"/>
      <c r="AI45" s="331"/>
      <c r="AJ45" s="265"/>
      <c r="AK45" s="265"/>
      <c r="AL45" s="265"/>
      <c r="AM45" s="265"/>
      <c r="AN45" s="265"/>
      <c r="AO45" s="331"/>
      <c r="AP45" s="331"/>
      <c r="AQ45" s="265"/>
      <c r="AR45" s="265"/>
      <c r="AS45" s="265"/>
      <c r="AT45" s="265"/>
      <c r="AU45" s="265"/>
      <c r="AV45" s="331"/>
      <c r="AW45" s="331"/>
      <c r="AX45" s="265"/>
      <c r="AY45" s="265"/>
      <c r="AZ45" s="265"/>
      <c r="BA45" s="265"/>
      <c r="BB45" s="265"/>
      <c r="BC45" s="331"/>
      <c r="BD45" s="331"/>
      <c r="BE45" s="265"/>
      <c r="BF45" s="265"/>
      <c r="BG45" s="265"/>
      <c r="BH45" s="265"/>
      <c r="BI45" s="265"/>
      <c r="BJ45" s="331"/>
      <c r="BK45" s="331"/>
      <c r="BL45" s="265"/>
      <c r="BM45" s="265"/>
      <c r="BN45" s="265"/>
      <c r="BO45" s="265"/>
      <c r="BP45" s="265"/>
      <c r="BQ45" s="331"/>
      <c r="BR45" s="331"/>
      <c r="BS45" s="265"/>
      <c r="BT45" s="265"/>
      <c r="BU45" s="265"/>
      <c r="BV45" s="265"/>
      <c r="BW45" s="265"/>
      <c r="BX45" s="331"/>
      <c r="BY45" s="331"/>
      <c r="BZ45" s="331"/>
      <c r="CA45" s="331"/>
      <c r="CB45" s="331"/>
      <c r="CC45" s="331"/>
      <c r="CD45" s="331"/>
      <c r="CE45" s="331"/>
      <c r="CF45" s="331"/>
      <c r="CG45" s="265"/>
      <c r="CH45" s="265"/>
      <c r="CI45" s="265"/>
      <c r="CJ45" s="265"/>
      <c r="CK45" s="265"/>
      <c r="CL45" s="331"/>
      <c r="CM45" s="331"/>
      <c r="CN45" s="265"/>
      <c r="CO45" s="265"/>
      <c r="CP45" s="265"/>
      <c r="CQ45" s="265"/>
      <c r="CR45" s="265"/>
      <c r="CS45" s="265"/>
    </row>
    <row r="46" spans="1:97" s="2" customFormat="1" ht="18" customHeight="1" x14ac:dyDescent="0.35">
      <c r="A46" s="361"/>
      <c r="B46" s="200"/>
      <c r="C46" s="201"/>
      <c r="D46" s="201"/>
      <c r="E46" s="201"/>
      <c r="F46" s="201"/>
      <c r="G46" s="331"/>
      <c r="H46" s="265"/>
      <c r="I46" s="265"/>
      <c r="J46" s="265"/>
      <c r="K46" s="265"/>
      <c r="L46" s="265"/>
      <c r="M46" s="331"/>
      <c r="N46" s="331"/>
      <c r="O46" s="265"/>
      <c r="P46" s="265"/>
      <c r="Q46" s="265"/>
      <c r="R46" s="265"/>
      <c r="S46" s="265"/>
      <c r="T46" s="331"/>
      <c r="U46" s="331"/>
      <c r="V46" s="265"/>
      <c r="W46" s="265"/>
      <c r="X46" s="265"/>
      <c r="Y46" s="265"/>
      <c r="Z46" s="265"/>
      <c r="AA46" s="331"/>
      <c r="AB46" s="331"/>
      <c r="AC46" s="265"/>
      <c r="AD46" s="265"/>
      <c r="AE46" s="265"/>
      <c r="AF46" s="265"/>
      <c r="AG46" s="265"/>
      <c r="AH46" s="331"/>
      <c r="AI46" s="331"/>
      <c r="AJ46" s="265"/>
      <c r="AK46" s="265"/>
      <c r="AL46" s="265"/>
      <c r="AM46" s="265"/>
      <c r="AN46" s="265"/>
      <c r="AO46" s="331"/>
      <c r="AP46" s="331"/>
      <c r="AQ46" s="265"/>
      <c r="AR46" s="265"/>
      <c r="AS46" s="265"/>
      <c r="AT46" s="265"/>
      <c r="AU46" s="265"/>
      <c r="AV46" s="331"/>
      <c r="AW46" s="331"/>
      <c r="AX46" s="265"/>
      <c r="AY46" s="265"/>
      <c r="AZ46" s="265"/>
      <c r="BA46" s="265"/>
      <c r="BB46" s="265"/>
      <c r="BC46" s="331"/>
      <c r="BD46" s="331"/>
      <c r="BE46" s="265"/>
      <c r="BF46" s="265"/>
      <c r="BG46" s="265"/>
      <c r="BH46" s="265"/>
      <c r="BI46" s="265"/>
      <c r="BJ46" s="331"/>
      <c r="BK46" s="331"/>
      <c r="BL46" s="265"/>
      <c r="BM46" s="265"/>
      <c r="BN46" s="265"/>
      <c r="BO46" s="265"/>
      <c r="BP46" s="265"/>
      <c r="BQ46" s="331"/>
      <c r="BR46" s="331"/>
      <c r="BS46" s="265"/>
      <c r="BT46" s="265"/>
      <c r="BU46" s="265"/>
      <c r="BV46" s="265"/>
      <c r="BW46" s="265"/>
      <c r="BX46" s="331"/>
      <c r="BY46" s="331"/>
      <c r="BZ46" s="331"/>
      <c r="CA46" s="331"/>
      <c r="CB46" s="331"/>
      <c r="CC46" s="331"/>
      <c r="CD46" s="331"/>
      <c r="CE46" s="331"/>
      <c r="CF46" s="331"/>
      <c r="CG46" s="265"/>
      <c r="CH46" s="265"/>
      <c r="CI46" s="265"/>
      <c r="CJ46" s="265"/>
      <c r="CK46" s="265"/>
      <c r="CL46" s="331"/>
      <c r="CM46" s="331"/>
      <c r="CN46" s="265"/>
      <c r="CO46" s="265"/>
      <c r="CP46" s="265"/>
      <c r="CQ46" s="265"/>
      <c r="CR46" s="265"/>
      <c r="CS46" s="265"/>
    </row>
    <row r="47" spans="1:97" s="2" customFormat="1" ht="18" customHeight="1" x14ac:dyDescent="0.35">
      <c r="A47" s="360" t="s">
        <v>285</v>
      </c>
      <c r="B47" s="202" t="s">
        <v>94</v>
      </c>
      <c r="C47" s="201" t="s">
        <v>54</v>
      </c>
      <c r="D47" s="201">
        <v>10</v>
      </c>
      <c r="E47" s="201">
        <f>SUM(G47:BD48)</f>
        <v>0</v>
      </c>
      <c r="F47" s="201">
        <f>E47-D47</f>
        <v>-10</v>
      </c>
      <c r="G47" s="331"/>
      <c r="H47" s="265"/>
      <c r="I47" s="265"/>
      <c r="J47" s="265"/>
      <c r="K47" s="265"/>
      <c r="L47" s="265"/>
      <c r="M47" s="331"/>
      <c r="N47" s="331"/>
      <c r="O47" s="265"/>
      <c r="P47" s="265"/>
      <c r="Q47" s="265"/>
      <c r="R47" s="265"/>
      <c r="S47" s="265"/>
      <c r="T47" s="331"/>
      <c r="U47" s="331"/>
      <c r="V47" s="265"/>
      <c r="W47" s="265"/>
      <c r="X47" s="265"/>
      <c r="Y47" s="265"/>
      <c r="Z47" s="265"/>
      <c r="AA47" s="331"/>
      <c r="AB47" s="331"/>
      <c r="AC47" s="265"/>
      <c r="AD47" s="265"/>
      <c r="AE47" s="265"/>
      <c r="AF47" s="265"/>
      <c r="AG47" s="265"/>
      <c r="AH47" s="331"/>
      <c r="AI47" s="331"/>
      <c r="AJ47" s="265"/>
      <c r="AK47" s="265"/>
      <c r="AL47" s="265"/>
      <c r="AM47" s="265"/>
      <c r="AN47" s="265"/>
      <c r="AO47" s="331"/>
      <c r="AP47" s="331"/>
      <c r="AQ47" s="265"/>
      <c r="AR47" s="265"/>
      <c r="AS47" s="265"/>
      <c r="AT47" s="265"/>
      <c r="AU47" s="265"/>
      <c r="AV47" s="331"/>
      <c r="AW47" s="331"/>
      <c r="AX47" s="265"/>
      <c r="AY47" s="265"/>
      <c r="AZ47" s="265"/>
      <c r="BA47" s="265"/>
      <c r="BB47" s="265"/>
      <c r="BC47" s="331"/>
      <c r="BD47" s="331"/>
      <c r="BE47" s="265"/>
      <c r="BF47" s="265"/>
      <c r="BG47" s="265"/>
      <c r="BH47" s="265"/>
      <c r="BI47" s="265"/>
      <c r="BJ47" s="331"/>
      <c r="BK47" s="331"/>
      <c r="BL47" s="265"/>
      <c r="BM47" s="265"/>
      <c r="BN47" s="265"/>
      <c r="BO47" s="265"/>
      <c r="BP47" s="265"/>
      <c r="BQ47" s="331"/>
      <c r="BR47" s="331"/>
      <c r="BS47" s="265"/>
      <c r="BT47" s="265"/>
      <c r="BU47" s="265"/>
      <c r="BV47" s="265"/>
      <c r="BW47" s="265"/>
      <c r="BX47" s="331"/>
      <c r="BY47" s="331"/>
      <c r="BZ47" s="331"/>
      <c r="CA47" s="331"/>
      <c r="CB47" s="331"/>
      <c r="CC47" s="331"/>
      <c r="CD47" s="331"/>
      <c r="CE47" s="331"/>
      <c r="CF47" s="331"/>
      <c r="CG47" s="265"/>
      <c r="CH47" s="265"/>
      <c r="CI47" s="265"/>
      <c r="CJ47" s="265"/>
      <c r="CK47" s="265"/>
      <c r="CL47" s="331"/>
      <c r="CM47" s="331"/>
      <c r="CN47" s="265"/>
      <c r="CO47" s="265"/>
      <c r="CP47" s="265"/>
      <c r="CQ47" s="265"/>
      <c r="CR47" s="265"/>
      <c r="CS47" s="265"/>
    </row>
    <row r="48" spans="1:97" s="2" customFormat="1" ht="18" customHeight="1" x14ac:dyDescent="0.35">
      <c r="A48" s="361"/>
      <c r="B48" s="203"/>
      <c r="C48" s="201"/>
      <c r="D48" s="201"/>
      <c r="E48" s="201"/>
      <c r="F48" s="201"/>
      <c r="G48" s="331"/>
      <c r="H48" s="265"/>
      <c r="I48" s="265"/>
      <c r="J48" s="265"/>
      <c r="K48" s="265"/>
      <c r="L48" s="265"/>
      <c r="M48" s="331"/>
      <c r="N48" s="331"/>
      <c r="O48" s="265"/>
      <c r="P48" s="265"/>
      <c r="Q48" s="265"/>
      <c r="R48" s="265"/>
      <c r="S48" s="265"/>
      <c r="T48" s="331"/>
      <c r="U48" s="331"/>
      <c r="V48" s="265"/>
      <c r="W48" s="265"/>
      <c r="X48" s="265"/>
      <c r="Y48" s="265"/>
      <c r="Z48" s="265"/>
      <c r="AA48" s="331"/>
      <c r="AB48" s="331"/>
      <c r="AC48" s="265"/>
      <c r="AD48" s="265"/>
      <c r="AE48" s="265"/>
      <c r="AF48" s="265"/>
      <c r="AG48" s="265"/>
      <c r="AH48" s="331"/>
      <c r="AI48" s="331"/>
      <c r="AJ48" s="265"/>
      <c r="AK48" s="265"/>
      <c r="AL48" s="265"/>
      <c r="AM48" s="265"/>
      <c r="AN48" s="265"/>
      <c r="AO48" s="331"/>
      <c r="AP48" s="331"/>
      <c r="AQ48" s="265"/>
      <c r="AR48" s="265"/>
      <c r="AS48" s="265"/>
      <c r="AT48" s="265"/>
      <c r="AU48" s="265"/>
      <c r="AV48" s="331"/>
      <c r="AW48" s="331"/>
      <c r="AX48" s="265"/>
      <c r="AY48" s="265"/>
      <c r="AZ48" s="265"/>
      <c r="BA48" s="265"/>
      <c r="BB48" s="265"/>
      <c r="BC48" s="331"/>
      <c r="BD48" s="331"/>
      <c r="BE48" s="265"/>
      <c r="BF48" s="265"/>
      <c r="BG48" s="265"/>
      <c r="BH48" s="265"/>
      <c r="BI48" s="265"/>
      <c r="BJ48" s="331"/>
      <c r="BK48" s="331"/>
      <c r="BL48" s="265"/>
      <c r="BM48" s="265"/>
      <c r="BN48" s="265"/>
      <c r="BO48" s="265"/>
      <c r="BP48" s="265"/>
      <c r="BQ48" s="331"/>
      <c r="BR48" s="331"/>
      <c r="BS48" s="265"/>
      <c r="BT48" s="265"/>
      <c r="BU48" s="265"/>
      <c r="BV48" s="265"/>
      <c r="BW48" s="265"/>
      <c r="BX48" s="331"/>
      <c r="BY48" s="331"/>
      <c r="BZ48" s="331"/>
      <c r="CA48" s="331"/>
      <c r="CB48" s="331"/>
      <c r="CC48" s="331"/>
      <c r="CD48" s="331"/>
      <c r="CE48" s="331"/>
      <c r="CF48" s="331"/>
      <c r="CG48" s="265"/>
      <c r="CH48" s="265"/>
      <c r="CI48" s="265"/>
      <c r="CJ48" s="265"/>
      <c r="CK48" s="265"/>
      <c r="CL48" s="331"/>
      <c r="CM48" s="331"/>
      <c r="CN48" s="265"/>
      <c r="CO48" s="265"/>
      <c r="CP48" s="265"/>
      <c r="CQ48" s="265"/>
      <c r="CR48" s="265"/>
      <c r="CS48" s="265"/>
    </row>
    <row r="49" spans="1:97" s="2" customFormat="1" ht="18" customHeight="1" x14ac:dyDescent="0.35">
      <c r="A49" s="360"/>
      <c r="B49" s="202"/>
      <c r="C49" s="201" t="s">
        <v>54</v>
      </c>
      <c r="D49" s="201"/>
      <c r="E49" s="201">
        <f>SUM(G49:BD50)</f>
        <v>0</v>
      </c>
      <c r="F49" s="201">
        <f>E49-D49</f>
        <v>0</v>
      </c>
      <c r="G49" s="331"/>
      <c r="H49" s="265"/>
      <c r="I49" s="265"/>
      <c r="J49" s="265"/>
      <c r="K49" s="265"/>
      <c r="L49" s="265"/>
      <c r="M49" s="331"/>
      <c r="N49" s="331"/>
      <c r="O49" s="265"/>
      <c r="P49" s="265"/>
      <c r="Q49" s="265"/>
      <c r="R49" s="265"/>
      <c r="S49" s="265"/>
      <c r="T49" s="331"/>
      <c r="U49" s="331"/>
      <c r="V49" s="265"/>
      <c r="W49" s="265"/>
      <c r="X49" s="265"/>
      <c r="Y49" s="265"/>
      <c r="Z49" s="265"/>
      <c r="AA49" s="331"/>
      <c r="AB49" s="331"/>
      <c r="AC49" s="265"/>
      <c r="AD49" s="265"/>
      <c r="AE49" s="265"/>
      <c r="AF49" s="265"/>
      <c r="AG49" s="265"/>
      <c r="AH49" s="331"/>
      <c r="AI49" s="331"/>
      <c r="AJ49" s="265"/>
      <c r="AK49" s="265"/>
      <c r="AL49" s="265"/>
      <c r="AM49" s="265"/>
      <c r="AN49" s="265"/>
      <c r="AO49" s="331"/>
      <c r="AP49" s="331"/>
      <c r="AQ49" s="265"/>
      <c r="AR49" s="265"/>
      <c r="AS49" s="265"/>
      <c r="AT49" s="265"/>
      <c r="AU49" s="265"/>
      <c r="AV49" s="331"/>
      <c r="AW49" s="331"/>
      <c r="AX49" s="265"/>
      <c r="AY49" s="265"/>
      <c r="AZ49" s="265"/>
      <c r="BA49" s="265"/>
      <c r="BB49" s="265"/>
      <c r="BC49" s="331"/>
      <c r="BD49" s="331"/>
      <c r="BE49" s="265"/>
      <c r="BF49" s="265"/>
      <c r="BG49" s="265"/>
      <c r="BH49" s="265"/>
      <c r="BI49" s="265"/>
      <c r="BJ49" s="331"/>
      <c r="BK49" s="331"/>
      <c r="BL49" s="265"/>
      <c r="BM49" s="265"/>
      <c r="BN49" s="265"/>
      <c r="BO49" s="265"/>
      <c r="BP49" s="265"/>
      <c r="BQ49" s="331"/>
      <c r="BR49" s="331"/>
      <c r="BS49" s="265"/>
      <c r="BT49" s="265"/>
      <c r="BU49" s="265"/>
      <c r="BV49" s="265"/>
      <c r="BW49" s="265"/>
      <c r="BX49" s="331"/>
      <c r="BY49" s="331"/>
      <c r="BZ49" s="331"/>
      <c r="CA49" s="331"/>
      <c r="CB49" s="331"/>
      <c r="CC49" s="331"/>
      <c r="CD49" s="331"/>
      <c r="CE49" s="331"/>
      <c r="CF49" s="331"/>
      <c r="CG49" s="265"/>
      <c r="CH49" s="265"/>
      <c r="CI49" s="265"/>
      <c r="CJ49" s="265"/>
      <c r="CK49" s="265"/>
      <c r="CL49" s="331"/>
      <c r="CM49" s="331"/>
      <c r="CN49" s="265"/>
      <c r="CO49" s="265"/>
      <c r="CP49" s="265"/>
      <c r="CQ49" s="265"/>
      <c r="CR49" s="265"/>
      <c r="CS49" s="265"/>
    </row>
    <row r="50" spans="1:97" s="2" customFormat="1" ht="18" customHeight="1" x14ac:dyDescent="0.35">
      <c r="A50" s="361"/>
      <c r="B50" s="203"/>
      <c r="C50" s="201"/>
      <c r="D50" s="201"/>
      <c r="E50" s="201"/>
      <c r="F50" s="201"/>
      <c r="G50" s="331"/>
      <c r="H50" s="265"/>
      <c r="I50" s="265"/>
      <c r="J50" s="265"/>
      <c r="K50" s="265"/>
      <c r="L50" s="265"/>
      <c r="M50" s="331"/>
      <c r="N50" s="331"/>
      <c r="O50" s="265"/>
      <c r="P50" s="265"/>
      <c r="Q50" s="265"/>
      <c r="R50" s="265"/>
      <c r="S50" s="265"/>
      <c r="T50" s="331"/>
      <c r="U50" s="331"/>
      <c r="V50" s="265"/>
      <c r="W50" s="265"/>
      <c r="X50" s="265"/>
      <c r="Y50" s="265"/>
      <c r="Z50" s="265"/>
      <c r="AA50" s="331"/>
      <c r="AB50" s="331"/>
      <c r="AC50" s="265"/>
      <c r="AD50" s="265"/>
      <c r="AE50" s="265"/>
      <c r="AF50" s="265"/>
      <c r="AG50" s="265"/>
      <c r="AH50" s="331"/>
      <c r="AI50" s="331"/>
      <c r="AJ50" s="265"/>
      <c r="AK50" s="265"/>
      <c r="AL50" s="265"/>
      <c r="AM50" s="265"/>
      <c r="AN50" s="265"/>
      <c r="AO50" s="331"/>
      <c r="AP50" s="331"/>
      <c r="AQ50" s="265"/>
      <c r="AR50" s="265"/>
      <c r="AS50" s="265"/>
      <c r="AT50" s="265"/>
      <c r="AU50" s="265"/>
      <c r="AV50" s="331"/>
      <c r="AW50" s="331"/>
      <c r="AX50" s="265"/>
      <c r="AY50" s="265"/>
      <c r="AZ50" s="265"/>
      <c r="BA50" s="265"/>
      <c r="BB50" s="265"/>
      <c r="BC50" s="331"/>
      <c r="BD50" s="331"/>
      <c r="BE50" s="265"/>
      <c r="BF50" s="265"/>
      <c r="BG50" s="265"/>
      <c r="BH50" s="265"/>
      <c r="BI50" s="265"/>
      <c r="BJ50" s="331"/>
      <c r="BK50" s="331"/>
      <c r="BL50" s="265"/>
      <c r="BM50" s="265"/>
      <c r="BN50" s="265"/>
      <c r="BO50" s="265"/>
      <c r="BP50" s="265"/>
      <c r="BQ50" s="331"/>
      <c r="BR50" s="331"/>
      <c r="BS50" s="265"/>
      <c r="BT50" s="265"/>
      <c r="BU50" s="265"/>
      <c r="BV50" s="265"/>
      <c r="BW50" s="265"/>
      <c r="BX50" s="331"/>
      <c r="BY50" s="331"/>
      <c r="BZ50" s="331"/>
      <c r="CA50" s="331"/>
      <c r="CB50" s="331"/>
      <c r="CC50" s="331"/>
      <c r="CD50" s="331"/>
      <c r="CE50" s="331"/>
      <c r="CF50" s="331"/>
      <c r="CG50" s="265"/>
      <c r="CH50" s="265"/>
      <c r="CI50" s="265"/>
      <c r="CJ50" s="265"/>
      <c r="CK50" s="265"/>
      <c r="CL50" s="331"/>
      <c r="CM50" s="331"/>
      <c r="CN50" s="265"/>
      <c r="CO50" s="265"/>
      <c r="CP50" s="265"/>
      <c r="CQ50" s="265"/>
      <c r="CR50" s="265"/>
      <c r="CS50" s="265"/>
    </row>
    <row r="51" spans="1:97" s="2" customFormat="1" ht="15" customHeight="1" x14ac:dyDescent="0.35">
      <c r="A51"/>
      <c r="B51"/>
      <c r="C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22"/>
      <c r="BQ51"/>
      <c r="BR51"/>
    </row>
    <row r="52" spans="1:97" s="2" customFormat="1" ht="15" customHeight="1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22"/>
      <c r="BQ52"/>
      <c r="BR52"/>
    </row>
    <row r="53" spans="1:97" s="2" customFormat="1" ht="15" customHeight="1" x14ac:dyDescent="0.35">
      <c r="A53"/>
      <c r="B53" s="21"/>
      <c r="C53"/>
      <c r="D53"/>
      <c r="E53"/>
      <c r="F5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22"/>
      <c r="BQ53"/>
      <c r="BR53"/>
    </row>
    <row r="54" spans="1:97" s="2" customFormat="1" ht="15" customHeight="1" x14ac:dyDescent="0.35">
      <c r="A54"/>
      <c r="B54" s="21"/>
      <c r="C54"/>
      <c r="D54"/>
      <c r="E54"/>
      <c r="F5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Q54"/>
      <c r="BR54"/>
    </row>
    <row r="55" spans="1:97" s="2" customFormat="1" ht="15" customHeight="1" x14ac:dyDescent="0.35">
      <c r="A55"/>
      <c r="B55" s="21"/>
      <c r="C55"/>
      <c r="D55"/>
      <c r="E55"/>
      <c r="F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Q55"/>
      <c r="BR55"/>
    </row>
    <row r="56" spans="1:97" s="2" customFormat="1" ht="15" customHeight="1" x14ac:dyDescent="0.35">
      <c r="A56"/>
      <c r="B56" s="21"/>
      <c r="C56"/>
      <c r="D56"/>
      <c r="E56"/>
      <c r="F5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Q56"/>
      <c r="BR56"/>
    </row>
    <row r="57" spans="1:97" s="1" customFormat="1" ht="15" customHeight="1" x14ac:dyDescent="0.35">
      <c r="A57"/>
      <c r="B57" s="21"/>
      <c r="C57"/>
      <c r="D57"/>
      <c r="E57"/>
      <c r="F57"/>
      <c r="BP57" s="2"/>
      <c r="BQ57"/>
      <c r="BR57"/>
    </row>
    <row r="58" spans="1:97" s="1" customFormat="1" ht="15" customHeight="1" x14ac:dyDescent="0.35">
      <c r="A58"/>
      <c r="B58" s="21"/>
      <c r="C58"/>
      <c r="D58"/>
      <c r="E58"/>
      <c r="F58"/>
      <c r="BP58" s="2"/>
      <c r="BQ58"/>
      <c r="BR58"/>
    </row>
    <row r="59" spans="1:97" s="1" customFormat="1" ht="15" customHeight="1" x14ac:dyDescent="0.35">
      <c r="A59"/>
      <c r="B59" s="21"/>
      <c r="C59"/>
      <c r="D59"/>
      <c r="E59"/>
      <c r="F59"/>
      <c r="BP59" s="2"/>
      <c r="BQ59"/>
      <c r="BR59"/>
    </row>
    <row r="60" spans="1:97" s="1" customFormat="1" ht="15" customHeight="1" x14ac:dyDescent="0.35">
      <c r="A60"/>
      <c r="B60" s="21"/>
      <c r="C60"/>
      <c r="D60"/>
      <c r="E60"/>
      <c r="F60"/>
      <c r="BP60" s="2"/>
      <c r="BQ60"/>
      <c r="BR60"/>
    </row>
    <row r="61" spans="1:97" s="1" customFormat="1" ht="15" customHeight="1" x14ac:dyDescent="0.35">
      <c r="A61"/>
      <c r="B61" s="21"/>
      <c r="C61"/>
      <c r="D61"/>
      <c r="E61"/>
      <c r="F61"/>
      <c r="BP61" s="2"/>
      <c r="BQ61"/>
      <c r="BR61"/>
    </row>
    <row r="62" spans="1:97" s="1" customFormat="1" ht="15" customHeight="1" x14ac:dyDescent="0.35">
      <c r="A62"/>
      <c r="B62" s="21"/>
      <c r="C62"/>
      <c r="D62"/>
      <c r="E62"/>
      <c r="F62"/>
      <c r="BP62" s="2"/>
      <c r="BQ62"/>
      <c r="BR62"/>
    </row>
    <row r="63" spans="1:97" s="1" customFormat="1" ht="15" customHeight="1" x14ac:dyDescent="0.35">
      <c r="A63"/>
      <c r="B63" s="21"/>
      <c r="C63"/>
      <c r="D63"/>
      <c r="E63"/>
      <c r="F63"/>
      <c r="BP63" s="2"/>
      <c r="BQ63"/>
      <c r="BR63"/>
    </row>
    <row r="64" spans="1:97" s="1" customFormat="1" ht="15" customHeight="1" x14ac:dyDescent="0.35">
      <c r="A64"/>
      <c r="B64" s="21"/>
      <c r="C64"/>
      <c r="D64"/>
      <c r="E64"/>
      <c r="F64"/>
      <c r="BP64" s="2"/>
      <c r="BQ64"/>
      <c r="BR64"/>
    </row>
    <row r="65" spans="1:70" s="1" customFormat="1" ht="15" customHeight="1" x14ac:dyDescent="0.35">
      <c r="A65"/>
      <c r="B65" s="21"/>
      <c r="C65"/>
      <c r="D65"/>
      <c r="E65"/>
      <c r="F65"/>
      <c r="BP65" s="2"/>
      <c r="BQ65"/>
      <c r="BR65"/>
    </row>
    <row r="66" spans="1:70" s="1" customFormat="1" ht="15" customHeight="1" x14ac:dyDescent="0.35">
      <c r="A66"/>
      <c r="B66" s="21"/>
      <c r="C66"/>
      <c r="D66"/>
      <c r="E66"/>
      <c r="F66"/>
      <c r="BP66" s="2"/>
      <c r="BQ66"/>
      <c r="BR66"/>
    </row>
  </sheetData>
  <mergeCells count="585">
    <mergeCell ref="BW49:BW50"/>
    <mergeCell ref="CL49:CL50"/>
    <mergeCell ref="CM49:CM50"/>
    <mergeCell ref="CN49:CN50"/>
    <mergeCell ref="CO49:CO50"/>
    <mergeCell ref="CP49:CP50"/>
    <mergeCell ref="CQ49:CQ50"/>
    <mergeCell ref="CR49:CR50"/>
    <mergeCell ref="CL43:CL44"/>
    <mergeCell ref="CI49:CI50"/>
    <mergeCell ref="CJ49:CJ50"/>
    <mergeCell ref="CK49:CK50"/>
    <mergeCell ref="CI47:CI48"/>
    <mergeCell ref="CJ47:CJ48"/>
    <mergeCell ref="CK47:CK48"/>
    <mergeCell ref="CL47:CL48"/>
    <mergeCell ref="CG47:CG48"/>
    <mergeCell ref="CH47:CH48"/>
    <mergeCell ref="CI45:CI46"/>
    <mergeCell ref="CJ45:CJ46"/>
    <mergeCell ref="CK45:CK46"/>
    <mergeCell ref="CL45:CL46"/>
    <mergeCell ref="BX47:BX48"/>
    <mergeCell ref="BY47:BY48"/>
    <mergeCell ref="CS3:CS4"/>
    <mergeCell ref="CS35:CS36"/>
    <mergeCell ref="CR47:CR48"/>
    <mergeCell ref="CM47:CM48"/>
    <mergeCell ref="CN47:CN48"/>
    <mergeCell ref="CO47:CO48"/>
    <mergeCell ref="CP47:CP48"/>
    <mergeCell ref="CQ47:CQ48"/>
    <mergeCell ref="CO45:CO46"/>
    <mergeCell ref="CP45:CP46"/>
    <mergeCell ref="CQ45:CQ46"/>
    <mergeCell ref="CR45:CR46"/>
    <mergeCell ref="CM43:CM44"/>
    <mergeCell ref="CN43:CN44"/>
    <mergeCell ref="CO43:CO44"/>
    <mergeCell ref="CM45:CM46"/>
    <mergeCell ref="CN45:CN46"/>
    <mergeCell ref="CP41:CP42"/>
    <mergeCell ref="CQ41:CQ42"/>
    <mergeCell ref="CR41:CR42"/>
    <mergeCell ref="BN3:CR3"/>
    <mergeCell ref="BN35:BN36"/>
    <mergeCell ref="BO35:BO36"/>
    <mergeCell ref="BQ35:BQ36"/>
    <mergeCell ref="BQ47:BQ48"/>
    <mergeCell ref="BR47:BR48"/>
    <mergeCell ref="BS47:BS48"/>
    <mergeCell ref="BT47:BT48"/>
    <mergeCell ref="BU47:BU48"/>
    <mergeCell ref="BV47:BV48"/>
    <mergeCell ref="BW47:BW48"/>
    <mergeCell ref="CG49:CG50"/>
    <mergeCell ref="CH49:CH50"/>
    <mergeCell ref="BX49:BX50"/>
    <mergeCell ref="BY49:BY50"/>
    <mergeCell ref="BZ49:BZ50"/>
    <mergeCell ref="CA49:CA50"/>
    <mergeCell ref="CB49:CB50"/>
    <mergeCell ref="CC49:CC50"/>
    <mergeCell ref="CD49:CD50"/>
    <mergeCell ref="CE49:CE50"/>
    <mergeCell ref="CF49:CF50"/>
    <mergeCell ref="BQ49:BQ50"/>
    <mergeCell ref="BR49:BR50"/>
    <mergeCell ref="BS49:BS50"/>
    <mergeCell ref="BT49:BT50"/>
    <mergeCell ref="BU49:BU50"/>
    <mergeCell ref="BV49:BV50"/>
    <mergeCell ref="BZ47:BZ48"/>
    <mergeCell ref="CA47:CA48"/>
    <mergeCell ref="CB47:CB48"/>
    <mergeCell ref="CC47:CC48"/>
    <mergeCell ref="CD47:CD48"/>
    <mergeCell ref="CE47:CE48"/>
    <mergeCell ref="CF47:CF48"/>
    <mergeCell ref="CJ43:CJ44"/>
    <mergeCell ref="BY43:BY44"/>
    <mergeCell ref="BZ43:BZ44"/>
    <mergeCell ref="CA43:CA44"/>
    <mergeCell ref="CB43:CB44"/>
    <mergeCell ref="CC43:CC44"/>
    <mergeCell ref="CD43:CD44"/>
    <mergeCell ref="CE43:CE44"/>
    <mergeCell ref="CF43:CF44"/>
    <mergeCell ref="CG43:CG44"/>
    <mergeCell ref="CH43:CH44"/>
    <mergeCell ref="CI43:CI44"/>
    <mergeCell ref="CQ43:CQ44"/>
    <mergeCell ref="CR43:CR44"/>
    <mergeCell ref="BN45:BN46"/>
    <mergeCell ref="BO45:BO46"/>
    <mergeCell ref="BQ45:BQ46"/>
    <mergeCell ref="BR45:BR46"/>
    <mergeCell ref="BS45:BS46"/>
    <mergeCell ref="BT45:BT46"/>
    <mergeCell ref="BU45:BU46"/>
    <mergeCell ref="BV45:BV46"/>
    <mergeCell ref="BW45:BW46"/>
    <mergeCell ref="BX45:BX46"/>
    <mergeCell ref="BY45:BY46"/>
    <mergeCell ref="BZ45:BZ46"/>
    <mergeCell ref="CA45:CA46"/>
    <mergeCell ref="CB45:CB46"/>
    <mergeCell ref="CC45:CC46"/>
    <mergeCell ref="CD45:CD46"/>
    <mergeCell ref="CE45:CE46"/>
    <mergeCell ref="CF45:CF46"/>
    <mergeCell ref="CG45:CG46"/>
    <mergeCell ref="CH45:CH46"/>
    <mergeCell ref="BN43:BN44"/>
    <mergeCell ref="CP43:CP44"/>
    <mergeCell ref="BQ43:BQ44"/>
    <mergeCell ref="BR43:BR44"/>
    <mergeCell ref="BS43:BS44"/>
    <mergeCell ref="BT43:BT44"/>
    <mergeCell ref="BU43:BU44"/>
    <mergeCell ref="BV43:BV44"/>
    <mergeCell ref="BW43:BW44"/>
    <mergeCell ref="BX43:BX44"/>
    <mergeCell ref="CK43:CK44"/>
    <mergeCell ref="CG41:CG42"/>
    <mergeCell ref="CH41:CH42"/>
    <mergeCell ref="CI41:CI42"/>
    <mergeCell ref="CJ41:CJ42"/>
    <mergeCell ref="CK41:CK42"/>
    <mergeCell ref="CL41:CL42"/>
    <mergeCell ref="CM41:CM42"/>
    <mergeCell ref="CN41:CN42"/>
    <mergeCell ref="CO41:CO42"/>
    <mergeCell ref="CL35:CL36"/>
    <mergeCell ref="CM35:CM36"/>
    <mergeCell ref="CN35:CN36"/>
    <mergeCell ref="CO35:CO36"/>
    <mergeCell ref="CP35:CP36"/>
    <mergeCell ref="CQ35:CQ36"/>
    <mergeCell ref="CR35:CR36"/>
    <mergeCell ref="BN39:CR39"/>
    <mergeCell ref="BQ41:BQ42"/>
    <mergeCell ref="BR41:BR42"/>
    <mergeCell ref="BS41:BS42"/>
    <mergeCell ref="BT41:BT42"/>
    <mergeCell ref="BU41:BU42"/>
    <mergeCell ref="BV41:BV42"/>
    <mergeCell ref="BW41:BW42"/>
    <mergeCell ref="BX41:BX42"/>
    <mergeCell ref="BY41:BY42"/>
    <mergeCell ref="BZ41:BZ42"/>
    <mergeCell ref="CA41:CA42"/>
    <mergeCell ref="CB41:CB42"/>
    <mergeCell ref="CC41:CC42"/>
    <mergeCell ref="CD41:CD42"/>
    <mergeCell ref="CE41:CE42"/>
    <mergeCell ref="CF41:CF42"/>
    <mergeCell ref="BR35:BR36"/>
    <mergeCell ref="BS35:BS36"/>
    <mergeCell ref="BT35:BT36"/>
    <mergeCell ref="BU35:BU36"/>
    <mergeCell ref="BV35:BV36"/>
    <mergeCell ref="BW35:BW36"/>
    <mergeCell ref="BX35:BX36"/>
    <mergeCell ref="BY35:BY36"/>
    <mergeCell ref="BZ35:BZ36"/>
    <mergeCell ref="CA35:CA36"/>
    <mergeCell ref="CB35:CB36"/>
    <mergeCell ref="CC35:CC36"/>
    <mergeCell ref="CD35:CD36"/>
    <mergeCell ref="CE35:CE36"/>
    <mergeCell ref="CF35:CF36"/>
    <mergeCell ref="CG35:CG36"/>
    <mergeCell ref="CH35:CH36"/>
    <mergeCell ref="CI35:CI36"/>
    <mergeCell ref="CJ35:CJ36"/>
    <mergeCell ref="CK35:CK36"/>
    <mergeCell ref="BI49:BI50"/>
    <mergeCell ref="BJ49:BJ50"/>
    <mergeCell ref="BK49:BK50"/>
    <mergeCell ref="BL49:BL50"/>
    <mergeCell ref="BM49:BM50"/>
    <mergeCell ref="BP49:BP50"/>
    <mergeCell ref="BC49:BC50"/>
    <mergeCell ref="BD49:BD50"/>
    <mergeCell ref="BE49:BE50"/>
    <mergeCell ref="BF49:BF50"/>
    <mergeCell ref="BG49:BG50"/>
    <mergeCell ref="BH49:BH50"/>
    <mergeCell ref="BN49:BN50"/>
    <mergeCell ref="BO49:BO50"/>
    <mergeCell ref="BL47:BL48"/>
    <mergeCell ref="BM47:BM48"/>
    <mergeCell ref="BP47:BP48"/>
    <mergeCell ref="BC47:BC48"/>
    <mergeCell ref="BD47:BD48"/>
    <mergeCell ref="BE47:BE48"/>
    <mergeCell ref="BF47:BF48"/>
    <mergeCell ref="BG47:BG48"/>
    <mergeCell ref="AW49:AW50"/>
    <mergeCell ref="AX49:AX50"/>
    <mergeCell ref="AY49:AY50"/>
    <mergeCell ref="AZ49:AZ50"/>
    <mergeCell ref="BA49:BA50"/>
    <mergeCell ref="BB49:BB50"/>
    <mergeCell ref="AQ49:AQ50"/>
    <mergeCell ref="AR49:AR50"/>
    <mergeCell ref="AS49:AS50"/>
    <mergeCell ref="AT49:AT50"/>
    <mergeCell ref="AU49:AU50"/>
    <mergeCell ref="AV49:AV50"/>
    <mergeCell ref="AK49:AK50"/>
    <mergeCell ref="AL49:AL50"/>
    <mergeCell ref="AM49:AM50"/>
    <mergeCell ref="AN49:AN50"/>
    <mergeCell ref="AO49:AO50"/>
    <mergeCell ref="AP49:AP50"/>
    <mergeCell ref="AE49:AE50"/>
    <mergeCell ref="AF49:AF50"/>
    <mergeCell ref="AG49:AG50"/>
    <mergeCell ref="AH49:AH50"/>
    <mergeCell ref="AI49:AI50"/>
    <mergeCell ref="AJ49:AJ50"/>
    <mergeCell ref="Y49:Y50"/>
    <mergeCell ref="Z49:Z50"/>
    <mergeCell ref="AA49:AA50"/>
    <mergeCell ref="AB49:AB50"/>
    <mergeCell ref="AC49:AC50"/>
    <mergeCell ref="AD49:AD50"/>
    <mergeCell ref="S49:S50"/>
    <mergeCell ref="T49:T50"/>
    <mergeCell ref="U49:U50"/>
    <mergeCell ref="V49:V50"/>
    <mergeCell ref="W49:W50"/>
    <mergeCell ref="X49:X50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A49:A50"/>
    <mergeCell ref="B49:B50"/>
    <mergeCell ref="C49:C50"/>
    <mergeCell ref="D49:D50"/>
    <mergeCell ref="E49:E50"/>
    <mergeCell ref="F49:F50"/>
    <mergeCell ref="BI47:BI48"/>
    <mergeCell ref="BJ47:BJ48"/>
    <mergeCell ref="BK47:BK48"/>
    <mergeCell ref="AW47:AW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AU47:AU48"/>
    <mergeCell ref="AV47:AV48"/>
    <mergeCell ref="AK47:AK48"/>
    <mergeCell ref="AL47:AL48"/>
    <mergeCell ref="AM47:AM48"/>
    <mergeCell ref="BH47:BH48"/>
    <mergeCell ref="BN47:BN48"/>
    <mergeCell ref="BO47:BO48"/>
    <mergeCell ref="AN47:AN48"/>
    <mergeCell ref="AO47:AO48"/>
    <mergeCell ref="AP47:AP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BI45:BI46"/>
    <mergeCell ref="BJ45:BJ46"/>
    <mergeCell ref="BK45:BK46"/>
    <mergeCell ref="AW45:AW46"/>
    <mergeCell ref="AX45:AX46"/>
    <mergeCell ref="AY45:AY46"/>
    <mergeCell ref="AZ45:AZ46"/>
    <mergeCell ref="BA45:BA46"/>
    <mergeCell ref="BB45:BB46"/>
    <mergeCell ref="AQ45:AQ46"/>
    <mergeCell ref="AR45:AR46"/>
    <mergeCell ref="AS45:AS46"/>
    <mergeCell ref="AT45:AT46"/>
    <mergeCell ref="AU45:AU46"/>
    <mergeCell ref="AV45:AV46"/>
    <mergeCell ref="AK45:AK46"/>
    <mergeCell ref="AL45:AL46"/>
    <mergeCell ref="AM45:AM46"/>
    <mergeCell ref="BL45:BL46"/>
    <mergeCell ref="BM45:BM46"/>
    <mergeCell ref="BP45:BP46"/>
    <mergeCell ref="BC45:BC46"/>
    <mergeCell ref="BD45:BD46"/>
    <mergeCell ref="BE45:BE46"/>
    <mergeCell ref="BF45:BF46"/>
    <mergeCell ref="BG45:BG46"/>
    <mergeCell ref="BH45:BH46"/>
    <mergeCell ref="AN45:AN46"/>
    <mergeCell ref="AO45:AO46"/>
    <mergeCell ref="AP45:AP46"/>
    <mergeCell ref="AE45:AE46"/>
    <mergeCell ref="AF45:AF46"/>
    <mergeCell ref="AG45:AG46"/>
    <mergeCell ref="AH45:AH46"/>
    <mergeCell ref="AI45:AI46"/>
    <mergeCell ref="AJ45:AJ46"/>
    <mergeCell ref="Y45:Y46"/>
    <mergeCell ref="Z45:Z46"/>
    <mergeCell ref="AA45:AA46"/>
    <mergeCell ref="AB45:AB46"/>
    <mergeCell ref="AC45:AC46"/>
    <mergeCell ref="AD45:AD46"/>
    <mergeCell ref="S45:S46"/>
    <mergeCell ref="T45:T46"/>
    <mergeCell ref="U45:U46"/>
    <mergeCell ref="V45:V46"/>
    <mergeCell ref="W45:W46"/>
    <mergeCell ref="X45:X46"/>
    <mergeCell ref="M45:M46"/>
    <mergeCell ref="N45:N46"/>
    <mergeCell ref="O45:O46"/>
    <mergeCell ref="P45:P46"/>
    <mergeCell ref="Q45:Q46"/>
    <mergeCell ref="R45:R46"/>
    <mergeCell ref="G45:G46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BI43:BI44"/>
    <mergeCell ref="BJ43:BJ44"/>
    <mergeCell ref="BK43:BK44"/>
    <mergeCell ref="AW43:AW44"/>
    <mergeCell ref="AX43:AX44"/>
    <mergeCell ref="AY43:AY44"/>
    <mergeCell ref="AZ43:AZ44"/>
    <mergeCell ref="BA43:BA44"/>
    <mergeCell ref="BB43:BB44"/>
    <mergeCell ref="AQ43:AQ44"/>
    <mergeCell ref="AR43:AR44"/>
    <mergeCell ref="AS43:AS44"/>
    <mergeCell ref="AT43:AT44"/>
    <mergeCell ref="AU43:AU44"/>
    <mergeCell ref="AV43:AV44"/>
    <mergeCell ref="AK43:AK44"/>
    <mergeCell ref="AL43:AL44"/>
    <mergeCell ref="AM43:AM44"/>
    <mergeCell ref="BL43:BL44"/>
    <mergeCell ref="BM43:BM44"/>
    <mergeCell ref="BP43:BP44"/>
    <mergeCell ref="BC43:BC44"/>
    <mergeCell ref="BD43:BD44"/>
    <mergeCell ref="BE43:BE44"/>
    <mergeCell ref="BF43:BF44"/>
    <mergeCell ref="BG43:BG44"/>
    <mergeCell ref="BH43:BH44"/>
    <mergeCell ref="BO43:BO44"/>
    <mergeCell ref="AN43:AN44"/>
    <mergeCell ref="AO43:AO44"/>
    <mergeCell ref="AP43:AP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BI41:BI42"/>
    <mergeCell ref="BJ41:BJ42"/>
    <mergeCell ref="BK41:BK42"/>
    <mergeCell ref="AW41:AW42"/>
    <mergeCell ref="AX41:AX42"/>
    <mergeCell ref="AY41:AY42"/>
    <mergeCell ref="AZ41:AZ42"/>
    <mergeCell ref="BA41:BA42"/>
    <mergeCell ref="BB41:BB42"/>
    <mergeCell ref="AQ41:AQ42"/>
    <mergeCell ref="AR41:AR42"/>
    <mergeCell ref="AS41:AS42"/>
    <mergeCell ref="AT41:AT42"/>
    <mergeCell ref="AU41:AU42"/>
    <mergeCell ref="AV41:AV42"/>
    <mergeCell ref="AK41:AK42"/>
    <mergeCell ref="AL41:AL42"/>
    <mergeCell ref="AM41:AM42"/>
    <mergeCell ref="BL41:BL42"/>
    <mergeCell ref="BM41:BM42"/>
    <mergeCell ref="BP41:BP42"/>
    <mergeCell ref="BC41:BC42"/>
    <mergeCell ref="BD41:BD42"/>
    <mergeCell ref="BE41:BE42"/>
    <mergeCell ref="BF41:BF42"/>
    <mergeCell ref="BG41:BG42"/>
    <mergeCell ref="BH41:BH42"/>
    <mergeCell ref="BN41:BN42"/>
    <mergeCell ref="BO41:BO42"/>
    <mergeCell ref="AN41:AN42"/>
    <mergeCell ref="AO41:AO42"/>
    <mergeCell ref="AP41:AP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S41:S42"/>
    <mergeCell ref="T41:T42"/>
    <mergeCell ref="U41:U42"/>
    <mergeCell ref="V41:V42"/>
    <mergeCell ref="W41:W42"/>
    <mergeCell ref="X41:X42"/>
    <mergeCell ref="BP35:BP36"/>
    <mergeCell ref="A39:A40"/>
    <mergeCell ref="B39:B40"/>
    <mergeCell ref="C39:C40"/>
    <mergeCell ref="D39:D40"/>
    <mergeCell ref="E39:E40"/>
    <mergeCell ref="F39:F40"/>
    <mergeCell ref="G39:AH39"/>
    <mergeCell ref="AI39:BM39"/>
    <mergeCell ref="AK35:AK36"/>
    <mergeCell ref="AL35:AL36"/>
    <mergeCell ref="AM35:AM36"/>
    <mergeCell ref="AN35:AN36"/>
    <mergeCell ref="BC35:BC36"/>
    <mergeCell ref="BD35:BD36"/>
    <mergeCell ref="AC35:AC36"/>
    <mergeCell ref="AD35:AD36"/>
    <mergeCell ref="AE35:AE36"/>
    <mergeCell ref="V35:V36"/>
    <mergeCell ref="W35:W36"/>
    <mergeCell ref="X35:X36"/>
    <mergeCell ref="Y35:Y36"/>
    <mergeCell ref="AA35:AA36"/>
    <mergeCell ref="AB35:AB36"/>
    <mergeCell ref="A41:A42"/>
    <mergeCell ref="B41:B42"/>
    <mergeCell ref="C41:C42"/>
    <mergeCell ref="D41:D42"/>
    <mergeCell ref="E41:E42"/>
    <mergeCell ref="F41:F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A35:A36"/>
    <mergeCell ref="B35:C36"/>
    <mergeCell ref="D35:D36"/>
    <mergeCell ref="E35:E36"/>
    <mergeCell ref="F35:F36"/>
    <mergeCell ref="G35:G36"/>
    <mergeCell ref="A17:A22"/>
    <mergeCell ref="B17:B22"/>
    <mergeCell ref="A23:A28"/>
    <mergeCell ref="B23:B28"/>
    <mergeCell ref="A29:A34"/>
    <mergeCell ref="B29:B3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CS39:CS40"/>
    <mergeCell ref="CS41:CS42"/>
    <mergeCell ref="CS43:CS44"/>
    <mergeCell ref="CS45:CS46"/>
    <mergeCell ref="CS47:CS48"/>
    <mergeCell ref="CS49:CS50"/>
    <mergeCell ref="BH35:BH36"/>
    <mergeCell ref="G3:AH3"/>
    <mergeCell ref="AI3:BM3"/>
    <mergeCell ref="O35:O36"/>
    <mergeCell ref="P35:P36"/>
    <mergeCell ref="Q35:Q36"/>
    <mergeCell ref="R35:R36"/>
    <mergeCell ref="T35:T36"/>
    <mergeCell ref="U35:U36"/>
    <mergeCell ref="H35:H36"/>
    <mergeCell ref="I35:I36"/>
    <mergeCell ref="J35:J36"/>
    <mergeCell ref="K35:K36"/>
    <mergeCell ref="M35:M36"/>
    <mergeCell ref="N35:N36"/>
    <mergeCell ref="AF35:AF36"/>
    <mergeCell ref="AG35:AG36"/>
    <mergeCell ref="AJ35:AJ36"/>
  </mergeCells>
  <conditionalFormatting sqref="F5:F34 E35:F35">
    <cfRule type="cellIs" dxfId="42" priority="10" operator="lessThan">
      <formula>0</formula>
    </cfRule>
  </conditionalFormatting>
  <conditionalFormatting sqref="F5:F35">
    <cfRule type="cellIs" dxfId="41" priority="9" operator="equal">
      <formula>0</formula>
    </cfRule>
  </conditionalFormatting>
  <conditionalFormatting sqref="F41:F50">
    <cfRule type="cellIs" dxfId="40" priority="7" operator="equal">
      <formula>0</formula>
    </cfRule>
    <cfRule type="cellIs" dxfId="39" priority="8" operator="lessThan">
      <formula>0</formula>
    </cfRule>
  </conditionalFormatting>
  <conditionalFormatting sqref="G29:BO34 G35:CS35 G36:AI36 AO36:BB36 BE36:BG36 BI36:BM36 G41:CS50">
    <cfRule type="cellIs" dxfId="38" priority="6" operator="greaterThan">
      <formula>0</formula>
    </cfRule>
  </conditionalFormatting>
  <conditionalFormatting sqref="G5:CR28">
    <cfRule type="cellIs" dxfId="37" priority="3" operator="greaterThan">
      <formula>0</formula>
    </cfRule>
  </conditionalFormatting>
  <conditionalFormatting sqref="BP29:BP34">
    <cfRule type="containsText" dxfId="36" priority="4" operator="containsText" text="Done">
      <formula>NOT(ISERROR(SEARCH("Done",BP29)))</formula>
    </cfRule>
    <cfRule type="containsText" dxfId="35" priority="5" operator="containsText" text="Done">
      <formula>NOT(ISERROR(SEARCH("Done",BP29)))</formula>
    </cfRule>
  </conditionalFormatting>
  <conditionalFormatting sqref="CS5:CS28">
    <cfRule type="containsText" dxfId="34" priority="1" operator="containsText" text="Done">
      <formula>NOT(ISERROR(SEARCH("Done",CS5)))</formula>
    </cfRule>
    <cfRule type="containsText" dxfId="33" priority="2" operator="containsText" text="Done">
      <formula>NOT(ISERROR(SEARCH("Done",CS5)))</formula>
    </cfRule>
  </conditionalFormatting>
  <printOptions horizontalCentered="1" verticalCentered="1"/>
  <pageMargins left="0.7" right="0.7" top="0.75" bottom="0.75" header="0.3" footer="0.3"/>
  <pageSetup paperSize="8" scale="54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00CB-4C4E-4B0E-B46D-351F3443729F}">
  <sheetPr>
    <tabColor rgb="FFFFFF00"/>
    <pageSetUpPr fitToPage="1"/>
  </sheetPr>
  <dimension ref="A1:CS60"/>
  <sheetViews>
    <sheetView showGridLines="0" tabSelected="1" zoomScale="60" zoomScaleNormal="60" workbookViewId="0">
      <pane xSplit="6" topLeftCell="BD1" activePane="topRight" state="frozen"/>
      <selection activeCell="G51" sqref="G51:AH52"/>
      <selection pane="topRight" activeCell="BT8" sqref="BT8"/>
    </sheetView>
  </sheetViews>
  <sheetFormatPr defaultColWidth="9.1796875" defaultRowHeight="15" customHeight="1" x14ac:dyDescent="0.35"/>
  <cols>
    <col min="1" max="1" width="21.816406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73" width="4.54296875" style="1" customWidth="1"/>
    <col min="74" max="76" width="4.54296875" style="2" customWidth="1"/>
    <col min="77" max="96" width="4.54296875" customWidth="1"/>
    <col min="97" max="97" width="21.453125" customWidth="1"/>
    <col min="98" max="99" width="2.26953125" bestFit="1" customWidth="1"/>
    <col min="100" max="100" width="3.26953125" bestFit="1" customWidth="1"/>
    <col min="101" max="101" width="12" bestFit="1" customWidth="1"/>
    <col min="102" max="102" width="7.1796875" bestFit="1" customWidth="1"/>
    <col min="103" max="109" width="2.26953125" bestFit="1" customWidth="1"/>
    <col min="110" max="112" width="3.26953125" bestFit="1" customWidth="1"/>
    <col min="113" max="113" width="10" bestFit="1" customWidth="1"/>
    <col min="114" max="114" width="11.453125" bestFit="1" customWidth="1"/>
  </cols>
  <sheetData>
    <row r="1" spans="1:97" ht="34.5" customHeight="1" x14ac:dyDescent="0.35">
      <c r="A1" s="27" t="s">
        <v>45</v>
      </c>
      <c r="D1" s="230" t="s">
        <v>229</v>
      </c>
      <c r="E1" s="231"/>
      <c r="F1" s="232"/>
    </row>
    <row r="2" spans="1:97" ht="25" customHeight="1" x14ac:dyDescent="0.35">
      <c r="A2" s="23" t="s">
        <v>46</v>
      </c>
      <c r="C2">
        <f>D2/4</f>
        <v>170</v>
      </c>
      <c r="D2" s="2">
        <f>SUBTOTAL(9,D5:D28)</f>
        <v>680</v>
      </c>
      <c r="E2" s="2">
        <f>SUBTOTAL(9,E5:E28)</f>
        <v>504</v>
      </c>
      <c r="F2" s="63">
        <f>SUBTOTAL(9,F5:F28)</f>
        <v>-176</v>
      </c>
    </row>
    <row r="3" spans="1:97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1" t="s">
        <v>219</v>
      </c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5" t="s">
        <v>279</v>
      </c>
      <c r="BO3" s="216"/>
      <c r="BP3" s="216"/>
      <c r="BQ3" s="216"/>
      <c r="BR3" s="216"/>
      <c r="BS3" s="216"/>
      <c r="BT3" s="216"/>
      <c r="BU3" s="216"/>
      <c r="BV3" s="216"/>
      <c r="BW3" s="216"/>
      <c r="BX3" s="216"/>
      <c r="BY3" s="216"/>
      <c r="BZ3" s="216"/>
      <c r="CA3" s="216"/>
      <c r="CB3" s="216"/>
      <c r="CC3" s="216"/>
      <c r="CD3" s="216"/>
      <c r="CE3" s="216"/>
      <c r="CF3" s="216"/>
      <c r="CG3" s="216"/>
      <c r="CH3" s="216"/>
      <c r="CI3" s="216"/>
      <c r="CJ3" s="216"/>
      <c r="CK3" s="216"/>
      <c r="CL3" s="216"/>
      <c r="CM3" s="216"/>
      <c r="CN3" s="216"/>
      <c r="CO3" s="216"/>
      <c r="CP3" s="216"/>
      <c r="CQ3" s="216"/>
      <c r="CR3" s="217"/>
      <c r="CS3" s="237" t="s">
        <v>52</v>
      </c>
    </row>
    <row r="4" spans="1:97" ht="18" customHeight="1" x14ac:dyDescent="0.35">
      <c r="A4" s="206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15">
        <v>28</v>
      </c>
      <c r="AI4" s="154">
        <v>1</v>
      </c>
      <c r="AJ4" s="155">
        <v>2</v>
      </c>
      <c r="AK4" s="155">
        <v>3</v>
      </c>
      <c r="AL4" s="155">
        <v>4</v>
      </c>
      <c r="AM4" s="155">
        <v>5</v>
      </c>
      <c r="AN4" s="155">
        <v>6</v>
      </c>
      <c r="AO4" s="154">
        <v>7</v>
      </c>
      <c r="AP4" s="154">
        <v>8</v>
      </c>
      <c r="AQ4" s="155">
        <v>9</v>
      </c>
      <c r="AR4" s="155">
        <v>10</v>
      </c>
      <c r="AS4" s="155">
        <v>11</v>
      </c>
      <c r="AT4" s="155">
        <v>12</v>
      </c>
      <c r="AU4" s="155">
        <v>13</v>
      </c>
      <c r="AV4" s="154">
        <v>14</v>
      </c>
      <c r="AW4" s="154">
        <v>15</v>
      </c>
      <c r="AX4" s="155">
        <v>16</v>
      </c>
      <c r="AY4" s="155">
        <v>17</v>
      </c>
      <c r="AZ4" s="155">
        <v>18</v>
      </c>
      <c r="BA4" s="155">
        <v>19</v>
      </c>
      <c r="BB4" s="155">
        <v>20</v>
      </c>
      <c r="BC4" s="154">
        <v>21</v>
      </c>
      <c r="BD4" s="154">
        <v>22</v>
      </c>
      <c r="BE4" s="155">
        <v>23</v>
      </c>
      <c r="BF4" s="155">
        <v>24</v>
      </c>
      <c r="BG4" s="155">
        <v>25</v>
      </c>
      <c r="BH4" s="155">
        <v>26</v>
      </c>
      <c r="BI4" s="155">
        <v>27</v>
      </c>
      <c r="BJ4" s="154">
        <v>28</v>
      </c>
      <c r="BK4" s="154">
        <v>29</v>
      </c>
      <c r="BL4" s="155">
        <v>30</v>
      </c>
      <c r="BM4" s="155">
        <v>31</v>
      </c>
      <c r="BN4" s="149">
        <v>1</v>
      </c>
      <c r="BO4" s="149">
        <v>2</v>
      </c>
      <c r="BP4" s="149">
        <v>3</v>
      </c>
      <c r="BQ4" s="148">
        <v>4</v>
      </c>
      <c r="BR4" s="148">
        <v>5</v>
      </c>
      <c r="BS4" s="149">
        <v>6</v>
      </c>
      <c r="BT4" s="149">
        <v>7</v>
      </c>
      <c r="BU4" s="149">
        <v>8</v>
      </c>
      <c r="BV4" s="149">
        <v>9</v>
      </c>
      <c r="BW4" s="149">
        <v>10</v>
      </c>
      <c r="BX4" s="148">
        <v>11</v>
      </c>
      <c r="BY4" s="148">
        <v>12</v>
      </c>
      <c r="BZ4" s="148">
        <v>13</v>
      </c>
      <c r="CA4" s="148">
        <v>14</v>
      </c>
      <c r="CB4" s="148">
        <v>15</v>
      </c>
      <c r="CC4" s="148">
        <v>16</v>
      </c>
      <c r="CD4" s="148">
        <v>17</v>
      </c>
      <c r="CE4" s="148">
        <v>18</v>
      </c>
      <c r="CF4" s="148">
        <v>19</v>
      </c>
      <c r="CG4" s="149">
        <v>20</v>
      </c>
      <c r="CH4" s="149">
        <v>21</v>
      </c>
      <c r="CI4" s="149">
        <v>22</v>
      </c>
      <c r="CJ4" s="149">
        <v>23</v>
      </c>
      <c r="CK4" s="149">
        <v>24</v>
      </c>
      <c r="CL4" s="148">
        <v>25</v>
      </c>
      <c r="CM4" s="148">
        <v>26</v>
      </c>
      <c r="CN4" s="149">
        <v>27</v>
      </c>
      <c r="CO4" s="149">
        <v>28</v>
      </c>
      <c r="CP4" s="149">
        <v>29</v>
      </c>
      <c r="CQ4" s="149">
        <v>30</v>
      </c>
      <c r="CR4" s="149">
        <v>31</v>
      </c>
      <c r="CS4" s="238"/>
    </row>
    <row r="5" spans="1:97" ht="18" customHeight="1" x14ac:dyDescent="0.35">
      <c r="A5" s="220" t="s">
        <v>287</v>
      </c>
      <c r="B5" s="223" t="s">
        <v>193</v>
      </c>
      <c r="C5" s="31" t="s">
        <v>1</v>
      </c>
      <c r="D5" s="14">
        <v>170</v>
      </c>
      <c r="E5" s="4">
        <f>SUM(BL5:BW5)</f>
        <v>170</v>
      </c>
      <c r="F5" s="8">
        <f>E5-D5</f>
        <v>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6"/>
      <c r="AI5" s="116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9">
        <v>90</v>
      </c>
      <c r="BO5" s="9">
        <f>24+11</f>
        <v>35</v>
      </c>
      <c r="BP5" s="9">
        <v>39</v>
      </c>
      <c r="BQ5" s="116">
        <v>6</v>
      </c>
      <c r="BR5" s="116"/>
      <c r="BS5" s="9"/>
      <c r="BT5" s="9"/>
      <c r="BU5" s="9"/>
      <c r="BV5" s="9"/>
      <c r="BW5" s="9"/>
      <c r="BX5" s="116"/>
      <c r="BY5" s="116"/>
      <c r="BZ5" s="116"/>
      <c r="CA5" s="116"/>
      <c r="CB5" s="116"/>
      <c r="CC5" s="116"/>
      <c r="CD5" s="116"/>
      <c r="CE5" s="116"/>
      <c r="CF5" s="116"/>
      <c r="CG5" s="9"/>
      <c r="CH5" s="9"/>
      <c r="CI5" s="9"/>
      <c r="CJ5" s="9"/>
      <c r="CK5" s="9"/>
      <c r="CL5" s="116"/>
      <c r="CM5" s="116"/>
      <c r="CN5" s="9"/>
      <c r="CO5" s="9"/>
      <c r="CP5" s="9"/>
      <c r="CQ5" s="9"/>
      <c r="CR5" s="173"/>
      <c r="CS5" s="94"/>
    </row>
    <row r="6" spans="1:97" ht="18" customHeight="1" x14ac:dyDescent="0.35">
      <c r="A6" s="221"/>
      <c r="B6" s="224"/>
      <c r="C6" s="32" t="s">
        <v>2</v>
      </c>
      <c r="D6" s="124">
        <v>170</v>
      </c>
      <c r="E6" s="4">
        <f t="shared" ref="E6:E9" si="0">SUM(BL6:BW6)</f>
        <v>170</v>
      </c>
      <c r="F6" s="8">
        <f t="shared" ref="F6:F29" si="1">E6-D6</f>
        <v>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116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9"/>
      <c r="BO6" s="9">
        <v>43</v>
      </c>
      <c r="BP6" s="9">
        <v>60</v>
      </c>
      <c r="BQ6" s="116">
        <v>37</v>
      </c>
      <c r="BR6" s="116"/>
      <c r="BS6" s="9">
        <v>30</v>
      </c>
      <c r="BT6" s="9"/>
      <c r="BU6" s="9"/>
      <c r="BV6" s="9"/>
      <c r="BW6" s="9"/>
      <c r="BX6" s="116"/>
      <c r="BY6" s="116"/>
      <c r="BZ6" s="116"/>
      <c r="CA6" s="116"/>
      <c r="CB6" s="116"/>
      <c r="CC6" s="116"/>
      <c r="CD6" s="116"/>
      <c r="CE6" s="116"/>
      <c r="CF6" s="116"/>
      <c r="CG6" s="9"/>
      <c r="CH6" s="9"/>
      <c r="CI6" s="9"/>
      <c r="CJ6" s="9"/>
      <c r="CK6" s="9"/>
      <c r="CL6" s="116"/>
      <c r="CM6" s="116"/>
      <c r="CN6" s="9"/>
      <c r="CO6" s="9"/>
      <c r="CP6" s="9"/>
      <c r="CQ6" s="9"/>
      <c r="CR6" s="173"/>
      <c r="CS6" s="94"/>
    </row>
    <row r="7" spans="1:97" ht="18" customHeight="1" x14ac:dyDescent="0.35">
      <c r="A7" s="221"/>
      <c r="B7" s="224"/>
      <c r="C7" s="32" t="s">
        <v>3</v>
      </c>
      <c r="D7" s="124"/>
      <c r="E7" s="4">
        <f t="shared" si="0"/>
        <v>0</v>
      </c>
      <c r="F7" s="8">
        <f t="shared" si="1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116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9"/>
      <c r="BO7" s="9"/>
      <c r="BP7" s="9"/>
      <c r="BQ7" s="116"/>
      <c r="BR7" s="116"/>
      <c r="BS7" s="9"/>
      <c r="BT7" s="9"/>
      <c r="BU7" s="9"/>
      <c r="BV7" s="9"/>
      <c r="BW7" s="9"/>
      <c r="BX7" s="116"/>
      <c r="BY7" s="116"/>
      <c r="BZ7" s="116"/>
      <c r="CA7" s="116"/>
      <c r="CB7" s="116"/>
      <c r="CC7" s="116"/>
      <c r="CD7" s="116"/>
      <c r="CE7" s="116"/>
      <c r="CF7" s="116"/>
      <c r="CG7" s="9"/>
      <c r="CH7" s="9"/>
      <c r="CI7" s="9"/>
      <c r="CJ7" s="9"/>
      <c r="CK7" s="9"/>
      <c r="CL7" s="116"/>
      <c r="CM7" s="116"/>
      <c r="CN7" s="9"/>
      <c r="CO7" s="9"/>
      <c r="CP7" s="9"/>
      <c r="CQ7" s="9"/>
      <c r="CR7" s="173"/>
      <c r="CS7" s="94"/>
    </row>
    <row r="8" spans="1:97" ht="18" customHeight="1" x14ac:dyDescent="0.35">
      <c r="A8" s="221"/>
      <c r="B8" s="224"/>
      <c r="C8" s="33" t="s">
        <v>4</v>
      </c>
      <c r="D8" s="124">
        <v>170</v>
      </c>
      <c r="E8" s="4">
        <f t="shared" si="0"/>
        <v>87</v>
      </c>
      <c r="F8" s="8">
        <f t="shared" si="1"/>
        <v>-83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116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9"/>
      <c r="BO8" s="9"/>
      <c r="BP8" s="9">
        <v>20</v>
      </c>
      <c r="BQ8" s="116">
        <f>25+20</f>
        <v>45</v>
      </c>
      <c r="BR8" s="116"/>
      <c r="BS8" s="9">
        <v>22</v>
      </c>
      <c r="BT8" s="9"/>
      <c r="BU8" s="9"/>
      <c r="BV8" s="9"/>
      <c r="BW8" s="9"/>
      <c r="BX8" s="116"/>
      <c r="BY8" s="116"/>
      <c r="BZ8" s="116"/>
      <c r="CA8" s="116"/>
      <c r="CB8" s="116"/>
      <c r="CC8" s="116"/>
      <c r="CD8" s="116"/>
      <c r="CE8" s="116"/>
      <c r="CF8" s="116"/>
      <c r="CG8" s="9"/>
      <c r="CH8" s="9"/>
      <c r="CI8" s="9"/>
      <c r="CJ8" s="9"/>
      <c r="CK8" s="9"/>
      <c r="CL8" s="116"/>
      <c r="CM8" s="116"/>
      <c r="CN8" s="9"/>
      <c r="CO8" s="9"/>
      <c r="CP8" s="9"/>
      <c r="CQ8" s="9"/>
      <c r="CR8" s="173"/>
      <c r="CS8" s="94"/>
    </row>
    <row r="9" spans="1:97" ht="18" customHeight="1" x14ac:dyDescent="0.35">
      <c r="A9" s="221"/>
      <c r="B9" s="224"/>
      <c r="C9" s="33" t="s">
        <v>5</v>
      </c>
      <c r="D9" s="124">
        <v>170</v>
      </c>
      <c r="E9" s="4">
        <f t="shared" si="0"/>
        <v>77</v>
      </c>
      <c r="F9" s="8">
        <f t="shared" si="1"/>
        <v>-93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116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9"/>
      <c r="BO9" s="9"/>
      <c r="BP9" s="9">
        <v>20</v>
      </c>
      <c r="BQ9" s="116">
        <f>20+16</f>
        <v>36</v>
      </c>
      <c r="BR9" s="116"/>
      <c r="BS9" s="9">
        <v>21</v>
      </c>
      <c r="BT9" s="9"/>
      <c r="BU9" s="9"/>
      <c r="BV9" s="9"/>
      <c r="BW9" s="9"/>
      <c r="BX9" s="116"/>
      <c r="BY9" s="116"/>
      <c r="BZ9" s="116"/>
      <c r="CA9" s="116"/>
      <c r="CB9" s="116"/>
      <c r="CC9" s="116"/>
      <c r="CD9" s="116"/>
      <c r="CE9" s="116"/>
      <c r="CF9" s="116"/>
      <c r="CG9" s="9"/>
      <c r="CH9" s="9"/>
      <c r="CI9" s="9"/>
      <c r="CJ9" s="9"/>
      <c r="CK9" s="9"/>
      <c r="CL9" s="116"/>
      <c r="CM9" s="116"/>
      <c r="CN9" s="9"/>
      <c r="CO9" s="9"/>
      <c r="CP9" s="9"/>
      <c r="CQ9" s="9"/>
      <c r="CR9" s="173"/>
      <c r="CS9" s="94"/>
    </row>
    <row r="10" spans="1:97" ht="18" customHeight="1" x14ac:dyDescent="0.35">
      <c r="A10" s="222"/>
      <c r="B10" s="225"/>
      <c r="C10" s="34" t="s">
        <v>6</v>
      </c>
      <c r="D10" s="124"/>
      <c r="E10" s="4">
        <f t="shared" ref="E10" si="2">SUM(AK10:AU10)</f>
        <v>0</v>
      </c>
      <c r="F10" s="10">
        <f t="shared" si="1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17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13"/>
      <c r="BO10" s="13"/>
      <c r="BP10" s="13"/>
      <c r="BQ10" s="117"/>
      <c r="BR10" s="117"/>
      <c r="BS10" s="13"/>
      <c r="BT10" s="13"/>
      <c r="BU10" s="13"/>
      <c r="BV10" s="13"/>
      <c r="BW10" s="13"/>
      <c r="BX10" s="117"/>
      <c r="BY10" s="117"/>
      <c r="BZ10" s="117"/>
      <c r="CA10" s="117"/>
      <c r="CB10" s="117"/>
      <c r="CC10" s="117"/>
      <c r="CD10" s="117"/>
      <c r="CE10" s="117"/>
      <c r="CF10" s="117"/>
      <c r="CG10" s="13"/>
      <c r="CH10" s="13"/>
      <c r="CI10" s="13"/>
      <c r="CJ10" s="13"/>
      <c r="CK10" s="13"/>
      <c r="CL10" s="117"/>
      <c r="CM10" s="117"/>
      <c r="CN10" s="13"/>
      <c r="CO10" s="13"/>
      <c r="CP10" s="13"/>
      <c r="CQ10" s="13"/>
      <c r="CR10" s="174"/>
      <c r="CS10" s="94"/>
    </row>
    <row r="11" spans="1:97" ht="18" hidden="1" customHeight="1" x14ac:dyDescent="0.35">
      <c r="A11" s="220"/>
      <c r="B11" s="223"/>
      <c r="C11" s="31" t="s">
        <v>1</v>
      </c>
      <c r="D11" s="14"/>
      <c r="E11" s="4">
        <f t="shared" ref="E11:E28" si="3">SUM(G11:AG11)</f>
        <v>0</v>
      </c>
      <c r="F11" s="4">
        <f t="shared" si="1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118"/>
      <c r="AJ11" s="5"/>
      <c r="AK11" s="5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9"/>
      <c r="BO11" s="9"/>
      <c r="BP11" s="9"/>
      <c r="BQ11" s="9"/>
      <c r="BR11" s="9"/>
      <c r="BS11" s="9"/>
      <c r="BT11" s="9"/>
      <c r="BU11" s="9"/>
      <c r="BV11" s="41"/>
      <c r="BW11" s="153"/>
      <c r="BX11" s="153"/>
      <c r="CS11" s="94"/>
    </row>
    <row r="12" spans="1:97" ht="18" hidden="1" customHeight="1" x14ac:dyDescent="0.35">
      <c r="A12" s="221"/>
      <c r="B12" s="224"/>
      <c r="C12" s="32" t="s">
        <v>2</v>
      </c>
      <c r="D12" s="124"/>
      <c r="E12" s="4">
        <f t="shared" si="3"/>
        <v>0</v>
      </c>
      <c r="F12" s="8">
        <f t="shared" si="1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16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103"/>
      <c r="BO12" s="103"/>
      <c r="BP12" s="103"/>
      <c r="BQ12" s="103"/>
      <c r="BR12" s="103"/>
      <c r="BS12" s="103"/>
      <c r="BT12" s="103"/>
      <c r="BU12" s="103"/>
      <c r="BV12" s="42"/>
      <c r="BW12" s="153"/>
      <c r="BX12" s="153"/>
      <c r="CS12" s="94"/>
    </row>
    <row r="13" spans="1:97" ht="18" hidden="1" customHeight="1" x14ac:dyDescent="0.35">
      <c r="A13" s="221"/>
      <c r="B13" s="224"/>
      <c r="C13" s="32" t="s">
        <v>3</v>
      </c>
      <c r="D13" s="124"/>
      <c r="E13" s="4">
        <f t="shared" si="3"/>
        <v>0</v>
      </c>
      <c r="F13" s="8">
        <f t="shared" si="1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16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103"/>
      <c r="BO13" s="103"/>
      <c r="BP13" s="103"/>
      <c r="BQ13" s="103"/>
      <c r="BR13" s="103"/>
      <c r="BS13" s="103"/>
      <c r="BT13" s="103"/>
      <c r="BU13" s="103"/>
      <c r="BV13" s="42"/>
      <c r="BW13" s="153"/>
      <c r="BX13" s="153"/>
      <c r="CS13" s="94"/>
    </row>
    <row r="14" spans="1:97" ht="18" hidden="1" customHeight="1" x14ac:dyDescent="0.35">
      <c r="A14" s="221"/>
      <c r="B14" s="224"/>
      <c r="C14" s="33" t="s">
        <v>4</v>
      </c>
      <c r="D14" s="124"/>
      <c r="E14" s="4">
        <f t="shared" si="3"/>
        <v>0</v>
      </c>
      <c r="F14" s="8">
        <f t="shared" si="1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16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172"/>
      <c r="BO14" s="172"/>
      <c r="BP14" s="172"/>
      <c r="BQ14" s="172"/>
      <c r="BR14" s="172"/>
      <c r="BS14" s="172"/>
      <c r="BT14" s="172"/>
      <c r="BU14" s="172"/>
      <c r="BV14" s="140"/>
      <c r="BW14"/>
      <c r="BX14"/>
      <c r="CS14" s="94"/>
    </row>
    <row r="15" spans="1:97" ht="18" hidden="1" customHeight="1" x14ac:dyDescent="0.35">
      <c r="A15" s="221"/>
      <c r="B15" s="224"/>
      <c r="C15" s="33" t="s">
        <v>5</v>
      </c>
      <c r="D15" s="124"/>
      <c r="E15" s="4">
        <f t="shared" si="3"/>
        <v>0</v>
      </c>
      <c r="F15" s="8">
        <f t="shared" si="1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16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172"/>
      <c r="BO15" s="172"/>
      <c r="BP15" s="172"/>
      <c r="BQ15" s="172"/>
      <c r="BR15" s="172"/>
      <c r="BS15" s="172"/>
      <c r="BT15" s="172"/>
      <c r="BU15" s="172"/>
      <c r="BV15" s="140"/>
      <c r="BW15"/>
      <c r="BX15"/>
      <c r="CS15" s="94"/>
    </row>
    <row r="16" spans="1:97" ht="18" hidden="1" customHeight="1" x14ac:dyDescent="0.35">
      <c r="A16" s="222"/>
      <c r="B16" s="225"/>
      <c r="C16" s="34" t="s">
        <v>6</v>
      </c>
      <c r="D16" s="16"/>
      <c r="E16" s="4">
        <f t="shared" si="3"/>
        <v>0</v>
      </c>
      <c r="F16" s="10">
        <f t="shared" si="1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17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19"/>
      <c r="BO16" s="19"/>
      <c r="BP16" s="19"/>
      <c r="BQ16" s="19"/>
      <c r="BR16" s="19"/>
      <c r="BS16" s="19"/>
      <c r="BT16" s="19"/>
      <c r="BU16" s="19"/>
      <c r="BV16" s="43"/>
      <c r="BW16" s="153"/>
      <c r="BX16" s="153"/>
      <c r="CS16" s="94"/>
    </row>
    <row r="17" spans="1:97" ht="18" hidden="1" customHeight="1" x14ac:dyDescent="0.35">
      <c r="A17" s="220"/>
      <c r="B17" s="223"/>
      <c r="C17" s="31" t="s">
        <v>1</v>
      </c>
      <c r="D17" s="14"/>
      <c r="E17" s="4">
        <f t="shared" si="3"/>
        <v>0</v>
      </c>
      <c r="F17" s="4">
        <f t="shared" si="1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118"/>
      <c r="AJ17" s="5"/>
      <c r="AK17" s="5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9"/>
      <c r="BO17" s="9"/>
      <c r="BP17" s="9"/>
      <c r="BQ17" s="9"/>
      <c r="BR17" s="9"/>
      <c r="BS17" s="9"/>
      <c r="BT17" s="9"/>
      <c r="BU17" s="9"/>
      <c r="BV17" s="41"/>
      <c r="BW17" s="153"/>
      <c r="BX17" s="153"/>
      <c r="CS17" s="94"/>
    </row>
    <row r="18" spans="1:97" ht="18" hidden="1" customHeight="1" x14ac:dyDescent="0.35">
      <c r="A18" s="221"/>
      <c r="B18" s="224"/>
      <c r="C18" s="32" t="s">
        <v>2</v>
      </c>
      <c r="D18" s="124"/>
      <c r="E18" s="4">
        <f t="shared" si="3"/>
        <v>0</v>
      </c>
      <c r="F18" s="8">
        <f t="shared" si="1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116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41"/>
      <c r="BW18" s="153"/>
      <c r="BX18" s="153"/>
      <c r="CS18" s="94"/>
    </row>
    <row r="19" spans="1:97" ht="18" hidden="1" customHeight="1" x14ac:dyDescent="0.35">
      <c r="A19" s="221"/>
      <c r="B19" s="224"/>
      <c r="C19" s="32" t="s">
        <v>3</v>
      </c>
      <c r="D19" s="124"/>
      <c r="E19" s="4">
        <f t="shared" si="3"/>
        <v>0</v>
      </c>
      <c r="F19" s="8">
        <f t="shared" si="1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16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103"/>
      <c r="BO19" s="103"/>
      <c r="BP19" s="103"/>
      <c r="BQ19" s="103"/>
      <c r="BR19" s="103"/>
      <c r="BS19" s="103"/>
      <c r="BT19" s="103"/>
      <c r="BU19" s="103"/>
      <c r="BV19" s="42"/>
      <c r="BW19" s="153"/>
      <c r="BX19" s="153"/>
      <c r="CS19" s="94"/>
    </row>
    <row r="20" spans="1:97" ht="18" hidden="1" customHeight="1" x14ac:dyDescent="0.35">
      <c r="A20" s="221"/>
      <c r="B20" s="224"/>
      <c r="C20" s="33" t="s">
        <v>4</v>
      </c>
      <c r="D20" s="124"/>
      <c r="E20" s="4">
        <f t="shared" si="3"/>
        <v>0</v>
      </c>
      <c r="F20" s="8">
        <f t="shared" si="1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16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172"/>
      <c r="BO20" s="172"/>
      <c r="BP20" s="172"/>
      <c r="BQ20" s="172"/>
      <c r="BR20" s="172"/>
      <c r="BS20" s="172"/>
      <c r="BT20" s="172"/>
      <c r="BU20" s="172"/>
      <c r="BV20" s="140"/>
      <c r="BW20"/>
      <c r="BX20"/>
      <c r="CS20" s="94"/>
    </row>
    <row r="21" spans="1:97" ht="18" hidden="1" customHeight="1" x14ac:dyDescent="0.35">
      <c r="A21" s="221"/>
      <c r="B21" s="224"/>
      <c r="C21" s="33" t="s">
        <v>5</v>
      </c>
      <c r="D21" s="124"/>
      <c r="E21" s="4">
        <f t="shared" si="3"/>
        <v>0</v>
      </c>
      <c r="F21" s="8">
        <f t="shared" si="1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16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172"/>
      <c r="BO21" s="172"/>
      <c r="BP21" s="172"/>
      <c r="BQ21" s="172"/>
      <c r="BR21" s="172"/>
      <c r="BS21" s="172"/>
      <c r="BT21" s="172"/>
      <c r="BU21" s="172"/>
      <c r="BV21" s="140"/>
      <c r="BW21"/>
      <c r="BX21"/>
      <c r="CS21" s="94"/>
    </row>
    <row r="22" spans="1:97" ht="18" hidden="1" customHeight="1" x14ac:dyDescent="0.35">
      <c r="A22" s="222"/>
      <c r="B22" s="225"/>
      <c r="C22" s="35" t="s">
        <v>6</v>
      </c>
      <c r="D22" s="16"/>
      <c r="E22" s="4">
        <f t="shared" si="3"/>
        <v>0</v>
      </c>
      <c r="F22" s="10">
        <f t="shared" si="1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17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19"/>
      <c r="BO22" s="19"/>
      <c r="BP22" s="19"/>
      <c r="BQ22" s="19"/>
      <c r="BR22" s="19"/>
      <c r="BS22" s="19"/>
      <c r="BT22" s="19"/>
      <c r="BU22" s="19"/>
      <c r="BV22" s="43"/>
      <c r="BW22" s="153"/>
      <c r="BX22" s="153"/>
      <c r="CS22" s="94"/>
    </row>
    <row r="23" spans="1:97" ht="18" hidden="1" customHeight="1" x14ac:dyDescent="0.35">
      <c r="A23" s="220"/>
      <c r="B23" s="223"/>
      <c r="C23" s="31" t="s">
        <v>1</v>
      </c>
      <c r="D23" s="14"/>
      <c r="E23" s="4">
        <f t="shared" si="3"/>
        <v>0</v>
      </c>
      <c r="F23" s="4">
        <f t="shared" si="1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118"/>
      <c r="AJ23" s="5"/>
      <c r="AK23" s="5"/>
      <c r="AL23" s="5"/>
      <c r="AM23" s="5"/>
      <c r="AN23" s="5"/>
      <c r="AO23" s="118"/>
      <c r="AP23" s="118"/>
      <c r="AQ23" s="5"/>
      <c r="AR23" s="5"/>
      <c r="AS23" s="5"/>
      <c r="AT23" s="5"/>
      <c r="AU23" s="5"/>
      <c r="AV23" s="118"/>
      <c r="AW23" s="118"/>
      <c r="AX23" s="5"/>
      <c r="AY23" s="5"/>
      <c r="AZ23" s="5"/>
      <c r="BA23" s="5"/>
      <c r="BB23" s="5"/>
      <c r="BC23" s="118"/>
      <c r="BD23" s="118"/>
      <c r="BE23" s="5"/>
      <c r="BF23" s="5"/>
      <c r="BG23" s="5"/>
      <c r="BH23" s="5"/>
      <c r="BI23" s="5"/>
      <c r="BJ23" s="118"/>
      <c r="BK23" s="118"/>
      <c r="BL23" s="5"/>
      <c r="BM23" s="5"/>
      <c r="BN23" s="9"/>
      <c r="BO23" s="9"/>
      <c r="BP23" s="9"/>
      <c r="BQ23" s="9"/>
      <c r="BR23" s="9"/>
      <c r="BS23" s="9"/>
      <c r="BT23" s="9"/>
      <c r="BU23" s="9"/>
      <c r="BV23" s="41"/>
      <c r="BW23" s="153"/>
      <c r="BX23" s="153"/>
      <c r="CS23" s="94"/>
    </row>
    <row r="24" spans="1:97" ht="18" hidden="1" customHeight="1" x14ac:dyDescent="0.35">
      <c r="A24" s="221"/>
      <c r="B24" s="224"/>
      <c r="C24" s="32" t="s">
        <v>2</v>
      </c>
      <c r="D24" s="124"/>
      <c r="E24" s="4">
        <f t="shared" si="3"/>
        <v>0</v>
      </c>
      <c r="F24" s="8">
        <f t="shared" si="1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16"/>
      <c r="AJ24" s="9"/>
      <c r="AK24" s="9"/>
      <c r="AL24" s="9"/>
      <c r="AM24" s="9"/>
      <c r="AN24" s="9"/>
      <c r="AO24" s="116"/>
      <c r="AP24" s="116"/>
      <c r="AQ24" s="9"/>
      <c r="AR24" s="9"/>
      <c r="AS24" s="9"/>
      <c r="AT24" s="9"/>
      <c r="AU24" s="9"/>
      <c r="AV24" s="116"/>
      <c r="AW24" s="116"/>
      <c r="AX24" s="9"/>
      <c r="AY24" s="9"/>
      <c r="AZ24" s="9"/>
      <c r="BA24" s="9"/>
      <c r="BB24" s="9"/>
      <c r="BC24" s="116"/>
      <c r="BD24" s="116"/>
      <c r="BE24" s="9"/>
      <c r="BF24" s="9"/>
      <c r="BG24" s="9"/>
      <c r="BH24" s="9"/>
      <c r="BI24" s="9"/>
      <c r="BJ24" s="116"/>
      <c r="BK24" s="116"/>
      <c r="BL24" s="9"/>
      <c r="BM24" s="9"/>
      <c r="BN24" s="103"/>
      <c r="BO24" s="103"/>
      <c r="BP24" s="103"/>
      <c r="BQ24" s="103"/>
      <c r="BR24" s="103"/>
      <c r="BS24" s="103"/>
      <c r="BT24" s="103"/>
      <c r="BU24" s="103"/>
      <c r="BV24" s="42"/>
      <c r="BW24" s="153"/>
      <c r="BX24" s="153"/>
      <c r="CS24" s="94"/>
    </row>
    <row r="25" spans="1:97" ht="18" hidden="1" customHeight="1" x14ac:dyDescent="0.35">
      <c r="A25" s="221"/>
      <c r="B25" s="224"/>
      <c r="C25" s="32" t="s">
        <v>3</v>
      </c>
      <c r="D25" s="124"/>
      <c r="E25" s="4">
        <f t="shared" si="3"/>
        <v>0</v>
      </c>
      <c r="F25" s="8">
        <f t="shared" si="1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16"/>
      <c r="AJ25" s="9"/>
      <c r="AK25" s="9"/>
      <c r="AL25" s="9"/>
      <c r="AM25" s="9"/>
      <c r="AN25" s="9"/>
      <c r="AO25" s="116"/>
      <c r="AP25" s="116"/>
      <c r="AQ25" s="9"/>
      <c r="AR25" s="9"/>
      <c r="AS25" s="9"/>
      <c r="AT25" s="9"/>
      <c r="AU25" s="9"/>
      <c r="AV25" s="116"/>
      <c r="AW25" s="116"/>
      <c r="AX25" s="9"/>
      <c r="AY25" s="9"/>
      <c r="AZ25" s="9"/>
      <c r="BA25" s="9"/>
      <c r="BB25" s="9"/>
      <c r="BC25" s="116"/>
      <c r="BD25" s="116"/>
      <c r="BE25" s="9"/>
      <c r="BF25" s="9"/>
      <c r="BG25" s="9"/>
      <c r="BH25" s="9"/>
      <c r="BI25" s="9"/>
      <c r="BJ25" s="116"/>
      <c r="BK25" s="116"/>
      <c r="BL25" s="9"/>
      <c r="BM25" s="9"/>
      <c r="BN25" s="103"/>
      <c r="BO25" s="103"/>
      <c r="BP25" s="103"/>
      <c r="BQ25" s="103"/>
      <c r="BR25" s="103"/>
      <c r="BS25" s="103"/>
      <c r="BT25" s="103"/>
      <c r="BU25" s="103"/>
      <c r="BV25" s="42"/>
      <c r="BW25" s="153"/>
      <c r="BX25" s="153"/>
      <c r="CS25" s="94"/>
    </row>
    <row r="26" spans="1:97" ht="18" hidden="1" customHeight="1" x14ac:dyDescent="0.35">
      <c r="A26" s="221"/>
      <c r="B26" s="224"/>
      <c r="C26" s="33" t="s">
        <v>4</v>
      </c>
      <c r="D26" s="124"/>
      <c r="E26" s="4">
        <f t="shared" si="3"/>
        <v>0</v>
      </c>
      <c r="F26" s="8">
        <f t="shared" si="1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16"/>
      <c r="AJ26" s="9"/>
      <c r="AK26" s="9"/>
      <c r="AL26" s="9"/>
      <c r="AM26" s="9"/>
      <c r="AN26" s="9"/>
      <c r="AO26" s="116"/>
      <c r="AP26" s="116"/>
      <c r="AQ26" s="9"/>
      <c r="AR26" s="9"/>
      <c r="AS26" s="9"/>
      <c r="AT26" s="9"/>
      <c r="AU26" s="9"/>
      <c r="AV26" s="116"/>
      <c r="AW26" s="116"/>
      <c r="AX26" s="9"/>
      <c r="AY26" s="9"/>
      <c r="AZ26" s="9"/>
      <c r="BA26" s="9"/>
      <c r="BB26" s="9"/>
      <c r="BC26" s="116"/>
      <c r="BD26" s="116"/>
      <c r="BE26" s="9"/>
      <c r="BF26" s="9"/>
      <c r="BG26" s="9"/>
      <c r="BH26" s="9"/>
      <c r="BI26" s="9"/>
      <c r="BJ26" s="116"/>
      <c r="BK26" s="116"/>
      <c r="BL26" s="9"/>
      <c r="BM26" s="9"/>
      <c r="BN26" s="103"/>
      <c r="BO26" s="103"/>
      <c r="BP26" s="103"/>
      <c r="BQ26" s="103"/>
      <c r="BR26" s="103"/>
      <c r="BS26" s="103"/>
      <c r="BT26" s="103"/>
      <c r="BU26" s="103"/>
      <c r="BV26" s="42"/>
      <c r="BW26" s="153"/>
      <c r="BX26" s="153"/>
      <c r="CS26" s="94"/>
    </row>
    <row r="27" spans="1:97" ht="18" hidden="1" customHeight="1" x14ac:dyDescent="0.35">
      <c r="A27" s="221"/>
      <c r="B27" s="224"/>
      <c r="C27" s="33" t="s">
        <v>5</v>
      </c>
      <c r="D27" s="124"/>
      <c r="E27" s="4">
        <f t="shared" si="3"/>
        <v>0</v>
      </c>
      <c r="F27" s="8">
        <f t="shared" si="1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16"/>
      <c r="AJ27" s="9"/>
      <c r="AK27" s="9"/>
      <c r="AL27" s="9"/>
      <c r="AM27" s="9"/>
      <c r="AN27" s="9"/>
      <c r="AO27" s="116"/>
      <c r="AP27" s="116"/>
      <c r="AQ27" s="9"/>
      <c r="AR27" s="9"/>
      <c r="AS27" s="9"/>
      <c r="AT27" s="9"/>
      <c r="AU27" s="9"/>
      <c r="AV27" s="116"/>
      <c r="AW27" s="116"/>
      <c r="AX27" s="9"/>
      <c r="AY27" s="9"/>
      <c r="AZ27" s="9"/>
      <c r="BA27" s="9"/>
      <c r="BB27" s="9"/>
      <c r="BC27" s="116"/>
      <c r="BD27" s="116"/>
      <c r="BE27" s="9"/>
      <c r="BF27" s="9"/>
      <c r="BG27" s="9"/>
      <c r="BH27" s="9"/>
      <c r="BI27" s="9"/>
      <c r="BJ27" s="116"/>
      <c r="BK27" s="116"/>
      <c r="BL27" s="9"/>
      <c r="BM27" s="9"/>
      <c r="BN27" s="103"/>
      <c r="BO27" s="103"/>
      <c r="BP27" s="103"/>
      <c r="BQ27" s="103"/>
      <c r="BR27" s="103"/>
      <c r="BS27" s="103"/>
      <c r="BT27" s="103"/>
      <c r="BU27" s="103"/>
      <c r="BV27" s="42"/>
      <c r="BW27" s="153"/>
      <c r="BX27" s="153"/>
      <c r="CS27" s="94"/>
    </row>
    <row r="28" spans="1:97" ht="18" hidden="1" customHeight="1" x14ac:dyDescent="0.35">
      <c r="A28" s="222"/>
      <c r="B28" s="225"/>
      <c r="C28" s="35" t="s">
        <v>6</v>
      </c>
      <c r="D28" s="124"/>
      <c r="E28" s="4">
        <f t="shared" si="3"/>
        <v>0</v>
      </c>
      <c r="F28" s="10">
        <f t="shared" si="1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17"/>
      <c r="AJ28" s="13"/>
      <c r="AK28" s="13"/>
      <c r="AL28" s="13"/>
      <c r="AM28" s="13"/>
      <c r="AN28" s="13"/>
      <c r="AO28" s="117"/>
      <c r="AP28" s="117"/>
      <c r="AQ28" s="13"/>
      <c r="AR28" s="13"/>
      <c r="AS28" s="13"/>
      <c r="AT28" s="13"/>
      <c r="AU28" s="13"/>
      <c r="AV28" s="117"/>
      <c r="AW28" s="117"/>
      <c r="AX28" s="13"/>
      <c r="AY28" s="13"/>
      <c r="AZ28" s="13"/>
      <c r="BA28" s="13"/>
      <c r="BB28" s="13"/>
      <c r="BC28" s="117"/>
      <c r="BD28" s="117"/>
      <c r="BE28" s="13"/>
      <c r="BF28" s="13"/>
      <c r="BG28" s="13"/>
      <c r="BH28" s="13"/>
      <c r="BI28" s="13"/>
      <c r="BJ28" s="117"/>
      <c r="BK28" s="117"/>
      <c r="BL28" s="13"/>
      <c r="BM28" s="13"/>
      <c r="BN28" s="19"/>
      <c r="BO28" s="19"/>
      <c r="BP28" s="19"/>
      <c r="BQ28" s="19"/>
      <c r="BR28" s="19"/>
      <c r="BS28" s="19"/>
      <c r="BT28" s="19"/>
      <c r="BU28" s="19"/>
      <c r="BV28" s="43"/>
      <c r="BW28" s="153"/>
      <c r="BX28" s="153"/>
      <c r="CS28" s="94"/>
    </row>
    <row r="29" spans="1:97" ht="18" customHeight="1" x14ac:dyDescent="0.35">
      <c r="A29" s="198"/>
      <c r="B29" s="226" t="s">
        <v>89</v>
      </c>
      <c r="C29" s="227"/>
      <c r="D29" s="218">
        <v>0</v>
      </c>
      <c r="E29" s="218">
        <f>SUM(G29:L30)</f>
        <v>0</v>
      </c>
      <c r="F29" s="218">
        <f t="shared" si="1"/>
        <v>0</v>
      </c>
      <c r="G29" s="196"/>
      <c r="H29" s="194"/>
      <c r="I29" s="194"/>
      <c r="J29" s="194"/>
      <c r="K29" s="194"/>
      <c r="L29" s="39"/>
      <c r="M29" s="196"/>
      <c r="N29" s="196"/>
      <c r="O29" s="194"/>
      <c r="P29" s="194"/>
      <c r="Q29" s="194"/>
      <c r="R29" s="194"/>
      <c r="S29" s="39"/>
      <c r="T29" s="196"/>
      <c r="U29" s="196"/>
      <c r="V29" s="194"/>
      <c r="W29" s="194"/>
      <c r="X29" s="194"/>
      <c r="Y29" s="194"/>
      <c r="Z29" s="39"/>
      <c r="AA29" s="196"/>
      <c r="AB29" s="196"/>
      <c r="AC29" s="194"/>
      <c r="AD29" s="194"/>
      <c r="AE29" s="194"/>
      <c r="AF29" s="194"/>
      <c r="AG29" s="39"/>
      <c r="AH29" s="196"/>
      <c r="AI29" s="196"/>
      <c r="AJ29" s="194"/>
      <c r="AK29" s="194"/>
      <c r="AL29" s="194"/>
      <c r="AM29" s="194"/>
      <c r="AN29" s="39"/>
      <c r="AO29" s="196"/>
      <c r="AP29" s="196"/>
      <c r="AQ29" s="194"/>
      <c r="AR29" s="194"/>
      <c r="AS29" s="194"/>
      <c r="AT29" s="194"/>
      <c r="AU29" s="39"/>
      <c r="AV29" s="196"/>
      <c r="AW29" s="196"/>
      <c r="AX29" s="194"/>
      <c r="AY29" s="194"/>
      <c r="AZ29" s="194"/>
      <c r="BA29" s="194"/>
      <c r="BB29" s="39"/>
      <c r="BC29" s="196"/>
      <c r="BD29" s="196"/>
      <c r="BE29" s="194"/>
      <c r="BF29" s="194"/>
      <c r="BG29" s="194"/>
      <c r="BH29" s="194"/>
      <c r="BI29" s="39"/>
      <c r="BJ29" s="196"/>
      <c r="BK29" s="196"/>
      <c r="BL29" s="194"/>
      <c r="BM29" s="194"/>
      <c r="BN29" s="103"/>
      <c r="BO29" s="103"/>
      <c r="BP29" s="103"/>
      <c r="BQ29" s="128"/>
      <c r="BR29" s="128"/>
      <c r="BS29" s="103"/>
      <c r="BT29" s="103"/>
      <c r="BU29" s="103"/>
      <c r="BV29" s="204"/>
      <c r="BW29" s="204"/>
      <c r="BX29" s="233"/>
      <c r="BY29" s="233"/>
      <c r="BZ29" s="233"/>
      <c r="CA29" s="233"/>
      <c r="CB29" s="233"/>
      <c r="CC29" s="233"/>
      <c r="CD29" s="233"/>
      <c r="CE29" s="233"/>
      <c r="CF29" s="233"/>
      <c r="CG29" s="204"/>
      <c r="CH29" s="204"/>
      <c r="CI29" s="204"/>
      <c r="CJ29" s="204"/>
      <c r="CK29" s="204"/>
      <c r="CL29" s="233"/>
      <c r="CM29" s="233"/>
      <c r="CN29" s="204"/>
      <c r="CO29" s="204"/>
      <c r="CP29" s="204"/>
      <c r="CQ29" s="204"/>
      <c r="CR29" s="235"/>
      <c r="CS29" s="240"/>
    </row>
    <row r="30" spans="1:97" ht="18" customHeight="1" x14ac:dyDescent="0.35">
      <c r="A30" s="199"/>
      <c r="B30" s="228"/>
      <c r="C30" s="229"/>
      <c r="D30" s="219"/>
      <c r="E30" s="219"/>
      <c r="F30" s="219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40"/>
      <c r="AH30" s="214"/>
      <c r="AI30" s="214"/>
      <c r="AJ30" s="213"/>
      <c r="AK30" s="213"/>
      <c r="AL30" s="213"/>
      <c r="AM30" s="213"/>
      <c r="AN30" s="40"/>
      <c r="AO30" s="214"/>
      <c r="AP30" s="214"/>
      <c r="AQ30" s="213"/>
      <c r="AR30" s="213"/>
      <c r="AS30" s="213"/>
      <c r="AT30" s="213"/>
      <c r="AU30" s="40"/>
      <c r="AV30" s="214"/>
      <c r="AW30" s="214"/>
      <c r="AX30" s="213"/>
      <c r="AY30" s="213"/>
      <c r="AZ30" s="213"/>
      <c r="BA30" s="213"/>
      <c r="BB30" s="40"/>
      <c r="BC30" s="214"/>
      <c r="BD30" s="214"/>
      <c r="BE30" s="213"/>
      <c r="BF30" s="213"/>
      <c r="BG30" s="213"/>
      <c r="BH30" s="213"/>
      <c r="BI30" s="40"/>
      <c r="BJ30" s="214"/>
      <c r="BK30" s="214"/>
      <c r="BL30" s="213"/>
      <c r="BM30" s="213"/>
      <c r="BN30" s="40"/>
      <c r="BO30" s="40"/>
      <c r="BP30" s="40"/>
      <c r="BQ30" s="121"/>
      <c r="BR30" s="121"/>
      <c r="BS30" s="40"/>
      <c r="BT30" s="40"/>
      <c r="BU30" s="40"/>
      <c r="BV30" s="205"/>
      <c r="BW30" s="205"/>
      <c r="BX30" s="234"/>
      <c r="BY30" s="234"/>
      <c r="BZ30" s="234"/>
      <c r="CA30" s="234"/>
      <c r="CB30" s="234"/>
      <c r="CC30" s="234"/>
      <c r="CD30" s="234"/>
      <c r="CE30" s="234"/>
      <c r="CF30" s="234"/>
      <c r="CG30" s="205"/>
      <c r="CH30" s="205"/>
      <c r="CI30" s="205"/>
      <c r="CJ30" s="205"/>
      <c r="CK30" s="205"/>
      <c r="CL30" s="234"/>
      <c r="CM30" s="234"/>
      <c r="CN30" s="205"/>
      <c r="CO30" s="205"/>
      <c r="CP30" s="205"/>
      <c r="CQ30" s="205"/>
      <c r="CR30" s="236"/>
      <c r="CS30" s="241"/>
    </row>
    <row r="31" spans="1:97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97" ht="18" customHeight="1" x14ac:dyDescent="0.35">
      <c r="A32" s="23" t="s">
        <v>54</v>
      </c>
      <c r="D32" s="2">
        <f>SUBTOTAL(9,D35:D42)</f>
        <v>170</v>
      </c>
      <c r="E32" s="2">
        <f>SUBTOTAL(9,E35:E42)</f>
        <v>170</v>
      </c>
      <c r="F32" s="63">
        <f>SUBTOTAL(9,F35:F42)</f>
        <v>0</v>
      </c>
    </row>
    <row r="33" spans="1:97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10"/>
      <c r="AI33" s="211" t="s">
        <v>219</v>
      </c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  <c r="BA33" s="212"/>
      <c r="BB33" s="212"/>
      <c r="BC33" s="212"/>
      <c r="BD33" s="212"/>
      <c r="BE33" s="212"/>
      <c r="BF33" s="212"/>
      <c r="BG33" s="212"/>
      <c r="BH33" s="212"/>
      <c r="BI33" s="212"/>
      <c r="BJ33" s="212"/>
      <c r="BK33" s="212"/>
      <c r="BL33" s="212"/>
      <c r="BM33" s="212"/>
      <c r="BN33" s="215" t="s">
        <v>279</v>
      </c>
      <c r="BO33" s="216"/>
      <c r="BP33" s="216"/>
      <c r="BQ33" s="216"/>
      <c r="BR33" s="216"/>
      <c r="BS33" s="216"/>
      <c r="BT33" s="216"/>
      <c r="BU33" s="216"/>
      <c r="BV33" s="216"/>
      <c r="BW33" s="216"/>
      <c r="BX33" s="216"/>
      <c r="BY33" s="216"/>
      <c r="BZ33" s="216"/>
      <c r="CA33" s="216"/>
      <c r="CB33" s="216"/>
      <c r="CC33" s="216"/>
      <c r="CD33" s="216"/>
      <c r="CE33" s="216"/>
      <c r="CF33" s="216"/>
      <c r="CG33" s="216"/>
      <c r="CH33" s="216"/>
      <c r="CI33" s="216"/>
      <c r="CJ33" s="216"/>
      <c r="CK33" s="216"/>
      <c r="CL33" s="216"/>
      <c r="CM33" s="216"/>
      <c r="CN33" s="216"/>
      <c r="CO33" s="216"/>
      <c r="CP33" s="216"/>
      <c r="CQ33" s="216"/>
      <c r="CR33" s="217"/>
      <c r="CS33" s="237" t="s">
        <v>52</v>
      </c>
    </row>
    <row r="34" spans="1:97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54">
        <v>1</v>
      </c>
      <c r="AJ34" s="155">
        <v>2</v>
      </c>
      <c r="AK34" s="155">
        <v>3</v>
      </c>
      <c r="AL34" s="155">
        <v>4</v>
      </c>
      <c r="AM34" s="155">
        <v>5</v>
      </c>
      <c r="AN34" s="155">
        <v>6</v>
      </c>
      <c r="AO34" s="154">
        <v>7</v>
      </c>
      <c r="AP34" s="154">
        <v>8</v>
      </c>
      <c r="AQ34" s="155">
        <v>9</v>
      </c>
      <c r="AR34" s="155">
        <v>10</v>
      </c>
      <c r="AS34" s="155">
        <v>11</v>
      </c>
      <c r="AT34" s="155">
        <v>12</v>
      </c>
      <c r="AU34" s="155">
        <v>13</v>
      </c>
      <c r="AV34" s="154">
        <v>14</v>
      </c>
      <c r="AW34" s="154">
        <v>15</v>
      </c>
      <c r="AX34" s="155">
        <v>16</v>
      </c>
      <c r="AY34" s="155">
        <v>17</v>
      </c>
      <c r="AZ34" s="155">
        <v>18</v>
      </c>
      <c r="BA34" s="155">
        <v>19</v>
      </c>
      <c r="BB34" s="155">
        <v>20</v>
      </c>
      <c r="BC34" s="154">
        <v>21</v>
      </c>
      <c r="BD34" s="154">
        <v>22</v>
      </c>
      <c r="BE34" s="155">
        <v>23</v>
      </c>
      <c r="BF34" s="155">
        <v>24</v>
      </c>
      <c r="BG34" s="155">
        <v>25</v>
      </c>
      <c r="BH34" s="155">
        <v>26</v>
      </c>
      <c r="BI34" s="155">
        <v>27</v>
      </c>
      <c r="BJ34" s="154">
        <v>28</v>
      </c>
      <c r="BK34" s="154">
        <v>29</v>
      </c>
      <c r="BL34" s="155">
        <v>30</v>
      </c>
      <c r="BM34" s="155">
        <v>31</v>
      </c>
      <c r="BN34" s="149">
        <v>1</v>
      </c>
      <c r="BO34" s="149">
        <v>2</v>
      </c>
      <c r="BP34" s="149">
        <v>3</v>
      </c>
      <c r="BQ34" s="148">
        <v>4</v>
      </c>
      <c r="BR34" s="148">
        <v>5</v>
      </c>
      <c r="BS34" s="149">
        <v>6</v>
      </c>
      <c r="BT34" s="149">
        <v>7</v>
      </c>
      <c r="BU34" s="149">
        <v>8</v>
      </c>
      <c r="BV34" s="149">
        <v>9</v>
      </c>
      <c r="BW34" s="149">
        <v>10</v>
      </c>
      <c r="BX34" s="148">
        <v>11</v>
      </c>
      <c r="BY34" s="148">
        <v>12</v>
      </c>
      <c r="BZ34" s="148">
        <v>13</v>
      </c>
      <c r="CA34" s="148">
        <v>14</v>
      </c>
      <c r="CB34" s="148">
        <v>15</v>
      </c>
      <c r="CC34" s="148">
        <v>16</v>
      </c>
      <c r="CD34" s="148">
        <v>17</v>
      </c>
      <c r="CE34" s="148">
        <v>18</v>
      </c>
      <c r="CF34" s="148">
        <v>19</v>
      </c>
      <c r="CG34" s="149">
        <v>20</v>
      </c>
      <c r="CH34" s="149">
        <v>21</v>
      </c>
      <c r="CI34" s="149">
        <v>22</v>
      </c>
      <c r="CJ34" s="149">
        <v>23</v>
      </c>
      <c r="CK34" s="149">
        <v>24</v>
      </c>
      <c r="CL34" s="148">
        <v>25</v>
      </c>
      <c r="CM34" s="148">
        <v>26</v>
      </c>
      <c r="CN34" s="149">
        <v>27</v>
      </c>
      <c r="CO34" s="149">
        <v>28</v>
      </c>
      <c r="CP34" s="149">
        <v>29</v>
      </c>
      <c r="CQ34" s="149">
        <v>30</v>
      </c>
      <c r="CR34" s="149">
        <v>31</v>
      </c>
      <c r="CS34" s="238"/>
    </row>
    <row r="35" spans="1:97" ht="18" customHeight="1" x14ac:dyDescent="0.35">
      <c r="A35" s="198" t="s">
        <v>288</v>
      </c>
      <c r="B35" s="202" t="s">
        <v>91</v>
      </c>
      <c r="C35" s="201" t="s">
        <v>54</v>
      </c>
      <c r="D35" s="201">
        <v>50</v>
      </c>
      <c r="E35" s="201">
        <f>SUM(AX35:BW36)</f>
        <v>50</v>
      </c>
      <c r="F35" s="201">
        <f>E35-D35</f>
        <v>0</v>
      </c>
      <c r="G35" s="196"/>
      <c r="H35" s="194"/>
      <c r="I35" s="194"/>
      <c r="J35" s="194"/>
      <c r="K35" s="194"/>
      <c r="L35" s="194"/>
      <c r="M35" s="196"/>
      <c r="N35" s="196"/>
      <c r="O35" s="194"/>
      <c r="P35" s="194"/>
      <c r="Q35" s="194"/>
      <c r="R35" s="194"/>
      <c r="S35" s="194"/>
      <c r="T35" s="196"/>
      <c r="U35" s="196"/>
      <c r="V35" s="194"/>
      <c r="W35" s="194"/>
      <c r="X35" s="194"/>
      <c r="Y35" s="194"/>
      <c r="Z35" s="194"/>
      <c r="AA35" s="196"/>
      <c r="AB35" s="196"/>
      <c r="AC35" s="194"/>
      <c r="AD35" s="194"/>
      <c r="AE35" s="194"/>
      <c r="AF35" s="194"/>
      <c r="AG35" s="194"/>
      <c r="AH35" s="196"/>
      <c r="AI35" s="196"/>
      <c r="AJ35" s="194"/>
      <c r="AK35" s="194"/>
      <c r="AL35" s="194"/>
      <c r="AM35" s="194"/>
      <c r="AN35" s="194"/>
      <c r="AO35" s="130"/>
      <c r="AP35" s="130"/>
      <c r="AQ35" s="194"/>
      <c r="AR35" s="194"/>
      <c r="AS35" s="194"/>
      <c r="AT35" s="194"/>
      <c r="AU35" s="194"/>
      <c r="AV35" s="130"/>
      <c r="AW35" s="130"/>
      <c r="AX35" s="194"/>
      <c r="AY35" s="194"/>
      <c r="AZ35" s="194"/>
      <c r="BA35" s="194"/>
      <c r="BB35" s="194"/>
      <c r="BC35" s="196"/>
      <c r="BD35" s="196"/>
      <c r="BE35" s="194"/>
      <c r="BF35" s="194"/>
      <c r="BG35" s="194"/>
      <c r="BH35" s="194"/>
      <c r="BI35" s="194"/>
      <c r="BJ35" s="130"/>
      <c r="BK35" s="130"/>
      <c r="BL35" s="194"/>
      <c r="BM35" s="194">
        <v>24</v>
      </c>
      <c r="BN35" s="194">
        <v>26</v>
      </c>
      <c r="BO35" s="194"/>
      <c r="BP35" s="194"/>
      <c r="BQ35" s="196"/>
      <c r="BR35" s="196"/>
      <c r="BS35" s="194"/>
      <c r="BT35" s="194"/>
      <c r="BU35" s="194"/>
      <c r="BV35" s="194"/>
      <c r="BW35" s="194"/>
      <c r="BX35" s="196"/>
      <c r="BY35" s="196"/>
      <c r="BZ35" s="196"/>
      <c r="CA35" s="196"/>
      <c r="CB35" s="196"/>
      <c r="CC35" s="196"/>
      <c r="CD35" s="196"/>
      <c r="CE35" s="196"/>
      <c r="CF35" s="196"/>
      <c r="CG35" s="194"/>
      <c r="CH35" s="194"/>
      <c r="CI35" s="194"/>
      <c r="CJ35" s="194"/>
      <c r="CK35" s="194"/>
      <c r="CL35" s="196"/>
      <c r="CM35" s="196"/>
      <c r="CN35" s="194"/>
      <c r="CO35" s="194"/>
      <c r="CP35" s="194"/>
      <c r="CQ35" s="194"/>
      <c r="CR35" s="194"/>
      <c r="CS35" s="239"/>
    </row>
    <row r="36" spans="1:97" ht="18" customHeight="1" x14ac:dyDescent="0.35">
      <c r="A36" s="199"/>
      <c r="B36" s="203"/>
      <c r="C36" s="201"/>
      <c r="D36" s="201"/>
      <c r="E36" s="201"/>
      <c r="F36" s="201"/>
      <c r="G36" s="197"/>
      <c r="H36" s="195"/>
      <c r="I36" s="195"/>
      <c r="J36" s="195"/>
      <c r="K36" s="195"/>
      <c r="L36" s="195"/>
      <c r="M36" s="197"/>
      <c r="N36" s="197"/>
      <c r="O36" s="195"/>
      <c r="P36" s="195"/>
      <c r="Q36" s="195"/>
      <c r="R36" s="195"/>
      <c r="S36" s="195"/>
      <c r="T36" s="197"/>
      <c r="U36" s="197"/>
      <c r="V36" s="195"/>
      <c r="W36" s="195"/>
      <c r="X36" s="195"/>
      <c r="Y36" s="195"/>
      <c r="Z36" s="195"/>
      <c r="AA36" s="197"/>
      <c r="AB36" s="197"/>
      <c r="AC36" s="195"/>
      <c r="AD36" s="195"/>
      <c r="AE36" s="195"/>
      <c r="AF36" s="195"/>
      <c r="AG36" s="195"/>
      <c r="AH36" s="197"/>
      <c r="AI36" s="197"/>
      <c r="AJ36" s="195"/>
      <c r="AK36" s="195"/>
      <c r="AL36" s="195"/>
      <c r="AM36" s="195"/>
      <c r="AN36" s="195"/>
      <c r="AO36" s="131"/>
      <c r="AP36" s="131"/>
      <c r="AQ36" s="195"/>
      <c r="AR36" s="195"/>
      <c r="AS36" s="195"/>
      <c r="AT36" s="195"/>
      <c r="AU36" s="195"/>
      <c r="AV36" s="131"/>
      <c r="AW36" s="131"/>
      <c r="AX36" s="195"/>
      <c r="AY36" s="195"/>
      <c r="AZ36" s="195"/>
      <c r="BA36" s="195"/>
      <c r="BB36" s="195"/>
      <c r="BC36" s="197"/>
      <c r="BD36" s="197"/>
      <c r="BE36" s="195"/>
      <c r="BF36" s="195"/>
      <c r="BG36" s="195"/>
      <c r="BH36" s="195"/>
      <c r="BI36" s="195"/>
      <c r="BJ36" s="131"/>
      <c r="BK36" s="131"/>
      <c r="BL36" s="195"/>
      <c r="BM36" s="195"/>
      <c r="BN36" s="195"/>
      <c r="BO36" s="195"/>
      <c r="BP36" s="195"/>
      <c r="BQ36" s="197"/>
      <c r="BR36" s="197"/>
      <c r="BS36" s="195"/>
      <c r="BT36" s="195"/>
      <c r="BU36" s="195"/>
      <c r="BV36" s="195"/>
      <c r="BW36" s="195"/>
      <c r="BX36" s="197"/>
      <c r="BY36" s="197"/>
      <c r="BZ36" s="197"/>
      <c r="CA36" s="197"/>
      <c r="CB36" s="197"/>
      <c r="CC36" s="197"/>
      <c r="CD36" s="197"/>
      <c r="CE36" s="197"/>
      <c r="CF36" s="197"/>
      <c r="CG36" s="195"/>
      <c r="CH36" s="195"/>
      <c r="CI36" s="195"/>
      <c r="CJ36" s="195"/>
      <c r="CK36" s="195"/>
      <c r="CL36" s="197"/>
      <c r="CM36" s="197"/>
      <c r="CN36" s="195"/>
      <c r="CO36" s="195"/>
      <c r="CP36" s="195"/>
      <c r="CQ36" s="195"/>
      <c r="CR36" s="195"/>
      <c r="CS36" s="239"/>
    </row>
    <row r="37" spans="1:97" ht="18" customHeight="1" x14ac:dyDescent="0.35">
      <c r="A37" s="198" t="s">
        <v>288</v>
      </c>
      <c r="B37" s="202" t="s">
        <v>92</v>
      </c>
      <c r="C37" s="201" t="s">
        <v>54</v>
      </c>
      <c r="D37" s="201">
        <v>50</v>
      </c>
      <c r="E37" s="201">
        <f>SUM(AX37:BW38)</f>
        <v>50</v>
      </c>
      <c r="F37" s="201">
        <f>E37-D37</f>
        <v>0</v>
      </c>
      <c r="G37" s="196"/>
      <c r="H37" s="194"/>
      <c r="I37" s="194"/>
      <c r="J37" s="194"/>
      <c r="K37" s="194"/>
      <c r="L37" s="194"/>
      <c r="M37" s="196"/>
      <c r="N37" s="196"/>
      <c r="O37" s="194"/>
      <c r="P37" s="194"/>
      <c r="Q37" s="194"/>
      <c r="R37" s="194"/>
      <c r="S37" s="194"/>
      <c r="T37" s="196"/>
      <c r="U37" s="196"/>
      <c r="V37" s="194"/>
      <c r="W37" s="194"/>
      <c r="X37" s="194"/>
      <c r="Y37" s="194"/>
      <c r="Z37" s="194"/>
      <c r="AA37" s="196"/>
      <c r="AB37" s="196"/>
      <c r="AC37" s="194"/>
      <c r="AD37" s="194"/>
      <c r="AE37" s="194"/>
      <c r="AF37" s="194"/>
      <c r="AG37" s="194"/>
      <c r="AH37" s="196"/>
      <c r="AI37" s="196"/>
      <c r="AJ37" s="194"/>
      <c r="AK37" s="194"/>
      <c r="AL37" s="194"/>
      <c r="AM37" s="194"/>
      <c r="AN37" s="194"/>
      <c r="AO37" s="130"/>
      <c r="AP37" s="130"/>
      <c r="AQ37" s="194"/>
      <c r="AR37" s="194"/>
      <c r="AS37" s="194"/>
      <c r="AT37" s="194"/>
      <c r="AU37" s="194"/>
      <c r="AV37" s="130"/>
      <c r="AW37" s="130"/>
      <c r="AX37" s="194"/>
      <c r="AY37" s="194"/>
      <c r="AZ37" s="194"/>
      <c r="BA37" s="194"/>
      <c r="BB37" s="194"/>
      <c r="BC37" s="196"/>
      <c r="BD37" s="196"/>
      <c r="BE37" s="194"/>
      <c r="BF37" s="194"/>
      <c r="BG37" s="194"/>
      <c r="BH37" s="194"/>
      <c r="BI37" s="194"/>
      <c r="BJ37" s="130"/>
      <c r="BK37" s="130"/>
      <c r="BL37" s="194"/>
      <c r="BM37" s="194"/>
      <c r="BN37" s="194">
        <v>9</v>
      </c>
      <c r="BO37" s="194">
        <v>16</v>
      </c>
      <c r="BP37" s="194">
        <v>25</v>
      </c>
      <c r="BQ37" s="196"/>
      <c r="BR37" s="196"/>
      <c r="BS37" s="194"/>
      <c r="BT37" s="194"/>
      <c r="BU37" s="194"/>
      <c r="BV37" s="194"/>
      <c r="BW37" s="194"/>
      <c r="BX37" s="196"/>
      <c r="BY37" s="196"/>
      <c r="BZ37" s="196"/>
      <c r="CA37" s="196"/>
      <c r="CB37" s="196"/>
      <c r="CC37" s="196"/>
      <c r="CD37" s="196"/>
      <c r="CE37" s="196"/>
      <c r="CF37" s="196"/>
      <c r="CG37" s="194"/>
      <c r="CH37" s="194"/>
      <c r="CI37" s="194"/>
      <c r="CJ37" s="194"/>
      <c r="CK37" s="194"/>
      <c r="CL37" s="196"/>
      <c r="CM37" s="196"/>
      <c r="CN37" s="194"/>
      <c r="CO37" s="194"/>
      <c r="CP37" s="194"/>
      <c r="CQ37" s="194"/>
      <c r="CR37" s="194"/>
      <c r="CS37" s="239"/>
    </row>
    <row r="38" spans="1:97" ht="18" customHeight="1" x14ac:dyDescent="0.35">
      <c r="A38" s="199"/>
      <c r="B38" s="203"/>
      <c r="C38" s="201"/>
      <c r="D38" s="201"/>
      <c r="E38" s="201"/>
      <c r="F38" s="201"/>
      <c r="G38" s="197"/>
      <c r="H38" s="195"/>
      <c r="I38" s="195"/>
      <c r="J38" s="195"/>
      <c r="K38" s="195"/>
      <c r="L38" s="195"/>
      <c r="M38" s="197"/>
      <c r="N38" s="197"/>
      <c r="O38" s="195"/>
      <c r="P38" s="195"/>
      <c r="Q38" s="195"/>
      <c r="R38" s="195"/>
      <c r="S38" s="195"/>
      <c r="T38" s="197"/>
      <c r="U38" s="197"/>
      <c r="V38" s="195"/>
      <c r="W38" s="195"/>
      <c r="X38" s="195"/>
      <c r="Y38" s="195"/>
      <c r="Z38" s="195"/>
      <c r="AA38" s="197"/>
      <c r="AB38" s="197"/>
      <c r="AC38" s="195"/>
      <c r="AD38" s="195"/>
      <c r="AE38" s="195"/>
      <c r="AF38" s="195"/>
      <c r="AG38" s="195"/>
      <c r="AH38" s="197"/>
      <c r="AI38" s="197"/>
      <c r="AJ38" s="195"/>
      <c r="AK38" s="195"/>
      <c r="AL38" s="195"/>
      <c r="AM38" s="195"/>
      <c r="AN38" s="195"/>
      <c r="AO38" s="131"/>
      <c r="AP38" s="131"/>
      <c r="AQ38" s="195"/>
      <c r="AR38" s="195"/>
      <c r="AS38" s="195"/>
      <c r="AT38" s="195"/>
      <c r="AU38" s="195"/>
      <c r="AV38" s="131"/>
      <c r="AW38" s="131"/>
      <c r="AX38" s="195"/>
      <c r="AY38" s="195"/>
      <c r="AZ38" s="195"/>
      <c r="BA38" s="195"/>
      <c r="BB38" s="195"/>
      <c r="BC38" s="197"/>
      <c r="BD38" s="197"/>
      <c r="BE38" s="195"/>
      <c r="BF38" s="195"/>
      <c r="BG38" s="195"/>
      <c r="BH38" s="195"/>
      <c r="BI38" s="195"/>
      <c r="BJ38" s="131"/>
      <c r="BK38" s="131"/>
      <c r="BL38" s="195"/>
      <c r="BM38" s="195"/>
      <c r="BN38" s="195"/>
      <c r="BO38" s="195"/>
      <c r="BP38" s="195"/>
      <c r="BQ38" s="197"/>
      <c r="BR38" s="197"/>
      <c r="BS38" s="195"/>
      <c r="BT38" s="195"/>
      <c r="BU38" s="195"/>
      <c r="BV38" s="195"/>
      <c r="BW38" s="195"/>
      <c r="BX38" s="197"/>
      <c r="BY38" s="197"/>
      <c r="BZ38" s="197"/>
      <c r="CA38" s="197"/>
      <c r="CB38" s="197"/>
      <c r="CC38" s="197"/>
      <c r="CD38" s="197"/>
      <c r="CE38" s="197"/>
      <c r="CF38" s="197"/>
      <c r="CG38" s="195"/>
      <c r="CH38" s="195"/>
      <c r="CI38" s="195"/>
      <c r="CJ38" s="195"/>
      <c r="CK38" s="195"/>
      <c r="CL38" s="197"/>
      <c r="CM38" s="197"/>
      <c r="CN38" s="195"/>
      <c r="CO38" s="195"/>
      <c r="CP38" s="195"/>
      <c r="CQ38" s="195"/>
      <c r="CR38" s="195"/>
      <c r="CS38" s="239"/>
    </row>
    <row r="39" spans="1:97" ht="18" customHeight="1" x14ac:dyDescent="0.35">
      <c r="A39" s="198" t="s">
        <v>289</v>
      </c>
      <c r="B39" s="200" t="s">
        <v>93</v>
      </c>
      <c r="C39" s="201" t="s">
        <v>54</v>
      </c>
      <c r="D39" s="201">
        <v>40</v>
      </c>
      <c r="E39" s="201">
        <f t="shared" ref="E39" si="4">SUM(AX39:BW40)</f>
        <v>40</v>
      </c>
      <c r="F39" s="201">
        <f>E39-D39</f>
        <v>0</v>
      </c>
      <c r="G39" s="196"/>
      <c r="H39" s="194"/>
      <c r="I39" s="194"/>
      <c r="J39" s="194"/>
      <c r="K39" s="194"/>
      <c r="L39" s="194"/>
      <c r="M39" s="196"/>
      <c r="N39" s="196"/>
      <c r="O39" s="194"/>
      <c r="P39" s="194"/>
      <c r="Q39" s="194"/>
      <c r="R39" s="194"/>
      <c r="S39" s="194"/>
      <c r="T39" s="196"/>
      <c r="U39" s="196"/>
      <c r="V39" s="194"/>
      <c r="W39" s="194"/>
      <c r="X39" s="194"/>
      <c r="Y39" s="194"/>
      <c r="Z39" s="194"/>
      <c r="AA39" s="196"/>
      <c r="AB39" s="196"/>
      <c r="AC39" s="194"/>
      <c r="AD39" s="194"/>
      <c r="AE39" s="194"/>
      <c r="AF39" s="194"/>
      <c r="AG39" s="194"/>
      <c r="AH39" s="196"/>
      <c r="AI39" s="196"/>
      <c r="AJ39" s="194"/>
      <c r="AK39" s="194"/>
      <c r="AL39" s="194"/>
      <c r="AM39" s="194"/>
      <c r="AN39" s="194"/>
      <c r="AO39" s="130"/>
      <c r="AP39" s="130"/>
      <c r="AQ39" s="194"/>
      <c r="AR39" s="194"/>
      <c r="AS39" s="194"/>
      <c r="AT39" s="194"/>
      <c r="AU39" s="194"/>
      <c r="AV39" s="130"/>
      <c r="AW39" s="130"/>
      <c r="AX39" s="194"/>
      <c r="AY39" s="194"/>
      <c r="AZ39" s="194"/>
      <c r="BA39" s="194"/>
      <c r="BB39" s="194"/>
      <c r="BC39" s="196"/>
      <c r="BD39" s="196"/>
      <c r="BE39" s="194"/>
      <c r="BF39" s="194"/>
      <c r="BG39" s="194"/>
      <c r="BH39" s="194"/>
      <c r="BI39" s="194"/>
      <c r="BJ39" s="130"/>
      <c r="BK39" s="130"/>
      <c r="BL39" s="194"/>
      <c r="BM39" s="194"/>
      <c r="BN39" s="194"/>
      <c r="BO39" s="194"/>
      <c r="BP39" s="194">
        <v>15</v>
      </c>
      <c r="BQ39" s="196">
        <v>10</v>
      </c>
      <c r="BR39" s="196"/>
      <c r="BS39" s="194">
        <v>15</v>
      </c>
      <c r="BT39" s="194"/>
      <c r="BU39" s="194"/>
      <c r="BV39" s="194"/>
      <c r="BW39" s="194"/>
      <c r="BX39" s="196"/>
      <c r="BY39" s="196"/>
      <c r="BZ39" s="196"/>
      <c r="CA39" s="196"/>
      <c r="CB39" s="196"/>
      <c r="CC39" s="196"/>
      <c r="CD39" s="196"/>
      <c r="CE39" s="196"/>
      <c r="CF39" s="196"/>
      <c r="CG39" s="194"/>
      <c r="CH39" s="194"/>
      <c r="CI39" s="194"/>
      <c r="CJ39" s="194"/>
      <c r="CK39" s="194"/>
      <c r="CL39" s="196"/>
      <c r="CM39" s="196"/>
      <c r="CN39" s="194"/>
      <c r="CO39" s="194"/>
      <c r="CP39" s="194"/>
      <c r="CQ39" s="194"/>
      <c r="CR39" s="194"/>
      <c r="CS39" s="239"/>
    </row>
    <row r="40" spans="1:97" s="2" customFormat="1" ht="18" customHeight="1" x14ac:dyDescent="0.35">
      <c r="A40" s="199"/>
      <c r="B40" s="200"/>
      <c r="C40" s="201"/>
      <c r="D40" s="201"/>
      <c r="E40" s="201"/>
      <c r="F40" s="201"/>
      <c r="G40" s="197"/>
      <c r="H40" s="195"/>
      <c r="I40" s="195"/>
      <c r="J40" s="195"/>
      <c r="K40" s="195"/>
      <c r="L40" s="195"/>
      <c r="M40" s="197"/>
      <c r="N40" s="197"/>
      <c r="O40" s="195"/>
      <c r="P40" s="195"/>
      <c r="Q40" s="195"/>
      <c r="R40" s="195"/>
      <c r="S40" s="195"/>
      <c r="T40" s="197"/>
      <c r="U40" s="197"/>
      <c r="V40" s="195"/>
      <c r="W40" s="195"/>
      <c r="X40" s="195"/>
      <c r="Y40" s="195"/>
      <c r="Z40" s="195"/>
      <c r="AA40" s="197"/>
      <c r="AB40" s="197"/>
      <c r="AC40" s="195"/>
      <c r="AD40" s="195"/>
      <c r="AE40" s="195"/>
      <c r="AF40" s="195"/>
      <c r="AG40" s="195"/>
      <c r="AH40" s="197"/>
      <c r="AI40" s="197"/>
      <c r="AJ40" s="195"/>
      <c r="AK40" s="195"/>
      <c r="AL40" s="195"/>
      <c r="AM40" s="195"/>
      <c r="AN40" s="195"/>
      <c r="AO40" s="131"/>
      <c r="AP40" s="131"/>
      <c r="AQ40" s="195"/>
      <c r="AR40" s="195"/>
      <c r="AS40" s="195"/>
      <c r="AT40" s="195"/>
      <c r="AU40" s="195"/>
      <c r="AV40" s="131"/>
      <c r="AW40" s="131"/>
      <c r="AX40" s="195"/>
      <c r="AY40" s="195"/>
      <c r="AZ40" s="195"/>
      <c r="BA40" s="195"/>
      <c r="BB40" s="195"/>
      <c r="BC40" s="197"/>
      <c r="BD40" s="197"/>
      <c r="BE40" s="195"/>
      <c r="BF40" s="195"/>
      <c r="BG40" s="195"/>
      <c r="BH40" s="195"/>
      <c r="BI40" s="195"/>
      <c r="BJ40" s="131"/>
      <c r="BK40" s="131"/>
      <c r="BL40" s="195"/>
      <c r="BM40" s="195"/>
      <c r="BN40" s="195"/>
      <c r="BO40" s="195"/>
      <c r="BP40" s="195"/>
      <c r="BQ40" s="197"/>
      <c r="BR40" s="197"/>
      <c r="BS40" s="195"/>
      <c r="BT40" s="195"/>
      <c r="BU40" s="195"/>
      <c r="BV40" s="195"/>
      <c r="BW40" s="195"/>
      <c r="BX40" s="197"/>
      <c r="BY40" s="197"/>
      <c r="BZ40" s="197"/>
      <c r="CA40" s="197"/>
      <c r="CB40" s="197"/>
      <c r="CC40" s="197"/>
      <c r="CD40" s="197"/>
      <c r="CE40" s="197"/>
      <c r="CF40" s="197"/>
      <c r="CG40" s="195"/>
      <c r="CH40" s="195"/>
      <c r="CI40" s="195"/>
      <c r="CJ40" s="195"/>
      <c r="CK40" s="195"/>
      <c r="CL40" s="197"/>
      <c r="CM40" s="197"/>
      <c r="CN40" s="195"/>
      <c r="CO40" s="195"/>
      <c r="CP40" s="195"/>
      <c r="CQ40" s="195"/>
      <c r="CR40" s="195"/>
      <c r="CS40" s="239"/>
    </row>
    <row r="41" spans="1:97" s="2" customFormat="1" ht="18" customHeight="1" x14ac:dyDescent="0.35">
      <c r="A41" s="198" t="s">
        <v>288</v>
      </c>
      <c r="B41" s="200" t="s">
        <v>252</v>
      </c>
      <c r="C41" s="201" t="s">
        <v>54</v>
      </c>
      <c r="D41" s="201">
        <v>30</v>
      </c>
      <c r="E41" s="201">
        <f t="shared" ref="E41" si="5">SUM(AX41:BW42)</f>
        <v>30</v>
      </c>
      <c r="F41" s="201">
        <f>E41-D41</f>
        <v>0</v>
      </c>
      <c r="G41" s="196"/>
      <c r="H41" s="194"/>
      <c r="I41" s="194"/>
      <c r="J41" s="194"/>
      <c r="K41" s="194"/>
      <c r="L41" s="194"/>
      <c r="M41" s="196"/>
      <c r="N41" s="196"/>
      <c r="O41" s="194"/>
      <c r="P41" s="194"/>
      <c r="Q41" s="194"/>
      <c r="R41" s="194"/>
      <c r="S41" s="194"/>
      <c r="T41" s="196"/>
      <c r="U41" s="196"/>
      <c r="V41" s="194"/>
      <c r="W41" s="194"/>
      <c r="X41" s="194"/>
      <c r="Y41" s="194"/>
      <c r="Z41" s="194"/>
      <c r="AA41" s="196"/>
      <c r="AB41" s="196"/>
      <c r="AC41" s="194"/>
      <c r="AD41" s="194"/>
      <c r="AE41" s="194"/>
      <c r="AF41" s="194"/>
      <c r="AG41" s="194"/>
      <c r="AH41" s="196"/>
      <c r="AI41" s="196"/>
      <c r="AJ41" s="194"/>
      <c r="AK41" s="194"/>
      <c r="AL41" s="194"/>
      <c r="AM41" s="194"/>
      <c r="AN41" s="194"/>
      <c r="AO41" s="130"/>
      <c r="AP41" s="130"/>
      <c r="AQ41" s="194"/>
      <c r="AR41" s="194"/>
      <c r="AS41" s="194"/>
      <c r="AT41" s="194"/>
      <c r="AU41" s="194"/>
      <c r="AV41" s="130"/>
      <c r="AW41" s="130"/>
      <c r="AX41" s="194"/>
      <c r="AY41" s="194"/>
      <c r="AZ41" s="194"/>
      <c r="BA41" s="194"/>
      <c r="BB41" s="194"/>
      <c r="BC41" s="196"/>
      <c r="BD41" s="196"/>
      <c r="BE41" s="194"/>
      <c r="BF41" s="194"/>
      <c r="BG41" s="194"/>
      <c r="BH41" s="194"/>
      <c r="BI41" s="194"/>
      <c r="BJ41" s="130"/>
      <c r="BK41" s="130"/>
      <c r="BL41" s="194"/>
      <c r="BM41" s="194"/>
      <c r="BN41" s="194"/>
      <c r="BO41" s="194"/>
      <c r="BP41" s="194">
        <v>5</v>
      </c>
      <c r="BQ41" s="196">
        <v>25</v>
      </c>
      <c r="BR41" s="196"/>
      <c r="BS41" s="194"/>
      <c r="BT41" s="194"/>
      <c r="BU41" s="194"/>
      <c r="BV41" s="194"/>
      <c r="BW41" s="194"/>
      <c r="BX41" s="196"/>
      <c r="BY41" s="196"/>
      <c r="BZ41" s="196"/>
      <c r="CA41" s="196"/>
      <c r="CB41" s="196"/>
      <c r="CC41" s="196"/>
      <c r="CD41" s="196"/>
      <c r="CE41" s="196"/>
      <c r="CF41" s="196"/>
      <c r="CG41" s="194"/>
      <c r="CH41" s="194"/>
      <c r="CI41" s="194"/>
      <c r="CJ41" s="194"/>
      <c r="CK41" s="194"/>
      <c r="CL41" s="196"/>
      <c r="CM41" s="196"/>
      <c r="CN41" s="194"/>
      <c r="CO41" s="194"/>
      <c r="CP41" s="194"/>
      <c r="CQ41" s="194"/>
      <c r="CR41" s="194"/>
      <c r="CS41" s="239"/>
    </row>
    <row r="42" spans="1:97" s="2" customFormat="1" ht="18" customHeight="1" x14ac:dyDescent="0.35">
      <c r="A42" s="199"/>
      <c r="B42" s="200"/>
      <c r="C42" s="201"/>
      <c r="D42" s="201"/>
      <c r="E42" s="201"/>
      <c r="F42" s="201"/>
      <c r="G42" s="197"/>
      <c r="H42" s="195"/>
      <c r="I42" s="195"/>
      <c r="J42" s="195"/>
      <c r="K42" s="195"/>
      <c r="L42" s="195"/>
      <c r="M42" s="197"/>
      <c r="N42" s="197"/>
      <c r="O42" s="195"/>
      <c r="P42" s="195"/>
      <c r="Q42" s="195"/>
      <c r="R42" s="195"/>
      <c r="S42" s="195"/>
      <c r="T42" s="197"/>
      <c r="U42" s="197"/>
      <c r="V42" s="195"/>
      <c r="W42" s="195"/>
      <c r="X42" s="195"/>
      <c r="Y42" s="195"/>
      <c r="Z42" s="195"/>
      <c r="AA42" s="197"/>
      <c r="AB42" s="197"/>
      <c r="AC42" s="195"/>
      <c r="AD42" s="195"/>
      <c r="AE42" s="195"/>
      <c r="AF42" s="195"/>
      <c r="AG42" s="195"/>
      <c r="AH42" s="197"/>
      <c r="AI42" s="197"/>
      <c r="AJ42" s="195"/>
      <c r="AK42" s="195"/>
      <c r="AL42" s="195"/>
      <c r="AM42" s="195"/>
      <c r="AN42" s="195"/>
      <c r="AO42" s="131"/>
      <c r="AP42" s="131"/>
      <c r="AQ42" s="195"/>
      <c r="AR42" s="195"/>
      <c r="AS42" s="195"/>
      <c r="AT42" s="195"/>
      <c r="AU42" s="195"/>
      <c r="AV42" s="131"/>
      <c r="AW42" s="131"/>
      <c r="AX42" s="195"/>
      <c r="AY42" s="195"/>
      <c r="AZ42" s="195"/>
      <c r="BA42" s="195"/>
      <c r="BB42" s="195"/>
      <c r="BC42" s="197"/>
      <c r="BD42" s="197"/>
      <c r="BE42" s="195"/>
      <c r="BF42" s="195"/>
      <c r="BG42" s="195"/>
      <c r="BH42" s="195"/>
      <c r="BI42" s="195"/>
      <c r="BJ42" s="131"/>
      <c r="BK42" s="131"/>
      <c r="BL42" s="195"/>
      <c r="BM42" s="195"/>
      <c r="BN42" s="195"/>
      <c r="BO42" s="195"/>
      <c r="BP42" s="195"/>
      <c r="BQ42" s="197"/>
      <c r="BR42" s="197"/>
      <c r="BS42" s="195"/>
      <c r="BT42" s="195"/>
      <c r="BU42" s="195"/>
      <c r="BV42" s="195"/>
      <c r="BW42" s="195"/>
      <c r="BX42" s="197"/>
      <c r="BY42" s="197"/>
      <c r="BZ42" s="197"/>
      <c r="CA42" s="197"/>
      <c r="CB42" s="197"/>
      <c r="CC42" s="197"/>
      <c r="CD42" s="197"/>
      <c r="CE42" s="197"/>
      <c r="CF42" s="197"/>
      <c r="CG42" s="195"/>
      <c r="CH42" s="195"/>
      <c r="CI42" s="195"/>
      <c r="CJ42" s="195"/>
      <c r="CK42" s="195"/>
      <c r="CL42" s="197"/>
      <c r="CM42" s="197"/>
      <c r="CN42" s="195"/>
      <c r="CO42" s="195"/>
      <c r="CP42" s="195"/>
      <c r="CQ42" s="195"/>
      <c r="CR42" s="195"/>
      <c r="CS42" s="239"/>
    </row>
    <row r="43" spans="1:97" s="2" customFormat="1" ht="14.5" x14ac:dyDescent="0.35">
      <c r="A43"/>
      <c r="B43"/>
      <c r="C4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>
        <f>SUM(BM35:BM42)</f>
        <v>24</v>
      </c>
      <c r="BN43" s="1">
        <f t="shared" ref="BN43:BQ43" si="6">SUM(BN35:BN42)</f>
        <v>35</v>
      </c>
      <c r="BO43" s="1">
        <f t="shared" si="6"/>
        <v>16</v>
      </c>
      <c r="BP43" s="1">
        <f t="shared" si="6"/>
        <v>45</v>
      </c>
      <c r="BQ43" s="1">
        <f t="shared" si="6"/>
        <v>35</v>
      </c>
      <c r="BR43" s="1"/>
      <c r="BS43" s="1"/>
      <c r="BT43" s="1"/>
      <c r="BU43" s="1"/>
      <c r="BV43" s="22"/>
      <c r="BW43" s="22"/>
      <c r="BX43" s="22"/>
      <c r="BY43"/>
      <c r="BZ43"/>
    </row>
    <row r="44" spans="1:97" s="2" customFormat="1" ht="14.5" x14ac:dyDescent="0.35">
      <c r="A44"/>
      <c r="B44"/>
      <c r="C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22"/>
      <c r="BW44" s="22"/>
      <c r="BX44" s="22"/>
      <c r="BY44"/>
      <c r="BZ44"/>
    </row>
    <row r="45" spans="1:97" s="2" customFormat="1" ht="14.5" x14ac:dyDescent="0.35">
      <c r="A45"/>
      <c r="B45"/>
      <c r="C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22"/>
      <c r="BW45" s="22"/>
      <c r="BX45" s="22"/>
      <c r="BY45"/>
      <c r="BZ45"/>
    </row>
    <row r="46" spans="1:97" s="2" customFormat="1" ht="14.5" x14ac:dyDescent="0.35">
      <c r="A46"/>
      <c r="B46" s="21"/>
      <c r="C46"/>
      <c r="D46"/>
      <c r="E46"/>
      <c r="F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22"/>
      <c r="BW46" s="22"/>
      <c r="BX46" s="22"/>
      <c r="BY46"/>
      <c r="BZ46"/>
    </row>
    <row r="47" spans="1:97" s="2" customFormat="1" ht="14.5" x14ac:dyDescent="0.35">
      <c r="A47"/>
      <c r="B47" s="21"/>
      <c r="C47"/>
      <c r="D47"/>
      <c r="E47"/>
      <c r="F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22"/>
      <c r="BW47" s="22"/>
      <c r="BX47" s="22"/>
      <c r="BY47"/>
      <c r="BZ47"/>
    </row>
    <row r="48" spans="1:97" s="2" customFormat="1" ht="14.5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Y48"/>
      <c r="BZ48"/>
    </row>
    <row r="49" spans="1:78" s="2" customFormat="1" ht="14.5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Y49"/>
      <c r="BZ49"/>
    </row>
    <row r="50" spans="1:78" s="2" customFormat="1" ht="14.5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Y50"/>
      <c r="BZ50"/>
    </row>
    <row r="51" spans="1:78" s="1" customFormat="1" ht="14.5" x14ac:dyDescent="0.35">
      <c r="A51"/>
      <c r="B51" s="21"/>
      <c r="C51"/>
      <c r="D51"/>
      <c r="E51"/>
      <c r="F51"/>
      <c r="BV51" s="2"/>
      <c r="BW51" s="2"/>
      <c r="BX51" s="2"/>
      <c r="BY51"/>
      <c r="BZ51"/>
    </row>
    <row r="52" spans="1:78" s="1" customFormat="1" ht="14.5" x14ac:dyDescent="0.35">
      <c r="A52"/>
      <c r="B52" s="21"/>
      <c r="C52"/>
      <c r="D52"/>
      <c r="E52"/>
      <c r="F52"/>
      <c r="BV52" s="2"/>
      <c r="BW52" s="2"/>
      <c r="BX52" s="2"/>
      <c r="BY52"/>
      <c r="BZ52"/>
    </row>
    <row r="53" spans="1:78" s="1" customFormat="1" ht="14.5" x14ac:dyDescent="0.35">
      <c r="A53"/>
      <c r="B53" s="21"/>
      <c r="C53"/>
      <c r="D53"/>
      <c r="E53"/>
      <c r="F53"/>
      <c r="BV53" s="2"/>
      <c r="BW53" s="2"/>
      <c r="BX53" s="2"/>
      <c r="BY53"/>
      <c r="BZ53"/>
    </row>
    <row r="54" spans="1:78" s="1" customFormat="1" ht="14.5" x14ac:dyDescent="0.35">
      <c r="A54"/>
      <c r="B54" s="21"/>
      <c r="C54"/>
      <c r="D54"/>
      <c r="E54"/>
      <c r="F54"/>
      <c r="BV54" s="2"/>
      <c r="BW54" s="2"/>
      <c r="BX54" s="2"/>
      <c r="BY54"/>
      <c r="BZ54"/>
    </row>
    <row r="55" spans="1:78" s="1" customFormat="1" ht="14.5" x14ac:dyDescent="0.35">
      <c r="A55"/>
      <c r="B55" s="21"/>
      <c r="C55"/>
      <c r="D55"/>
      <c r="E55"/>
      <c r="F55"/>
      <c r="BV55" s="2"/>
      <c r="BW55" s="2"/>
      <c r="BX55" s="2"/>
      <c r="BY55"/>
      <c r="BZ55"/>
    </row>
    <row r="56" spans="1:78" s="1" customFormat="1" ht="14.5" x14ac:dyDescent="0.35">
      <c r="A56"/>
      <c r="B56" s="21"/>
      <c r="C56"/>
      <c r="D56"/>
      <c r="E56"/>
      <c r="F56"/>
      <c r="BV56" s="2"/>
      <c r="BW56" s="2"/>
      <c r="BX56" s="2"/>
      <c r="BY56"/>
      <c r="BZ56"/>
    </row>
    <row r="57" spans="1:78" s="1" customFormat="1" ht="14.5" x14ac:dyDescent="0.35">
      <c r="A57"/>
      <c r="B57" s="21"/>
      <c r="C57"/>
      <c r="D57"/>
      <c r="E57"/>
      <c r="F57"/>
      <c r="BV57" s="2"/>
      <c r="BW57" s="2"/>
      <c r="BX57" s="2"/>
      <c r="BY57"/>
      <c r="BZ57"/>
    </row>
    <row r="58" spans="1:78" s="1" customFormat="1" ht="14.5" x14ac:dyDescent="0.35">
      <c r="A58"/>
      <c r="B58" s="21"/>
      <c r="C58"/>
      <c r="D58"/>
      <c r="E58"/>
      <c r="F58"/>
      <c r="BV58" s="2"/>
      <c r="BW58" s="2"/>
      <c r="BX58" s="2"/>
      <c r="BY58"/>
      <c r="BZ58"/>
    </row>
    <row r="59" spans="1:78" s="1" customFormat="1" ht="14.5" x14ac:dyDescent="0.35">
      <c r="A59"/>
      <c r="B59" s="21"/>
      <c r="C59"/>
      <c r="D59"/>
      <c r="E59"/>
      <c r="F59"/>
      <c r="BV59" s="2"/>
      <c r="BW59" s="2"/>
      <c r="BX59" s="2"/>
      <c r="BY59"/>
      <c r="BZ59"/>
    </row>
    <row r="60" spans="1:78" s="1" customFormat="1" ht="14.5" x14ac:dyDescent="0.35">
      <c r="A60"/>
      <c r="B60" s="21"/>
      <c r="C60"/>
      <c r="D60"/>
      <c r="E60"/>
      <c r="F60"/>
      <c r="BV60" s="2"/>
      <c r="BW60" s="2"/>
      <c r="BX60" s="2"/>
      <c r="BY60"/>
      <c r="BZ60"/>
    </row>
  </sheetData>
  <mergeCells count="473">
    <mergeCell ref="CS29:CS30"/>
    <mergeCell ref="BW41:BW42"/>
    <mergeCell ref="BX41:BX42"/>
    <mergeCell ref="BY41:BY42"/>
    <mergeCell ref="BZ41:BZ42"/>
    <mergeCell ref="CA41:CA42"/>
    <mergeCell ref="CB41:CB42"/>
    <mergeCell ref="CC41:CC42"/>
    <mergeCell ref="CD41:CD42"/>
    <mergeCell ref="CF41:CF42"/>
    <mergeCell ref="CG37:CG38"/>
    <mergeCell ref="CH37:CH38"/>
    <mergeCell ref="CI37:CI38"/>
    <mergeCell ref="CJ37:CJ38"/>
    <mergeCell ref="CK37:CK38"/>
    <mergeCell ref="CL37:CL38"/>
    <mergeCell ref="CM37:CM38"/>
    <mergeCell ref="BX39:BX40"/>
    <mergeCell ref="BY39:BY40"/>
    <mergeCell ref="BZ39:BZ40"/>
    <mergeCell ref="CA39:CA40"/>
    <mergeCell ref="CB39:CB40"/>
    <mergeCell ref="CC39:CC40"/>
    <mergeCell ref="BW37:BW38"/>
    <mergeCell ref="BX37:BX38"/>
    <mergeCell ref="BY37:BY38"/>
    <mergeCell ref="BZ37:BZ38"/>
    <mergeCell ref="CA37:CA38"/>
    <mergeCell ref="CB37:CB38"/>
    <mergeCell ref="CC37:CC38"/>
    <mergeCell ref="CD37:CD38"/>
    <mergeCell ref="CD39:CD40"/>
    <mergeCell ref="BW39:BW40"/>
    <mergeCell ref="CF37:CF38"/>
    <mergeCell ref="CS39:CS40"/>
    <mergeCell ref="CS41:CS42"/>
    <mergeCell ref="BN35:BN36"/>
    <mergeCell ref="BO35:BO36"/>
    <mergeCell ref="BP35:BP36"/>
    <mergeCell ref="BQ35:BQ36"/>
    <mergeCell ref="BR35:BR36"/>
    <mergeCell ref="BS35:BS36"/>
    <mergeCell ref="BT35:BT36"/>
    <mergeCell ref="BU35:BU36"/>
    <mergeCell ref="BW35:BW36"/>
    <mergeCell ref="BX35:BX36"/>
    <mergeCell ref="BY35:BY36"/>
    <mergeCell ref="BZ35:BZ36"/>
    <mergeCell ref="CA35:CA36"/>
    <mergeCell ref="CB35:CB36"/>
    <mergeCell ref="CC35:CC36"/>
    <mergeCell ref="CD35:CD36"/>
    <mergeCell ref="CF35:CF36"/>
    <mergeCell ref="CG35:CG36"/>
    <mergeCell ref="CO35:CO36"/>
    <mergeCell ref="CP35:CP36"/>
    <mergeCell ref="CQ35:CQ36"/>
    <mergeCell ref="CR35:CR36"/>
    <mergeCell ref="CO37:CO38"/>
    <mergeCell ref="CP37:CP38"/>
    <mergeCell ref="CQ37:CQ38"/>
    <mergeCell ref="CR37:CR38"/>
    <mergeCell ref="CO39:CO40"/>
    <mergeCell ref="CP39:CP40"/>
    <mergeCell ref="CQ39:CQ40"/>
    <mergeCell ref="CR39:CR40"/>
    <mergeCell ref="CO41:CO42"/>
    <mergeCell ref="CP41:CP42"/>
    <mergeCell ref="CQ41:CQ42"/>
    <mergeCell ref="CR41:CR42"/>
    <mergeCell ref="CN39:CN40"/>
    <mergeCell ref="CE41:CE42"/>
    <mergeCell ref="CN41:CN42"/>
    <mergeCell ref="CG39:CG40"/>
    <mergeCell ref="CH39:CH40"/>
    <mergeCell ref="CI39:CI40"/>
    <mergeCell ref="CJ39:CJ40"/>
    <mergeCell ref="CK39:CK40"/>
    <mergeCell ref="CL39:CL40"/>
    <mergeCell ref="CM39:CM40"/>
    <mergeCell ref="CG41:CG42"/>
    <mergeCell ref="CH41:CH42"/>
    <mergeCell ref="CI41:CI42"/>
    <mergeCell ref="CJ41:CJ42"/>
    <mergeCell ref="CK41:CK42"/>
    <mergeCell ref="CL41:CL42"/>
    <mergeCell ref="CM41:CM42"/>
    <mergeCell ref="CF39:CF40"/>
    <mergeCell ref="CE39:CE40"/>
    <mergeCell ref="CO29:CO30"/>
    <mergeCell ref="CP29:CP30"/>
    <mergeCell ref="CQ29:CQ30"/>
    <mergeCell ref="CR29:CR30"/>
    <mergeCell ref="CS3:CS4"/>
    <mergeCell ref="BN33:CR33"/>
    <mergeCell ref="CE35:CE36"/>
    <mergeCell ref="CN35:CN36"/>
    <mergeCell ref="CE37:CE38"/>
    <mergeCell ref="CN37:CN38"/>
    <mergeCell ref="CS33:CS34"/>
    <mergeCell ref="CS35:CS36"/>
    <mergeCell ref="CS37:CS38"/>
    <mergeCell ref="CH35:CH36"/>
    <mergeCell ref="CI35:CI36"/>
    <mergeCell ref="CJ35:CJ36"/>
    <mergeCell ref="CK35:CK36"/>
    <mergeCell ref="CL35:CL36"/>
    <mergeCell ref="CM35:CM36"/>
    <mergeCell ref="BN37:BN38"/>
    <mergeCell ref="BO37:BO38"/>
    <mergeCell ref="BP37:BP38"/>
    <mergeCell ref="BQ37:BQ38"/>
    <mergeCell ref="BR37:BR38"/>
    <mergeCell ref="CF29:CF30"/>
    <mergeCell ref="CG29:CG30"/>
    <mergeCell ref="CH29:CH30"/>
    <mergeCell ref="CI29:CI30"/>
    <mergeCell ref="CJ29:CJ30"/>
    <mergeCell ref="CK29:CK30"/>
    <mergeCell ref="CL29:CL30"/>
    <mergeCell ref="CM29:CM30"/>
    <mergeCell ref="CN29:CN30"/>
    <mergeCell ref="BW29:BW30"/>
    <mergeCell ref="BX29:BX30"/>
    <mergeCell ref="BY29:BY30"/>
    <mergeCell ref="BZ29:BZ30"/>
    <mergeCell ref="CA29:CA30"/>
    <mergeCell ref="CB29:CB30"/>
    <mergeCell ref="CC29:CC30"/>
    <mergeCell ref="CD29:CD30"/>
    <mergeCell ref="CE29:CE30"/>
    <mergeCell ref="G3:AH3"/>
    <mergeCell ref="AI3:BM3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  <mergeCell ref="BN3:CR3"/>
    <mergeCell ref="D29:D30"/>
    <mergeCell ref="E29:E30"/>
    <mergeCell ref="F29:F30"/>
    <mergeCell ref="G29:G30"/>
    <mergeCell ref="H29:H30"/>
    <mergeCell ref="I29:I30"/>
    <mergeCell ref="A17:A22"/>
    <mergeCell ref="B17:B22"/>
    <mergeCell ref="A23:A28"/>
    <mergeCell ref="B23:B28"/>
    <mergeCell ref="A29:A30"/>
    <mergeCell ref="B29:C30"/>
    <mergeCell ref="Q29:Q30"/>
    <mergeCell ref="R29:R30"/>
    <mergeCell ref="T29:T30"/>
    <mergeCell ref="U29:U30"/>
    <mergeCell ref="V29:V30"/>
    <mergeCell ref="W29:W30"/>
    <mergeCell ref="J29:J30"/>
    <mergeCell ref="K29:K30"/>
    <mergeCell ref="M29:M30"/>
    <mergeCell ref="N29:N30"/>
    <mergeCell ref="O29:O30"/>
    <mergeCell ref="P29:P30"/>
    <mergeCell ref="AE29:AE30"/>
    <mergeCell ref="AF29:AF30"/>
    <mergeCell ref="AH29:AH30"/>
    <mergeCell ref="AI29:AI30"/>
    <mergeCell ref="AJ29:AJ30"/>
    <mergeCell ref="AK29:AK30"/>
    <mergeCell ref="X29:X30"/>
    <mergeCell ref="Y29:Y30"/>
    <mergeCell ref="AA29:AA30"/>
    <mergeCell ref="AB29:AB30"/>
    <mergeCell ref="AC29:AC30"/>
    <mergeCell ref="AD29:AD30"/>
    <mergeCell ref="AW29:AW30"/>
    <mergeCell ref="AX29:AX30"/>
    <mergeCell ref="AY29:AY30"/>
    <mergeCell ref="AL29:AL30"/>
    <mergeCell ref="AM29:AM30"/>
    <mergeCell ref="AO29:AO30"/>
    <mergeCell ref="AP29:AP30"/>
    <mergeCell ref="AQ29:AQ30"/>
    <mergeCell ref="AR29:AR30"/>
    <mergeCell ref="BV29:BV30"/>
    <mergeCell ref="A33:A34"/>
    <mergeCell ref="B33:B34"/>
    <mergeCell ref="C33:C34"/>
    <mergeCell ref="D33:D34"/>
    <mergeCell ref="E33:E34"/>
    <mergeCell ref="F33:F34"/>
    <mergeCell ref="G33:AH33"/>
    <mergeCell ref="AI33:BM33"/>
    <mergeCell ref="BG29:BG30"/>
    <mergeCell ref="BH29:BH30"/>
    <mergeCell ref="BJ29:BJ30"/>
    <mergeCell ref="BK29:BK30"/>
    <mergeCell ref="BL29:BL30"/>
    <mergeCell ref="BM29:BM30"/>
    <mergeCell ref="AZ29:AZ30"/>
    <mergeCell ref="BA29:BA30"/>
    <mergeCell ref="BC29:BC30"/>
    <mergeCell ref="BD29:BD30"/>
    <mergeCell ref="BE29:BE30"/>
    <mergeCell ref="BF29:BF30"/>
    <mergeCell ref="AS29:AS30"/>
    <mergeCell ref="AT29:AT30"/>
    <mergeCell ref="AV29:AV30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AS35:AS36"/>
    <mergeCell ref="AT35:AT36"/>
    <mergeCell ref="AU35:AU36"/>
    <mergeCell ref="AX35:AX36"/>
    <mergeCell ref="AY35:AY36"/>
    <mergeCell ref="AZ35:AZ36"/>
    <mergeCell ref="AK35:AK36"/>
    <mergeCell ref="AL35:AL36"/>
    <mergeCell ref="AM35:AM36"/>
    <mergeCell ref="AN35:AN36"/>
    <mergeCell ref="AQ35:AQ36"/>
    <mergeCell ref="AR35:AR36"/>
    <mergeCell ref="BG35:BG36"/>
    <mergeCell ref="BH35:BH36"/>
    <mergeCell ref="BI35:BI36"/>
    <mergeCell ref="BL35:BL36"/>
    <mergeCell ref="BM35:BM36"/>
    <mergeCell ref="BV35:BV36"/>
    <mergeCell ref="BA35:BA36"/>
    <mergeCell ref="BB35:BB36"/>
    <mergeCell ref="BC35:BC36"/>
    <mergeCell ref="BD35:BD36"/>
    <mergeCell ref="BE35:BE36"/>
    <mergeCell ref="BF35:BF36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AS37:AS38"/>
    <mergeCell ref="AT37:AT38"/>
    <mergeCell ref="AU37:AU38"/>
    <mergeCell ref="AX37:AX38"/>
    <mergeCell ref="AY37:AY38"/>
    <mergeCell ref="AZ37:AZ38"/>
    <mergeCell ref="AK37:AK38"/>
    <mergeCell ref="AL37:AL38"/>
    <mergeCell ref="AM37:AM38"/>
    <mergeCell ref="AN37:AN38"/>
    <mergeCell ref="AQ37:AQ38"/>
    <mergeCell ref="AR37:AR38"/>
    <mergeCell ref="BG37:BG38"/>
    <mergeCell ref="BH37:BH38"/>
    <mergeCell ref="BI37:BI38"/>
    <mergeCell ref="BL37:BL38"/>
    <mergeCell ref="BM37:BM38"/>
    <mergeCell ref="BV37:BV38"/>
    <mergeCell ref="BA37:BA38"/>
    <mergeCell ref="BB37:BB38"/>
    <mergeCell ref="BC37:BC38"/>
    <mergeCell ref="BD37:BD38"/>
    <mergeCell ref="BE37:BE38"/>
    <mergeCell ref="BF37:BF38"/>
    <mergeCell ref="BS37:BS38"/>
    <mergeCell ref="BT37:BT38"/>
    <mergeCell ref="BU37:BU38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AS39:AS40"/>
    <mergeCell ref="AT39:AT40"/>
    <mergeCell ref="AU39:AU40"/>
    <mergeCell ref="AX39:AX40"/>
    <mergeCell ref="AY39:AY40"/>
    <mergeCell ref="AZ39:AZ40"/>
    <mergeCell ref="AK39:AK40"/>
    <mergeCell ref="AL39:AL40"/>
    <mergeCell ref="AM39:AM40"/>
    <mergeCell ref="AN39:AN40"/>
    <mergeCell ref="AQ39:AQ40"/>
    <mergeCell ref="AR39:AR40"/>
    <mergeCell ref="BG39:BG40"/>
    <mergeCell ref="BH39:BH40"/>
    <mergeCell ref="BI39:BI40"/>
    <mergeCell ref="BL39:BL40"/>
    <mergeCell ref="BM39:BM40"/>
    <mergeCell ref="BV39:BV40"/>
    <mergeCell ref="BA39:BA40"/>
    <mergeCell ref="BB39:BB40"/>
    <mergeCell ref="BC39:BC40"/>
    <mergeCell ref="BD39:BD40"/>
    <mergeCell ref="BE39:BE40"/>
    <mergeCell ref="BF39:BF40"/>
    <mergeCell ref="BN39:BN40"/>
    <mergeCell ref="BO39:BO40"/>
    <mergeCell ref="BP39:BP40"/>
    <mergeCell ref="BQ39:BQ40"/>
    <mergeCell ref="BR39:BR40"/>
    <mergeCell ref="BS39:BS40"/>
    <mergeCell ref="BT39:BT40"/>
    <mergeCell ref="BU39:BU40"/>
    <mergeCell ref="G41:G42"/>
    <mergeCell ref="H41:H42"/>
    <mergeCell ref="I41:I42"/>
    <mergeCell ref="J41:J42"/>
    <mergeCell ref="K41:K42"/>
    <mergeCell ref="L41:L42"/>
    <mergeCell ref="A41:A42"/>
    <mergeCell ref="B41:B42"/>
    <mergeCell ref="C41:C42"/>
    <mergeCell ref="D41:D42"/>
    <mergeCell ref="E41:E42"/>
    <mergeCell ref="F41:F42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AS41:AS42"/>
    <mergeCell ref="AT41:AT42"/>
    <mergeCell ref="AU41:AU42"/>
    <mergeCell ref="AX41:AX42"/>
    <mergeCell ref="AY41:AY42"/>
    <mergeCell ref="AZ41:AZ42"/>
    <mergeCell ref="AK41:AK42"/>
    <mergeCell ref="AL41:AL42"/>
    <mergeCell ref="AM41:AM42"/>
    <mergeCell ref="AN41:AN42"/>
    <mergeCell ref="AQ41:AQ42"/>
    <mergeCell ref="AR41:AR42"/>
    <mergeCell ref="BG41:BG42"/>
    <mergeCell ref="BH41:BH42"/>
    <mergeCell ref="BI41:BI42"/>
    <mergeCell ref="BL41:BL42"/>
    <mergeCell ref="BM41:BM42"/>
    <mergeCell ref="BV41:BV42"/>
    <mergeCell ref="BA41:BA42"/>
    <mergeCell ref="BB41:BB42"/>
    <mergeCell ref="BC41:BC42"/>
    <mergeCell ref="BD41:BD42"/>
    <mergeCell ref="BE41:BE42"/>
    <mergeCell ref="BF41:BF42"/>
    <mergeCell ref="BN41:BN42"/>
    <mergeCell ref="BO41:BO42"/>
    <mergeCell ref="BP41:BP42"/>
    <mergeCell ref="BQ41:BQ42"/>
    <mergeCell ref="BR41:BR42"/>
    <mergeCell ref="BS41:BS42"/>
    <mergeCell ref="BT41:BT42"/>
    <mergeCell ref="BU41:BU42"/>
  </mergeCells>
  <conditionalFormatting sqref="E5:F29">
    <cfRule type="cellIs" dxfId="32" priority="7" operator="lessThan">
      <formula>0</formula>
    </cfRule>
  </conditionalFormatting>
  <conditionalFormatting sqref="F5:F29">
    <cfRule type="cellIs" dxfId="31" priority="6" operator="equal">
      <formula>0</formula>
    </cfRule>
  </conditionalFormatting>
  <conditionalFormatting sqref="F35:F42">
    <cfRule type="cellIs" dxfId="30" priority="4" operator="equal">
      <formula>0</formula>
    </cfRule>
    <cfRule type="cellIs" dxfId="29" priority="5" operator="lessThan">
      <formula>0</formula>
    </cfRule>
  </conditionalFormatting>
  <conditionalFormatting sqref="G11:BU30 G35:BD35 BE35:CR42 G36:BB42 BC37:BD37 BC39:BD39 BC41:BD41">
    <cfRule type="cellIs" dxfId="28" priority="3" operator="greaterThan">
      <formula>0</formula>
    </cfRule>
  </conditionalFormatting>
  <conditionalFormatting sqref="G5:CR10">
    <cfRule type="cellIs" dxfId="27" priority="1" operator="greaterThan">
      <formula>0</formula>
    </cfRule>
  </conditionalFormatting>
  <conditionalFormatting sqref="BV11:BX28 BV29:CR29">
    <cfRule type="containsText" dxfId="26" priority="8" operator="containsText" text="Done">
      <formula>NOT(ISERROR(SEARCH("Done",BV11)))</formula>
    </cfRule>
  </conditionalFormatting>
  <conditionalFormatting sqref="BV11:BX28 BV29:CR30">
    <cfRule type="containsText" dxfId="25" priority="2" operator="containsText" text="Done">
      <formula>NOT(ISERROR(SEARCH("Done",BV11)))</formula>
    </cfRule>
  </conditionalFormatting>
  <printOptions horizontalCentered="1" verticalCentered="1"/>
  <pageMargins left="0.7" right="0.7" top="0.75" bottom="0.75" header="0.3" footer="0.3"/>
  <pageSetup paperSize="8" scale="54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A927-5854-461A-B9E4-EBEE7DCD195F}">
  <sheetPr>
    <tabColor rgb="FFFFFF00"/>
    <pageSetUpPr fitToPage="1"/>
  </sheetPr>
  <dimension ref="A1:AO124"/>
  <sheetViews>
    <sheetView showGridLines="0" zoomScale="60" zoomScaleNormal="60" workbookViewId="0">
      <pane xSplit="6" ySplit="4" topLeftCell="G75" activePane="bottomRight" state="frozen"/>
      <selection pane="topRight" activeCell="G51" sqref="G51:AH52"/>
      <selection pane="bottomLeft" activeCell="G51" sqref="G51:AH52"/>
      <selection pane="bottomRight" activeCell="L86" sqref="L86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37" width="4.54296875" style="1" customWidth="1"/>
    <col min="38" max="38" width="4.54296875" style="1" hidden="1" customWidth="1"/>
    <col min="39" max="39" width="27.453125" style="2" customWidth="1"/>
    <col min="43" max="43" width="11.1796875" customWidth="1"/>
    <col min="44" max="44" width="29.453125" bestFit="1" customWidth="1"/>
    <col min="45" max="45" width="22.1796875" bestFit="1" customWidth="1"/>
    <col min="46" max="46" width="5.26953125" bestFit="1" customWidth="1"/>
    <col min="47" max="48" width="11.453125" bestFit="1" customWidth="1"/>
    <col min="49" max="51" width="2.26953125" bestFit="1" customWidth="1"/>
    <col min="52" max="54" width="3.26953125" bestFit="1" customWidth="1"/>
    <col min="55" max="55" width="11" bestFit="1" customWidth="1"/>
    <col min="56" max="56" width="9" bestFit="1" customWidth="1"/>
    <col min="57" max="62" width="2.26953125" bestFit="1" customWidth="1"/>
    <col min="63" max="63" width="3.26953125" bestFit="1" customWidth="1"/>
    <col min="64" max="64" width="12" bestFit="1" customWidth="1"/>
    <col min="65" max="65" width="7.1796875" bestFit="1" customWidth="1"/>
    <col min="66" max="72" width="2.26953125" bestFit="1" customWidth="1"/>
    <col min="73" max="75" width="3.26953125" bestFit="1" customWidth="1"/>
    <col min="76" max="76" width="10" bestFit="1" customWidth="1"/>
    <col min="77" max="77" width="11.453125" bestFit="1" customWidth="1"/>
  </cols>
  <sheetData>
    <row r="1" spans="1:39" ht="34.5" customHeight="1" x14ac:dyDescent="0.35">
      <c r="A1" s="27" t="s">
        <v>45</v>
      </c>
      <c r="D1" s="230" t="s">
        <v>138</v>
      </c>
      <c r="E1" s="231"/>
      <c r="F1" s="232"/>
    </row>
    <row r="2" spans="1:39" ht="25" customHeight="1" x14ac:dyDescent="0.35">
      <c r="A2" s="23" t="s">
        <v>46</v>
      </c>
      <c r="C2" s="2">
        <f>D2/6</f>
        <v>208</v>
      </c>
      <c r="D2" s="2">
        <f>SUBTOTAL(9,D5:D82)</f>
        <v>1248</v>
      </c>
      <c r="E2" s="2">
        <f>SUBTOTAL(9,E5:E82)</f>
        <v>0</v>
      </c>
      <c r="F2" s="63">
        <f>SUBTOTAL(9,F5:F82)</f>
        <v>-1248</v>
      </c>
    </row>
    <row r="3" spans="1:39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15" t="s">
        <v>279</v>
      </c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7"/>
      <c r="AL3" s="102"/>
      <c r="AM3" s="263" t="s">
        <v>52</v>
      </c>
    </row>
    <row r="4" spans="1:39" ht="18" customHeight="1" x14ac:dyDescent="0.35">
      <c r="A4" s="206"/>
      <c r="B4" s="206"/>
      <c r="C4" s="206"/>
      <c r="D4" s="207"/>
      <c r="E4" s="207"/>
      <c r="F4" s="207"/>
      <c r="G4" s="149">
        <v>1</v>
      </c>
      <c r="H4" s="149">
        <v>2</v>
      </c>
      <c r="I4" s="149">
        <v>3</v>
      </c>
      <c r="J4" s="148">
        <v>4</v>
      </c>
      <c r="K4" s="148">
        <v>5</v>
      </c>
      <c r="L4" s="149">
        <v>6</v>
      </c>
      <c r="M4" s="149">
        <v>7</v>
      </c>
      <c r="N4" s="149">
        <v>8</v>
      </c>
      <c r="O4" s="149">
        <v>9</v>
      </c>
      <c r="P4" s="149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8">
        <v>19</v>
      </c>
      <c r="Z4" s="149">
        <v>20</v>
      </c>
      <c r="AA4" s="149">
        <v>21</v>
      </c>
      <c r="AB4" s="149">
        <v>22</v>
      </c>
      <c r="AC4" s="149">
        <v>23</v>
      </c>
      <c r="AD4" s="149">
        <v>24</v>
      </c>
      <c r="AE4" s="148">
        <v>25</v>
      </c>
      <c r="AF4" s="148">
        <v>26</v>
      </c>
      <c r="AG4" s="149">
        <v>27</v>
      </c>
      <c r="AH4" s="149">
        <v>28</v>
      </c>
      <c r="AI4" s="149">
        <v>29</v>
      </c>
      <c r="AJ4" s="149">
        <v>30</v>
      </c>
      <c r="AK4" s="149">
        <v>31</v>
      </c>
      <c r="AL4" s="37">
        <v>29</v>
      </c>
      <c r="AM4" s="263"/>
    </row>
    <row r="5" spans="1:39" ht="18" customHeight="1" x14ac:dyDescent="0.35">
      <c r="A5" s="220" t="s">
        <v>290</v>
      </c>
      <c r="B5" s="223" t="s">
        <v>233</v>
      </c>
      <c r="C5" s="31" t="s">
        <v>1</v>
      </c>
      <c r="D5" s="3">
        <v>21</v>
      </c>
      <c r="E5" s="4">
        <f>SUM(G5:AL5)</f>
        <v>0</v>
      </c>
      <c r="F5" s="8">
        <f t="shared" ref="F5:F83" si="0">E5-D5</f>
        <v>-21</v>
      </c>
      <c r="G5" s="9"/>
      <c r="H5" s="9"/>
      <c r="I5" s="9"/>
      <c r="J5" s="116"/>
      <c r="K5" s="116"/>
      <c r="L5" s="9"/>
      <c r="M5" s="9"/>
      <c r="N5" s="9"/>
      <c r="O5" s="9"/>
      <c r="P5" s="9"/>
      <c r="Q5" s="116"/>
      <c r="R5" s="116"/>
      <c r="S5" s="116"/>
      <c r="T5" s="116"/>
      <c r="U5" s="116"/>
      <c r="V5" s="116"/>
      <c r="W5" s="116"/>
      <c r="X5" s="116"/>
      <c r="Y5" s="116"/>
      <c r="Z5" s="9"/>
      <c r="AA5" s="9"/>
      <c r="AB5" s="9"/>
      <c r="AC5" s="9"/>
      <c r="AD5" s="9"/>
      <c r="AE5" s="116"/>
      <c r="AF5" s="116"/>
      <c r="AG5" s="9"/>
      <c r="AH5" s="9"/>
      <c r="AI5" s="9"/>
      <c r="AJ5" s="9"/>
      <c r="AK5" s="173"/>
      <c r="AL5" s="9"/>
      <c r="AM5" s="41"/>
    </row>
    <row r="6" spans="1:39" ht="18" customHeight="1" x14ac:dyDescent="0.35">
      <c r="A6" s="221"/>
      <c r="B6" s="224"/>
      <c r="C6" s="32" t="s">
        <v>2</v>
      </c>
      <c r="D6" s="3">
        <v>21</v>
      </c>
      <c r="E6" s="4">
        <f t="shared" ref="E6:E69" si="1">SUM(G6:AL6)</f>
        <v>0</v>
      </c>
      <c r="F6" s="8">
        <f t="shared" si="0"/>
        <v>-21</v>
      </c>
      <c r="G6" s="9"/>
      <c r="H6" s="9"/>
      <c r="I6" s="9"/>
      <c r="J6" s="116"/>
      <c r="K6" s="116"/>
      <c r="L6" s="9"/>
      <c r="M6" s="9"/>
      <c r="N6" s="9"/>
      <c r="O6" s="9"/>
      <c r="P6" s="9"/>
      <c r="Q6" s="116"/>
      <c r="R6" s="116"/>
      <c r="S6" s="116"/>
      <c r="T6" s="116"/>
      <c r="U6" s="116"/>
      <c r="V6" s="116"/>
      <c r="W6" s="116"/>
      <c r="X6" s="116"/>
      <c r="Y6" s="116"/>
      <c r="Z6" s="9"/>
      <c r="AA6" s="9"/>
      <c r="AB6" s="9"/>
      <c r="AC6" s="9"/>
      <c r="AD6" s="9"/>
      <c r="AE6" s="116"/>
      <c r="AF6" s="116"/>
      <c r="AG6" s="9"/>
      <c r="AH6" s="9"/>
      <c r="AI6" s="9"/>
      <c r="AJ6" s="9"/>
      <c r="AK6" s="173"/>
      <c r="AL6" s="9"/>
      <c r="AM6" s="42"/>
    </row>
    <row r="7" spans="1:39" ht="18" customHeight="1" x14ac:dyDescent="0.35">
      <c r="A7" s="221"/>
      <c r="B7" s="224"/>
      <c r="C7" s="32" t="s">
        <v>3</v>
      </c>
      <c r="D7" s="3">
        <v>21</v>
      </c>
      <c r="E7" s="4">
        <f t="shared" si="1"/>
        <v>0</v>
      </c>
      <c r="F7" s="8">
        <f t="shared" si="0"/>
        <v>-21</v>
      </c>
      <c r="G7" s="9"/>
      <c r="H7" s="9"/>
      <c r="I7" s="9"/>
      <c r="J7" s="116"/>
      <c r="K7" s="116"/>
      <c r="L7" s="9"/>
      <c r="M7" s="9"/>
      <c r="N7" s="9"/>
      <c r="O7" s="9"/>
      <c r="P7" s="9"/>
      <c r="Q7" s="116"/>
      <c r="R7" s="116"/>
      <c r="S7" s="116"/>
      <c r="T7" s="116"/>
      <c r="U7" s="116"/>
      <c r="V7" s="116"/>
      <c r="W7" s="116"/>
      <c r="X7" s="116"/>
      <c r="Y7" s="116"/>
      <c r="Z7" s="9"/>
      <c r="AA7" s="9"/>
      <c r="AB7" s="9"/>
      <c r="AC7" s="9"/>
      <c r="AD7" s="9"/>
      <c r="AE7" s="116"/>
      <c r="AF7" s="116"/>
      <c r="AG7" s="9"/>
      <c r="AH7" s="9"/>
      <c r="AI7" s="9"/>
      <c r="AJ7" s="9"/>
      <c r="AK7" s="173"/>
      <c r="AL7" s="9"/>
      <c r="AM7" s="42"/>
    </row>
    <row r="8" spans="1:39" ht="18" customHeight="1" x14ac:dyDescent="0.35">
      <c r="A8" s="221"/>
      <c r="B8" s="224"/>
      <c r="C8" s="33" t="s">
        <v>4</v>
      </c>
      <c r="D8" s="3">
        <v>21</v>
      </c>
      <c r="E8" s="4">
        <f t="shared" si="1"/>
        <v>0</v>
      </c>
      <c r="F8" s="8">
        <f t="shared" si="0"/>
        <v>-21</v>
      </c>
      <c r="G8" s="9"/>
      <c r="H8" s="9"/>
      <c r="I8" s="9"/>
      <c r="J8" s="116"/>
      <c r="K8" s="116"/>
      <c r="L8" s="9"/>
      <c r="M8" s="9"/>
      <c r="N8" s="9"/>
      <c r="O8" s="9"/>
      <c r="P8" s="9"/>
      <c r="Q8" s="116"/>
      <c r="R8" s="116"/>
      <c r="S8" s="116"/>
      <c r="T8" s="116"/>
      <c r="U8" s="116"/>
      <c r="V8" s="116"/>
      <c r="W8" s="116"/>
      <c r="X8" s="116"/>
      <c r="Y8" s="116"/>
      <c r="Z8" s="9"/>
      <c r="AA8" s="9"/>
      <c r="AB8" s="9"/>
      <c r="AC8" s="9"/>
      <c r="AD8" s="9"/>
      <c r="AE8" s="116"/>
      <c r="AF8" s="116"/>
      <c r="AG8" s="9"/>
      <c r="AH8" s="9"/>
      <c r="AI8" s="9"/>
      <c r="AJ8" s="9"/>
      <c r="AK8" s="173"/>
      <c r="AL8" s="9"/>
      <c r="AM8" s="42"/>
    </row>
    <row r="9" spans="1:39" ht="18" customHeight="1" x14ac:dyDescent="0.35">
      <c r="A9" s="221"/>
      <c r="B9" s="224"/>
      <c r="C9" s="33" t="s">
        <v>5</v>
      </c>
      <c r="D9" s="3">
        <v>21</v>
      </c>
      <c r="E9" s="4">
        <f t="shared" si="1"/>
        <v>0</v>
      </c>
      <c r="F9" s="8">
        <f t="shared" si="0"/>
        <v>-21</v>
      </c>
      <c r="G9" s="9"/>
      <c r="H9" s="9"/>
      <c r="I9" s="9"/>
      <c r="J9" s="116"/>
      <c r="K9" s="116"/>
      <c r="L9" s="9"/>
      <c r="M9" s="9"/>
      <c r="N9" s="9"/>
      <c r="O9" s="9"/>
      <c r="P9" s="9"/>
      <c r="Q9" s="116"/>
      <c r="R9" s="116"/>
      <c r="S9" s="116"/>
      <c r="T9" s="116"/>
      <c r="U9" s="116"/>
      <c r="V9" s="116"/>
      <c r="W9" s="116"/>
      <c r="X9" s="116"/>
      <c r="Y9" s="116"/>
      <c r="Z9" s="9"/>
      <c r="AA9" s="9"/>
      <c r="AB9" s="9"/>
      <c r="AC9" s="9"/>
      <c r="AD9" s="9"/>
      <c r="AE9" s="116"/>
      <c r="AF9" s="116"/>
      <c r="AG9" s="9"/>
      <c r="AH9" s="9"/>
      <c r="AI9" s="9"/>
      <c r="AJ9" s="9"/>
      <c r="AK9" s="173"/>
      <c r="AL9" s="9"/>
      <c r="AM9" s="42"/>
    </row>
    <row r="10" spans="1:39" ht="18" customHeight="1" x14ac:dyDescent="0.35">
      <c r="A10" s="222"/>
      <c r="B10" s="225"/>
      <c r="C10" s="34" t="s">
        <v>6</v>
      </c>
      <c r="D10" s="3">
        <v>21</v>
      </c>
      <c r="E10" s="4">
        <f t="shared" si="1"/>
        <v>0</v>
      </c>
      <c r="F10" s="10">
        <f t="shared" si="0"/>
        <v>-21</v>
      </c>
      <c r="G10" s="13"/>
      <c r="H10" s="13"/>
      <c r="I10" s="13"/>
      <c r="J10" s="117"/>
      <c r="K10" s="117"/>
      <c r="L10" s="13"/>
      <c r="M10" s="13"/>
      <c r="N10" s="13"/>
      <c r="O10" s="13"/>
      <c r="P10" s="13"/>
      <c r="Q10" s="117"/>
      <c r="R10" s="117"/>
      <c r="S10" s="117"/>
      <c r="T10" s="117"/>
      <c r="U10" s="117"/>
      <c r="V10" s="117"/>
      <c r="W10" s="117"/>
      <c r="X10" s="117"/>
      <c r="Y10" s="117"/>
      <c r="Z10" s="13"/>
      <c r="AA10" s="13"/>
      <c r="AB10" s="13"/>
      <c r="AC10" s="13"/>
      <c r="AD10" s="13"/>
      <c r="AE10" s="117"/>
      <c r="AF10" s="117"/>
      <c r="AG10" s="13"/>
      <c r="AH10" s="13"/>
      <c r="AI10" s="13"/>
      <c r="AJ10" s="13"/>
      <c r="AK10" s="174"/>
      <c r="AL10" s="13"/>
      <c r="AM10" s="43"/>
    </row>
    <row r="11" spans="1:39" ht="18" customHeight="1" x14ac:dyDescent="0.35">
      <c r="A11" s="220" t="s">
        <v>290</v>
      </c>
      <c r="B11" s="223" t="s">
        <v>270</v>
      </c>
      <c r="C11" s="31" t="s">
        <v>1</v>
      </c>
      <c r="D11" s="3">
        <v>20</v>
      </c>
      <c r="E11" s="4">
        <f t="shared" si="1"/>
        <v>0</v>
      </c>
      <c r="F11" s="4">
        <f t="shared" si="0"/>
        <v>-20</v>
      </c>
      <c r="G11" s="9"/>
      <c r="H11" s="9"/>
      <c r="I11" s="9"/>
      <c r="J11" s="116"/>
      <c r="K11" s="116"/>
      <c r="L11" s="9"/>
      <c r="M11" s="9"/>
      <c r="N11" s="9"/>
      <c r="O11" s="9"/>
      <c r="P11" s="9"/>
      <c r="Q11" s="116"/>
      <c r="R11" s="116"/>
      <c r="S11" s="116"/>
      <c r="T11" s="116"/>
      <c r="U11" s="116"/>
      <c r="V11" s="116"/>
      <c r="W11" s="116"/>
      <c r="X11" s="116"/>
      <c r="Y11" s="116"/>
      <c r="Z11" s="9"/>
      <c r="AA11" s="9"/>
      <c r="AB11" s="9"/>
      <c r="AC11" s="9"/>
      <c r="AD11" s="9"/>
      <c r="AE11" s="116"/>
      <c r="AF11" s="116"/>
      <c r="AG11" s="9"/>
      <c r="AH11" s="9"/>
      <c r="AI11" s="9"/>
      <c r="AJ11" s="9"/>
      <c r="AK11" s="173"/>
      <c r="AL11" s="5"/>
      <c r="AM11" s="41"/>
    </row>
    <row r="12" spans="1:39" ht="18" customHeight="1" x14ac:dyDescent="0.35">
      <c r="A12" s="221"/>
      <c r="B12" s="224"/>
      <c r="C12" s="32" t="s">
        <v>2</v>
      </c>
      <c r="D12" s="3">
        <v>20</v>
      </c>
      <c r="E12" s="4">
        <f t="shared" si="1"/>
        <v>0</v>
      </c>
      <c r="F12" s="8">
        <f t="shared" si="0"/>
        <v>-20</v>
      </c>
      <c r="G12" s="9"/>
      <c r="H12" s="9"/>
      <c r="I12" s="9"/>
      <c r="J12" s="116"/>
      <c r="K12" s="116"/>
      <c r="L12" s="9"/>
      <c r="M12" s="9"/>
      <c r="N12" s="9"/>
      <c r="O12" s="9"/>
      <c r="P12" s="9"/>
      <c r="Q12" s="116"/>
      <c r="R12" s="116"/>
      <c r="S12" s="116"/>
      <c r="T12" s="116"/>
      <c r="U12" s="116"/>
      <c r="V12" s="116"/>
      <c r="W12" s="116"/>
      <c r="X12" s="116"/>
      <c r="Y12" s="116"/>
      <c r="Z12" s="9"/>
      <c r="AA12" s="9"/>
      <c r="AB12" s="9"/>
      <c r="AC12" s="9"/>
      <c r="AD12" s="9"/>
      <c r="AE12" s="116"/>
      <c r="AF12" s="116"/>
      <c r="AG12" s="9"/>
      <c r="AH12" s="9"/>
      <c r="AI12" s="9"/>
      <c r="AJ12" s="9"/>
      <c r="AK12" s="173"/>
      <c r="AL12" s="9"/>
      <c r="AM12" s="42"/>
    </row>
    <row r="13" spans="1:39" ht="18" customHeight="1" x14ac:dyDescent="0.35">
      <c r="A13" s="221"/>
      <c r="B13" s="224"/>
      <c r="C13" s="32" t="s">
        <v>3</v>
      </c>
      <c r="D13" s="3">
        <v>20</v>
      </c>
      <c r="E13" s="4">
        <f t="shared" si="1"/>
        <v>0</v>
      </c>
      <c r="F13" s="8">
        <f t="shared" si="0"/>
        <v>-20</v>
      </c>
      <c r="G13" s="9"/>
      <c r="H13" s="9"/>
      <c r="I13" s="9"/>
      <c r="J13" s="116"/>
      <c r="K13" s="116"/>
      <c r="L13" s="9"/>
      <c r="M13" s="9"/>
      <c r="N13" s="9"/>
      <c r="O13" s="9"/>
      <c r="P13" s="9"/>
      <c r="Q13" s="116"/>
      <c r="R13" s="116"/>
      <c r="S13" s="116"/>
      <c r="T13" s="116"/>
      <c r="U13" s="116"/>
      <c r="V13" s="116"/>
      <c r="W13" s="116"/>
      <c r="X13" s="116"/>
      <c r="Y13" s="116"/>
      <c r="Z13" s="9"/>
      <c r="AA13" s="9"/>
      <c r="AB13" s="9"/>
      <c r="AC13" s="9"/>
      <c r="AD13" s="9"/>
      <c r="AE13" s="116"/>
      <c r="AF13" s="116"/>
      <c r="AG13" s="9"/>
      <c r="AH13" s="9"/>
      <c r="AI13" s="9"/>
      <c r="AJ13" s="9"/>
      <c r="AK13" s="173"/>
      <c r="AL13" s="9"/>
      <c r="AM13" s="42"/>
    </row>
    <row r="14" spans="1:39" ht="18" customHeight="1" x14ac:dyDescent="0.35">
      <c r="A14" s="221"/>
      <c r="B14" s="224"/>
      <c r="C14" s="33" t="s">
        <v>4</v>
      </c>
      <c r="D14" s="3">
        <v>20</v>
      </c>
      <c r="E14" s="4">
        <f t="shared" si="1"/>
        <v>0</v>
      </c>
      <c r="F14" s="8">
        <f t="shared" si="0"/>
        <v>-20</v>
      </c>
      <c r="G14" s="9"/>
      <c r="H14" s="9"/>
      <c r="I14" s="9"/>
      <c r="J14" s="116"/>
      <c r="K14" s="116"/>
      <c r="L14" s="9"/>
      <c r="M14" s="9"/>
      <c r="N14" s="9"/>
      <c r="O14" s="9"/>
      <c r="P14" s="9"/>
      <c r="Q14" s="116"/>
      <c r="R14" s="116"/>
      <c r="S14" s="116"/>
      <c r="T14" s="116"/>
      <c r="U14" s="116"/>
      <c r="V14" s="116"/>
      <c r="W14" s="116"/>
      <c r="X14" s="116"/>
      <c r="Y14" s="116"/>
      <c r="Z14" s="9"/>
      <c r="AA14" s="9"/>
      <c r="AB14" s="9"/>
      <c r="AC14" s="9"/>
      <c r="AD14" s="9"/>
      <c r="AE14" s="116"/>
      <c r="AF14" s="116"/>
      <c r="AG14" s="9"/>
      <c r="AH14" s="9"/>
      <c r="AI14" s="9"/>
      <c r="AJ14" s="9"/>
      <c r="AK14" s="173"/>
      <c r="AL14" s="9"/>
      <c r="AM14" s="42"/>
    </row>
    <row r="15" spans="1:39" ht="18" customHeight="1" x14ac:dyDescent="0.35">
      <c r="A15" s="221"/>
      <c r="B15" s="224"/>
      <c r="C15" s="33" t="s">
        <v>5</v>
      </c>
      <c r="D15" s="3">
        <v>20</v>
      </c>
      <c r="E15" s="4">
        <f t="shared" si="1"/>
        <v>0</v>
      </c>
      <c r="F15" s="8">
        <f t="shared" si="0"/>
        <v>-20</v>
      </c>
      <c r="G15" s="9"/>
      <c r="H15" s="9"/>
      <c r="I15" s="9"/>
      <c r="J15" s="116"/>
      <c r="K15" s="116"/>
      <c r="L15" s="9"/>
      <c r="M15" s="9"/>
      <c r="N15" s="9"/>
      <c r="O15" s="9"/>
      <c r="P15" s="9"/>
      <c r="Q15" s="116"/>
      <c r="R15" s="116"/>
      <c r="S15" s="116"/>
      <c r="T15" s="116"/>
      <c r="U15" s="116"/>
      <c r="V15" s="116"/>
      <c r="W15" s="116"/>
      <c r="X15" s="116"/>
      <c r="Y15" s="116"/>
      <c r="Z15" s="9"/>
      <c r="AA15" s="9"/>
      <c r="AB15" s="9"/>
      <c r="AC15" s="9"/>
      <c r="AD15" s="9"/>
      <c r="AE15" s="116"/>
      <c r="AF15" s="116"/>
      <c r="AG15" s="9"/>
      <c r="AH15" s="9"/>
      <c r="AI15" s="9"/>
      <c r="AJ15" s="9"/>
      <c r="AK15" s="173"/>
      <c r="AL15" s="9"/>
      <c r="AM15" s="42"/>
    </row>
    <row r="16" spans="1:39" ht="18" customHeight="1" x14ac:dyDescent="0.35">
      <c r="A16" s="222"/>
      <c r="B16" s="225"/>
      <c r="C16" s="34" t="s">
        <v>6</v>
      </c>
      <c r="D16" s="3">
        <v>20</v>
      </c>
      <c r="E16" s="4">
        <f t="shared" si="1"/>
        <v>0</v>
      </c>
      <c r="F16" s="10">
        <f t="shared" si="0"/>
        <v>-20</v>
      </c>
      <c r="G16" s="13"/>
      <c r="H16" s="13"/>
      <c r="I16" s="13"/>
      <c r="J16" s="117"/>
      <c r="K16" s="117"/>
      <c r="L16" s="13"/>
      <c r="M16" s="13"/>
      <c r="N16" s="13"/>
      <c r="O16" s="13"/>
      <c r="P16" s="13"/>
      <c r="Q16" s="117"/>
      <c r="R16" s="117"/>
      <c r="S16" s="117"/>
      <c r="T16" s="117"/>
      <c r="U16" s="117"/>
      <c r="V16" s="117"/>
      <c r="W16" s="117"/>
      <c r="X16" s="117"/>
      <c r="Y16" s="117"/>
      <c r="Z16" s="13"/>
      <c r="AA16" s="13"/>
      <c r="AB16" s="13"/>
      <c r="AC16" s="13"/>
      <c r="AD16" s="13"/>
      <c r="AE16" s="117"/>
      <c r="AF16" s="117"/>
      <c r="AG16" s="13"/>
      <c r="AH16" s="13"/>
      <c r="AI16" s="13"/>
      <c r="AJ16" s="13"/>
      <c r="AK16" s="174"/>
      <c r="AL16" s="13"/>
      <c r="AM16" s="43"/>
    </row>
    <row r="17" spans="1:39" ht="18" customHeight="1" x14ac:dyDescent="0.35">
      <c r="A17" s="220" t="s">
        <v>290</v>
      </c>
      <c r="B17" s="308" t="s">
        <v>236</v>
      </c>
      <c r="C17" s="31" t="s">
        <v>1</v>
      </c>
      <c r="D17" s="3">
        <v>18</v>
      </c>
      <c r="E17" s="4">
        <f t="shared" si="1"/>
        <v>0</v>
      </c>
      <c r="F17" s="4">
        <f t="shared" si="0"/>
        <v>-18</v>
      </c>
      <c r="G17" s="9"/>
      <c r="H17" s="9"/>
      <c r="I17" s="9"/>
      <c r="J17" s="116"/>
      <c r="K17" s="116"/>
      <c r="L17" s="9"/>
      <c r="M17" s="9"/>
      <c r="N17" s="9"/>
      <c r="O17" s="9"/>
      <c r="P17" s="9"/>
      <c r="Q17" s="116"/>
      <c r="R17" s="116"/>
      <c r="S17" s="116"/>
      <c r="T17" s="116"/>
      <c r="U17" s="116"/>
      <c r="V17" s="116"/>
      <c r="W17" s="116"/>
      <c r="X17" s="116"/>
      <c r="Y17" s="116"/>
      <c r="Z17" s="9"/>
      <c r="AA17" s="9"/>
      <c r="AB17" s="9"/>
      <c r="AC17" s="9"/>
      <c r="AD17" s="9"/>
      <c r="AE17" s="116"/>
      <c r="AF17" s="116"/>
      <c r="AG17" s="9"/>
      <c r="AH17" s="9"/>
      <c r="AI17" s="9"/>
      <c r="AJ17" s="9"/>
      <c r="AK17" s="173"/>
      <c r="AL17" s="5"/>
      <c r="AM17" s="41"/>
    </row>
    <row r="18" spans="1:39" ht="18" customHeight="1" x14ac:dyDescent="0.35">
      <c r="A18" s="221"/>
      <c r="B18" s="308"/>
      <c r="C18" s="32" t="s">
        <v>2</v>
      </c>
      <c r="D18" s="3">
        <v>18</v>
      </c>
      <c r="E18" s="4">
        <f t="shared" si="1"/>
        <v>0</v>
      </c>
      <c r="F18" s="8">
        <f t="shared" si="0"/>
        <v>-18</v>
      </c>
      <c r="G18" s="9"/>
      <c r="H18" s="9"/>
      <c r="I18" s="9"/>
      <c r="J18" s="116"/>
      <c r="K18" s="116"/>
      <c r="L18" s="9"/>
      <c r="M18" s="9"/>
      <c r="N18" s="9"/>
      <c r="O18" s="9"/>
      <c r="P18" s="9"/>
      <c r="Q18" s="116"/>
      <c r="R18" s="116"/>
      <c r="S18" s="116"/>
      <c r="T18" s="116"/>
      <c r="U18" s="116"/>
      <c r="V18" s="116"/>
      <c r="W18" s="116"/>
      <c r="X18" s="116"/>
      <c r="Y18" s="116"/>
      <c r="Z18" s="9"/>
      <c r="AA18" s="9"/>
      <c r="AB18" s="9"/>
      <c r="AC18" s="9"/>
      <c r="AD18" s="9"/>
      <c r="AE18" s="116"/>
      <c r="AF18" s="116"/>
      <c r="AG18" s="9"/>
      <c r="AH18" s="9"/>
      <c r="AI18" s="9"/>
      <c r="AJ18" s="9"/>
      <c r="AK18" s="173"/>
      <c r="AL18" s="9"/>
      <c r="AM18" s="42"/>
    </row>
    <row r="19" spans="1:39" ht="18" customHeight="1" x14ac:dyDescent="0.35">
      <c r="A19" s="221"/>
      <c r="B19" s="308"/>
      <c r="C19" s="32" t="s">
        <v>3</v>
      </c>
      <c r="D19" s="3">
        <v>18</v>
      </c>
      <c r="E19" s="4">
        <f t="shared" si="1"/>
        <v>0</v>
      </c>
      <c r="F19" s="8">
        <f t="shared" si="0"/>
        <v>-18</v>
      </c>
      <c r="G19" s="9"/>
      <c r="H19" s="9"/>
      <c r="I19" s="9"/>
      <c r="J19" s="116"/>
      <c r="K19" s="116"/>
      <c r="L19" s="9"/>
      <c r="M19" s="9"/>
      <c r="N19" s="9"/>
      <c r="O19" s="9"/>
      <c r="P19" s="9"/>
      <c r="Q19" s="116"/>
      <c r="R19" s="116"/>
      <c r="S19" s="116"/>
      <c r="T19" s="116"/>
      <c r="U19" s="116"/>
      <c r="V19" s="116"/>
      <c r="W19" s="116"/>
      <c r="X19" s="116"/>
      <c r="Y19" s="116"/>
      <c r="Z19" s="9"/>
      <c r="AA19" s="9"/>
      <c r="AB19" s="9"/>
      <c r="AC19" s="9"/>
      <c r="AD19" s="9"/>
      <c r="AE19" s="116"/>
      <c r="AF19" s="116"/>
      <c r="AG19" s="9"/>
      <c r="AH19" s="9"/>
      <c r="AI19" s="9"/>
      <c r="AJ19" s="9"/>
      <c r="AK19" s="173"/>
      <c r="AL19" s="9"/>
      <c r="AM19" s="42"/>
    </row>
    <row r="20" spans="1:39" ht="18" customHeight="1" x14ac:dyDescent="0.35">
      <c r="A20" s="221"/>
      <c r="B20" s="308"/>
      <c r="C20" s="33" t="s">
        <v>4</v>
      </c>
      <c r="D20" s="3">
        <v>18</v>
      </c>
      <c r="E20" s="4">
        <f t="shared" si="1"/>
        <v>0</v>
      </c>
      <c r="F20" s="8">
        <f t="shared" si="0"/>
        <v>-18</v>
      </c>
      <c r="G20" s="9"/>
      <c r="H20" s="9"/>
      <c r="I20" s="9"/>
      <c r="J20" s="116"/>
      <c r="K20" s="116"/>
      <c r="L20" s="9"/>
      <c r="M20" s="9"/>
      <c r="N20" s="9"/>
      <c r="O20" s="9"/>
      <c r="P20" s="9"/>
      <c r="Q20" s="116"/>
      <c r="R20" s="116"/>
      <c r="S20" s="116"/>
      <c r="T20" s="116"/>
      <c r="U20" s="116"/>
      <c r="V20" s="116"/>
      <c r="W20" s="116"/>
      <c r="X20" s="116"/>
      <c r="Y20" s="116"/>
      <c r="Z20" s="9"/>
      <c r="AA20" s="9"/>
      <c r="AB20" s="9"/>
      <c r="AC20" s="9"/>
      <c r="AD20" s="9"/>
      <c r="AE20" s="116"/>
      <c r="AF20" s="116"/>
      <c r="AG20" s="9"/>
      <c r="AH20" s="9"/>
      <c r="AI20" s="9"/>
      <c r="AJ20" s="9"/>
      <c r="AK20" s="173"/>
      <c r="AL20" s="9"/>
      <c r="AM20" s="42"/>
    </row>
    <row r="21" spans="1:39" ht="18" customHeight="1" x14ac:dyDescent="0.35">
      <c r="A21" s="221"/>
      <c r="B21" s="308"/>
      <c r="C21" s="33" t="s">
        <v>5</v>
      </c>
      <c r="D21" s="3">
        <v>18</v>
      </c>
      <c r="E21" s="4">
        <f t="shared" si="1"/>
        <v>0</v>
      </c>
      <c r="F21" s="8">
        <f t="shared" si="0"/>
        <v>-18</v>
      </c>
      <c r="G21" s="9"/>
      <c r="H21" s="9"/>
      <c r="I21" s="9"/>
      <c r="J21" s="116"/>
      <c r="K21" s="116"/>
      <c r="L21" s="9"/>
      <c r="M21" s="9"/>
      <c r="N21" s="9"/>
      <c r="O21" s="9"/>
      <c r="P21" s="9"/>
      <c r="Q21" s="116"/>
      <c r="R21" s="116"/>
      <c r="S21" s="116"/>
      <c r="T21" s="116"/>
      <c r="U21" s="116"/>
      <c r="V21" s="116"/>
      <c r="W21" s="116"/>
      <c r="X21" s="116"/>
      <c r="Y21" s="116"/>
      <c r="Z21" s="9"/>
      <c r="AA21" s="9"/>
      <c r="AB21" s="9"/>
      <c r="AC21" s="9"/>
      <c r="AD21" s="9"/>
      <c r="AE21" s="116"/>
      <c r="AF21" s="116"/>
      <c r="AG21" s="9"/>
      <c r="AH21" s="9"/>
      <c r="AI21" s="9"/>
      <c r="AJ21" s="9"/>
      <c r="AK21" s="173"/>
      <c r="AL21" s="9"/>
      <c r="AM21" s="42"/>
    </row>
    <row r="22" spans="1:39" ht="18" customHeight="1" x14ac:dyDescent="0.35">
      <c r="A22" s="222"/>
      <c r="B22" s="308"/>
      <c r="C22" s="35" t="s">
        <v>6</v>
      </c>
      <c r="D22" s="3">
        <v>18</v>
      </c>
      <c r="E22" s="4">
        <f t="shared" si="1"/>
        <v>0</v>
      </c>
      <c r="F22" s="10">
        <f t="shared" si="0"/>
        <v>-18</v>
      </c>
      <c r="G22" s="13"/>
      <c r="H22" s="13"/>
      <c r="I22" s="13"/>
      <c r="J22" s="117"/>
      <c r="K22" s="117"/>
      <c r="L22" s="13"/>
      <c r="M22" s="13"/>
      <c r="N22" s="13"/>
      <c r="O22" s="13"/>
      <c r="P22" s="13"/>
      <c r="Q22" s="117"/>
      <c r="R22" s="117"/>
      <c r="S22" s="117"/>
      <c r="T22" s="117"/>
      <c r="U22" s="117"/>
      <c r="V22" s="117"/>
      <c r="W22" s="117"/>
      <c r="X22" s="117"/>
      <c r="Y22" s="117"/>
      <c r="Z22" s="13"/>
      <c r="AA22" s="13"/>
      <c r="AB22" s="13"/>
      <c r="AC22" s="13"/>
      <c r="AD22" s="13"/>
      <c r="AE22" s="117"/>
      <c r="AF22" s="117"/>
      <c r="AG22" s="13"/>
      <c r="AH22" s="13"/>
      <c r="AI22" s="13"/>
      <c r="AJ22" s="13"/>
      <c r="AK22" s="174"/>
      <c r="AL22" s="13"/>
      <c r="AM22" s="43"/>
    </row>
    <row r="23" spans="1:39" ht="18" customHeight="1" x14ac:dyDescent="0.35">
      <c r="A23" s="220" t="s">
        <v>290</v>
      </c>
      <c r="B23" s="223" t="s">
        <v>237</v>
      </c>
      <c r="C23" s="31" t="s">
        <v>1</v>
      </c>
      <c r="D23" s="3">
        <v>19</v>
      </c>
      <c r="E23" s="4">
        <f t="shared" si="1"/>
        <v>0</v>
      </c>
      <c r="F23" s="4">
        <f t="shared" si="0"/>
        <v>-19</v>
      </c>
      <c r="G23" s="9"/>
      <c r="H23" s="9"/>
      <c r="I23" s="9"/>
      <c r="J23" s="116"/>
      <c r="K23" s="116"/>
      <c r="L23" s="9"/>
      <c r="M23" s="9"/>
      <c r="N23" s="9"/>
      <c r="O23" s="9"/>
      <c r="P23" s="9"/>
      <c r="Q23" s="116"/>
      <c r="R23" s="116"/>
      <c r="S23" s="116"/>
      <c r="T23" s="116"/>
      <c r="U23" s="116"/>
      <c r="V23" s="116"/>
      <c r="W23" s="116"/>
      <c r="X23" s="116"/>
      <c r="Y23" s="116"/>
      <c r="Z23" s="9"/>
      <c r="AA23" s="9"/>
      <c r="AB23" s="9"/>
      <c r="AC23" s="9"/>
      <c r="AD23" s="9"/>
      <c r="AE23" s="116"/>
      <c r="AF23" s="116"/>
      <c r="AG23" s="9"/>
      <c r="AH23" s="9"/>
      <c r="AI23" s="9"/>
      <c r="AJ23" s="9"/>
      <c r="AK23" s="173"/>
      <c r="AL23" s="5"/>
      <c r="AM23" s="41"/>
    </row>
    <row r="24" spans="1:39" ht="18" customHeight="1" x14ac:dyDescent="0.35">
      <c r="A24" s="221"/>
      <c r="B24" s="224"/>
      <c r="C24" s="32" t="s">
        <v>2</v>
      </c>
      <c r="D24" s="3">
        <v>19</v>
      </c>
      <c r="E24" s="4">
        <f t="shared" si="1"/>
        <v>0</v>
      </c>
      <c r="F24" s="8">
        <f t="shared" si="0"/>
        <v>-19</v>
      </c>
      <c r="G24" s="9"/>
      <c r="H24" s="9"/>
      <c r="I24" s="9"/>
      <c r="J24" s="116"/>
      <c r="K24" s="116"/>
      <c r="L24" s="9"/>
      <c r="M24" s="9"/>
      <c r="N24" s="9"/>
      <c r="O24" s="9"/>
      <c r="P24" s="9"/>
      <c r="Q24" s="116"/>
      <c r="R24" s="116"/>
      <c r="S24" s="116"/>
      <c r="T24" s="116"/>
      <c r="U24" s="116"/>
      <c r="V24" s="116"/>
      <c r="W24" s="116"/>
      <c r="X24" s="116"/>
      <c r="Y24" s="116"/>
      <c r="Z24" s="9"/>
      <c r="AA24" s="9"/>
      <c r="AB24" s="9"/>
      <c r="AC24" s="9"/>
      <c r="AD24" s="9"/>
      <c r="AE24" s="116"/>
      <c r="AF24" s="116"/>
      <c r="AG24" s="9"/>
      <c r="AH24" s="9"/>
      <c r="AI24" s="9"/>
      <c r="AJ24" s="9"/>
      <c r="AK24" s="173"/>
      <c r="AL24" s="9"/>
      <c r="AM24" s="41"/>
    </row>
    <row r="25" spans="1:39" ht="18" customHeight="1" x14ac:dyDescent="0.35">
      <c r="A25" s="221"/>
      <c r="B25" s="224"/>
      <c r="C25" s="32" t="s">
        <v>3</v>
      </c>
      <c r="D25" s="3">
        <v>19</v>
      </c>
      <c r="E25" s="4">
        <f t="shared" si="1"/>
        <v>0</v>
      </c>
      <c r="F25" s="8">
        <f t="shared" si="0"/>
        <v>-19</v>
      </c>
      <c r="G25" s="9"/>
      <c r="H25" s="9"/>
      <c r="I25" s="9"/>
      <c r="J25" s="116"/>
      <c r="K25" s="116"/>
      <c r="L25" s="9"/>
      <c r="M25" s="9"/>
      <c r="N25" s="9"/>
      <c r="O25" s="9"/>
      <c r="P25" s="9"/>
      <c r="Q25" s="116"/>
      <c r="R25" s="116"/>
      <c r="S25" s="116"/>
      <c r="T25" s="116"/>
      <c r="U25" s="116"/>
      <c r="V25" s="116"/>
      <c r="W25" s="116"/>
      <c r="X25" s="116"/>
      <c r="Y25" s="116"/>
      <c r="Z25" s="9"/>
      <c r="AA25" s="9"/>
      <c r="AB25" s="9"/>
      <c r="AC25" s="9"/>
      <c r="AD25" s="9"/>
      <c r="AE25" s="116"/>
      <c r="AF25" s="116"/>
      <c r="AG25" s="9"/>
      <c r="AH25" s="9"/>
      <c r="AI25" s="9"/>
      <c r="AJ25" s="9"/>
      <c r="AK25" s="173"/>
      <c r="AL25" s="9"/>
      <c r="AM25" s="42"/>
    </row>
    <row r="26" spans="1:39" ht="18" customHeight="1" x14ac:dyDescent="0.35">
      <c r="A26" s="221"/>
      <c r="B26" s="224"/>
      <c r="C26" s="33" t="s">
        <v>4</v>
      </c>
      <c r="D26" s="3">
        <v>19</v>
      </c>
      <c r="E26" s="4">
        <f t="shared" si="1"/>
        <v>0</v>
      </c>
      <c r="F26" s="8">
        <f t="shared" si="0"/>
        <v>-19</v>
      </c>
      <c r="G26" s="9"/>
      <c r="H26" s="9"/>
      <c r="I26" s="9"/>
      <c r="J26" s="116"/>
      <c r="K26" s="116"/>
      <c r="L26" s="9"/>
      <c r="M26" s="9"/>
      <c r="N26" s="9"/>
      <c r="O26" s="9"/>
      <c r="P26" s="9"/>
      <c r="Q26" s="116"/>
      <c r="R26" s="116"/>
      <c r="S26" s="116"/>
      <c r="T26" s="116"/>
      <c r="U26" s="116"/>
      <c r="V26" s="116"/>
      <c r="W26" s="116"/>
      <c r="X26" s="116"/>
      <c r="Y26" s="116"/>
      <c r="Z26" s="9"/>
      <c r="AA26" s="9"/>
      <c r="AB26" s="9"/>
      <c r="AC26" s="9"/>
      <c r="AD26" s="9"/>
      <c r="AE26" s="116"/>
      <c r="AF26" s="116"/>
      <c r="AG26" s="9"/>
      <c r="AH26" s="9"/>
      <c r="AI26" s="9"/>
      <c r="AJ26" s="9"/>
      <c r="AK26" s="173"/>
      <c r="AL26" s="9"/>
      <c r="AM26" s="42"/>
    </row>
    <row r="27" spans="1:39" ht="18" customHeight="1" x14ac:dyDescent="0.35">
      <c r="A27" s="221"/>
      <c r="B27" s="224"/>
      <c r="C27" s="33" t="s">
        <v>5</v>
      </c>
      <c r="D27" s="3">
        <v>19</v>
      </c>
      <c r="E27" s="4">
        <f t="shared" si="1"/>
        <v>0</v>
      </c>
      <c r="F27" s="8">
        <f t="shared" si="0"/>
        <v>-19</v>
      </c>
      <c r="G27" s="9"/>
      <c r="H27" s="9"/>
      <c r="I27" s="9"/>
      <c r="J27" s="116"/>
      <c r="K27" s="116"/>
      <c r="L27" s="9"/>
      <c r="M27" s="9"/>
      <c r="N27" s="9"/>
      <c r="O27" s="9"/>
      <c r="P27" s="9"/>
      <c r="Q27" s="116"/>
      <c r="R27" s="116"/>
      <c r="S27" s="116"/>
      <c r="T27" s="116"/>
      <c r="U27" s="116"/>
      <c r="V27" s="116"/>
      <c r="W27" s="116"/>
      <c r="X27" s="116"/>
      <c r="Y27" s="116"/>
      <c r="Z27" s="9"/>
      <c r="AA27" s="9"/>
      <c r="AB27" s="9"/>
      <c r="AC27" s="9"/>
      <c r="AD27" s="9"/>
      <c r="AE27" s="116"/>
      <c r="AF27" s="116"/>
      <c r="AG27" s="9"/>
      <c r="AH27" s="9"/>
      <c r="AI27" s="9"/>
      <c r="AJ27" s="9"/>
      <c r="AK27" s="173"/>
      <c r="AL27" s="9"/>
      <c r="AM27" s="42"/>
    </row>
    <row r="28" spans="1:39" ht="18" customHeight="1" x14ac:dyDescent="0.35">
      <c r="A28" s="222"/>
      <c r="B28" s="225"/>
      <c r="C28" s="34" t="s">
        <v>6</v>
      </c>
      <c r="D28" s="3">
        <v>19</v>
      </c>
      <c r="E28" s="4">
        <f t="shared" si="1"/>
        <v>0</v>
      </c>
      <c r="F28" s="10">
        <f t="shared" si="0"/>
        <v>-19</v>
      </c>
      <c r="G28" s="13"/>
      <c r="H28" s="13"/>
      <c r="I28" s="13"/>
      <c r="J28" s="117"/>
      <c r="K28" s="117"/>
      <c r="L28" s="13"/>
      <c r="M28" s="13"/>
      <c r="N28" s="13"/>
      <c r="O28" s="13"/>
      <c r="P28" s="13"/>
      <c r="Q28" s="117"/>
      <c r="R28" s="117"/>
      <c r="S28" s="117"/>
      <c r="T28" s="117"/>
      <c r="U28" s="117"/>
      <c r="V28" s="117"/>
      <c r="W28" s="117"/>
      <c r="X28" s="117"/>
      <c r="Y28" s="117"/>
      <c r="Z28" s="13"/>
      <c r="AA28" s="13"/>
      <c r="AB28" s="13"/>
      <c r="AC28" s="13"/>
      <c r="AD28" s="13"/>
      <c r="AE28" s="117"/>
      <c r="AF28" s="117"/>
      <c r="AG28" s="13"/>
      <c r="AH28" s="13"/>
      <c r="AI28" s="13"/>
      <c r="AJ28" s="13"/>
      <c r="AK28" s="174"/>
      <c r="AL28" s="13"/>
      <c r="AM28" s="43"/>
    </row>
    <row r="29" spans="1:39" ht="18" customHeight="1" x14ac:dyDescent="0.35">
      <c r="A29" s="220" t="s">
        <v>290</v>
      </c>
      <c r="B29" s="223" t="s">
        <v>271</v>
      </c>
      <c r="C29" s="31" t="s">
        <v>1</v>
      </c>
      <c r="D29" s="3">
        <v>16</v>
      </c>
      <c r="E29" s="4">
        <f t="shared" si="1"/>
        <v>0</v>
      </c>
      <c r="F29" s="4">
        <f t="shared" si="0"/>
        <v>-16</v>
      </c>
      <c r="G29" s="9"/>
      <c r="H29" s="9"/>
      <c r="I29" s="9"/>
      <c r="J29" s="116"/>
      <c r="K29" s="116"/>
      <c r="L29" s="9"/>
      <c r="M29" s="9"/>
      <c r="N29" s="9"/>
      <c r="O29" s="9"/>
      <c r="P29" s="9"/>
      <c r="Q29" s="116"/>
      <c r="R29" s="116"/>
      <c r="S29" s="116"/>
      <c r="T29" s="116"/>
      <c r="U29" s="116"/>
      <c r="V29" s="116"/>
      <c r="W29" s="116"/>
      <c r="X29" s="116"/>
      <c r="Y29" s="116"/>
      <c r="Z29" s="9"/>
      <c r="AA29" s="9"/>
      <c r="AB29" s="9"/>
      <c r="AC29" s="9"/>
      <c r="AD29" s="9"/>
      <c r="AE29" s="116"/>
      <c r="AF29" s="116"/>
      <c r="AG29" s="9"/>
      <c r="AH29" s="9"/>
      <c r="AI29" s="9"/>
      <c r="AJ29" s="9"/>
      <c r="AK29" s="173"/>
      <c r="AL29" s="5"/>
      <c r="AM29" s="41"/>
    </row>
    <row r="30" spans="1:39" ht="18" customHeight="1" x14ac:dyDescent="0.35">
      <c r="A30" s="221"/>
      <c r="B30" s="224"/>
      <c r="C30" s="32" t="s">
        <v>2</v>
      </c>
      <c r="D30" s="3">
        <v>16</v>
      </c>
      <c r="E30" s="4">
        <f t="shared" si="1"/>
        <v>0</v>
      </c>
      <c r="F30" s="8">
        <f t="shared" si="0"/>
        <v>-16</v>
      </c>
      <c r="G30" s="9"/>
      <c r="H30" s="9"/>
      <c r="I30" s="9"/>
      <c r="J30" s="116"/>
      <c r="K30" s="116"/>
      <c r="L30" s="9"/>
      <c r="M30" s="9"/>
      <c r="N30" s="9"/>
      <c r="O30" s="9"/>
      <c r="P30" s="9"/>
      <c r="Q30" s="116"/>
      <c r="R30" s="116"/>
      <c r="S30" s="116"/>
      <c r="T30" s="116"/>
      <c r="U30" s="116"/>
      <c r="V30" s="116"/>
      <c r="W30" s="116"/>
      <c r="X30" s="116"/>
      <c r="Y30" s="116"/>
      <c r="Z30" s="9"/>
      <c r="AA30" s="9"/>
      <c r="AB30" s="9"/>
      <c r="AC30" s="9"/>
      <c r="AD30" s="9"/>
      <c r="AE30" s="116"/>
      <c r="AF30" s="116"/>
      <c r="AG30" s="9"/>
      <c r="AH30" s="9"/>
      <c r="AI30" s="9"/>
      <c r="AJ30" s="9"/>
      <c r="AK30" s="173"/>
      <c r="AL30" s="9"/>
      <c r="AM30" s="41"/>
    </row>
    <row r="31" spans="1:39" ht="18" customHeight="1" x14ac:dyDescent="0.35">
      <c r="A31" s="221"/>
      <c r="B31" s="224"/>
      <c r="C31" s="32" t="s">
        <v>3</v>
      </c>
      <c r="D31" s="3">
        <v>16</v>
      </c>
      <c r="E31" s="4">
        <f t="shared" si="1"/>
        <v>0</v>
      </c>
      <c r="F31" s="8">
        <f t="shared" si="0"/>
        <v>-16</v>
      </c>
      <c r="G31" s="9"/>
      <c r="H31" s="9"/>
      <c r="I31" s="9"/>
      <c r="J31" s="116"/>
      <c r="K31" s="116"/>
      <c r="L31" s="9"/>
      <c r="M31" s="9"/>
      <c r="N31" s="9"/>
      <c r="O31" s="9"/>
      <c r="P31" s="9"/>
      <c r="Q31" s="116"/>
      <c r="R31" s="116"/>
      <c r="S31" s="116"/>
      <c r="T31" s="116"/>
      <c r="U31" s="116"/>
      <c r="V31" s="116"/>
      <c r="W31" s="116"/>
      <c r="X31" s="116"/>
      <c r="Y31" s="116"/>
      <c r="Z31" s="9"/>
      <c r="AA31" s="9"/>
      <c r="AB31" s="9"/>
      <c r="AC31" s="9"/>
      <c r="AD31" s="9"/>
      <c r="AE31" s="116"/>
      <c r="AF31" s="116"/>
      <c r="AG31" s="9"/>
      <c r="AH31" s="9"/>
      <c r="AI31" s="9"/>
      <c r="AJ31" s="9"/>
      <c r="AK31" s="173"/>
      <c r="AL31" s="9"/>
      <c r="AM31" s="42"/>
    </row>
    <row r="32" spans="1:39" ht="18" customHeight="1" x14ac:dyDescent="0.35">
      <c r="A32" s="221"/>
      <c r="B32" s="224"/>
      <c r="C32" s="33" t="s">
        <v>4</v>
      </c>
      <c r="D32" s="3">
        <v>16</v>
      </c>
      <c r="E32" s="4">
        <f t="shared" si="1"/>
        <v>0</v>
      </c>
      <c r="F32" s="8">
        <f t="shared" si="0"/>
        <v>-16</v>
      </c>
      <c r="G32" s="9"/>
      <c r="H32" s="9"/>
      <c r="I32" s="9"/>
      <c r="J32" s="116"/>
      <c r="K32" s="116"/>
      <c r="L32" s="9"/>
      <c r="M32" s="9"/>
      <c r="N32" s="9"/>
      <c r="O32" s="9"/>
      <c r="P32" s="9"/>
      <c r="Q32" s="116"/>
      <c r="R32" s="116"/>
      <c r="S32" s="116"/>
      <c r="T32" s="116"/>
      <c r="U32" s="116"/>
      <c r="V32" s="116"/>
      <c r="W32" s="116"/>
      <c r="X32" s="116"/>
      <c r="Y32" s="116"/>
      <c r="Z32" s="9"/>
      <c r="AA32" s="9"/>
      <c r="AB32" s="9"/>
      <c r="AC32" s="9"/>
      <c r="AD32" s="9"/>
      <c r="AE32" s="116"/>
      <c r="AF32" s="116"/>
      <c r="AG32" s="9"/>
      <c r="AH32" s="9"/>
      <c r="AI32" s="9"/>
      <c r="AJ32" s="9"/>
      <c r="AK32" s="173"/>
      <c r="AL32" s="9"/>
      <c r="AM32" s="42"/>
    </row>
    <row r="33" spans="1:39" ht="18" customHeight="1" x14ac:dyDescent="0.35">
      <c r="A33" s="221"/>
      <c r="B33" s="224"/>
      <c r="C33" s="33" t="s">
        <v>5</v>
      </c>
      <c r="D33" s="3">
        <v>16</v>
      </c>
      <c r="E33" s="4">
        <f t="shared" si="1"/>
        <v>0</v>
      </c>
      <c r="F33" s="8">
        <f t="shared" si="0"/>
        <v>-16</v>
      </c>
      <c r="G33" s="9"/>
      <c r="H33" s="9"/>
      <c r="I33" s="9"/>
      <c r="J33" s="116"/>
      <c r="K33" s="116"/>
      <c r="L33" s="9"/>
      <c r="M33" s="9"/>
      <c r="N33" s="9"/>
      <c r="O33" s="9"/>
      <c r="P33" s="9"/>
      <c r="Q33" s="116"/>
      <c r="R33" s="116"/>
      <c r="S33" s="116"/>
      <c r="T33" s="116"/>
      <c r="U33" s="116"/>
      <c r="V33" s="116"/>
      <c r="W33" s="116"/>
      <c r="X33" s="116"/>
      <c r="Y33" s="116"/>
      <c r="Z33" s="9"/>
      <c r="AA33" s="9"/>
      <c r="AB33" s="9"/>
      <c r="AC33" s="9"/>
      <c r="AD33" s="9"/>
      <c r="AE33" s="116"/>
      <c r="AF33" s="116"/>
      <c r="AG33" s="9"/>
      <c r="AH33" s="9"/>
      <c r="AI33" s="9"/>
      <c r="AJ33" s="9"/>
      <c r="AK33" s="173"/>
      <c r="AL33" s="9"/>
      <c r="AM33" s="42"/>
    </row>
    <row r="34" spans="1:39" ht="18" customHeight="1" x14ac:dyDescent="0.35">
      <c r="A34" s="222"/>
      <c r="B34" s="225"/>
      <c r="C34" s="34" t="s">
        <v>6</v>
      </c>
      <c r="D34" s="3">
        <v>16</v>
      </c>
      <c r="E34" s="4">
        <f t="shared" si="1"/>
        <v>0</v>
      </c>
      <c r="F34" s="10">
        <f t="shared" si="0"/>
        <v>-16</v>
      </c>
      <c r="G34" s="13"/>
      <c r="H34" s="13"/>
      <c r="I34" s="13"/>
      <c r="J34" s="117"/>
      <c r="K34" s="117"/>
      <c r="L34" s="13"/>
      <c r="M34" s="13"/>
      <c r="N34" s="13"/>
      <c r="O34" s="13"/>
      <c r="P34" s="13"/>
      <c r="Q34" s="117"/>
      <c r="R34" s="117"/>
      <c r="S34" s="117"/>
      <c r="T34" s="117"/>
      <c r="U34" s="117"/>
      <c r="V34" s="117"/>
      <c r="W34" s="117"/>
      <c r="X34" s="117"/>
      <c r="Y34" s="117"/>
      <c r="Z34" s="13"/>
      <c r="AA34" s="13"/>
      <c r="AB34" s="13"/>
      <c r="AC34" s="13"/>
      <c r="AD34" s="13"/>
      <c r="AE34" s="117"/>
      <c r="AF34" s="117"/>
      <c r="AG34" s="13"/>
      <c r="AH34" s="13"/>
      <c r="AI34" s="13"/>
      <c r="AJ34" s="13"/>
      <c r="AK34" s="174"/>
      <c r="AL34" s="13"/>
      <c r="AM34" s="43"/>
    </row>
    <row r="35" spans="1:39" ht="18" customHeight="1" x14ac:dyDescent="0.35">
      <c r="A35" s="220" t="s">
        <v>290</v>
      </c>
      <c r="B35" s="223" t="s">
        <v>78</v>
      </c>
      <c r="C35" s="31" t="s">
        <v>1</v>
      </c>
      <c r="D35" s="3">
        <v>12</v>
      </c>
      <c r="E35" s="4">
        <f t="shared" si="1"/>
        <v>0</v>
      </c>
      <c r="F35" s="4">
        <f t="shared" si="0"/>
        <v>-12</v>
      </c>
      <c r="G35" s="9"/>
      <c r="H35" s="9"/>
      <c r="I35" s="9"/>
      <c r="J35" s="116"/>
      <c r="K35" s="116"/>
      <c r="L35" s="9"/>
      <c r="M35" s="9"/>
      <c r="N35" s="9"/>
      <c r="O35" s="9"/>
      <c r="P35" s="9"/>
      <c r="Q35" s="116"/>
      <c r="R35" s="116"/>
      <c r="S35" s="116"/>
      <c r="T35" s="116"/>
      <c r="U35" s="116"/>
      <c r="V35" s="116"/>
      <c r="W35" s="116"/>
      <c r="X35" s="116"/>
      <c r="Y35" s="116"/>
      <c r="Z35" s="9"/>
      <c r="AA35" s="9"/>
      <c r="AB35" s="9"/>
      <c r="AC35" s="9"/>
      <c r="AD35" s="9"/>
      <c r="AE35" s="116"/>
      <c r="AF35" s="116"/>
      <c r="AG35" s="9"/>
      <c r="AH35" s="9"/>
      <c r="AI35" s="9"/>
      <c r="AJ35" s="9"/>
      <c r="AK35" s="173"/>
      <c r="AL35" s="5"/>
      <c r="AM35" s="41"/>
    </row>
    <row r="36" spans="1:39" ht="18" customHeight="1" x14ac:dyDescent="0.35">
      <c r="A36" s="221"/>
      <c r="B36" s="224"/>
      <c r="C36" s="32" t="s">
        <v>2</v>
      </c>
      <c r="D36" s="3">
        <v>12</v>
      </c>
      <c r="E36" s="4">
        <f t="shared" si="1"/>
        <v>0</v>
      </c>
      <c r="F36" s="8">
        <f t="shared" si="0"/>
        <v>-12</v>
      </c>
      <c r="G36" s="9"/>
      <c r="H36" s="9"/>
      <c r="I36" s="9"/>
      <c r="J36" s="116"/>
      <c r="K36" s="116"/>
      <c r="L36" s="9"/>
      <c r="M36" s="9"/>
      <c r="N36" s="9"/>
      <c r="O36" s="9"/>
      <c r="P36" s="9"/>
      <c r="Q36" s="116"/>
      <c r="R36" s="116"/>
      <c r="S36" s="116"/>
      <c r="T36" s="116"/>
      <c r="U36" s="116"/>
      <c r="V36" s="116"/>
      <c r="W36" s="116"/>
      <c r="X36" s="116"/>
      <c r="Y36" s="116"/>
      <c r="Z36" s="9"/>
      <c r="AA36" s="9"/>
      <c r="AB36" s="9"/>
      <c r="AC36" s="9"/>
      <c r="AD36" s="9"/>
      <c r="AE36" s="116"/>
      <c r="AF36" s="116"/>
      <c r="AG36" s="9"/>
      <c r="AH36" s="9"/>
      <c r="AI36" s="9"/>
      <c r="AJ36" s="9"/>
      <c r="AK36" s="173"/>
      <c r="AL36" s="9"/>
      <c r="AM36" s="41"/>
    </row>
    <row r="37" spans="1:39" ht="18" customHeight="1" x14ac:dyDescent="0.35">
      <c r="A37" s="221"/>
      <c r="B37" s="224"/>
      <c r="C37" s="32" t="s">
        <v>3</v>
      </c>
      <c r="D37" s="3">
        <v>12</v>
      </c>
      <c r="E37" s="4">
        <f t="shared" si="1"/>
        <v>0</v>
      </c>
      <c r="F37" s="8">
        <f t="shared" si="0"/>
        <v>-12</v>
      </c>
      <c r="G37" s="9"/>
      <c r="H37" s="9"/>
      <c r="I37" s="9"/>
      <c r="J37" s="116"/>
      <c r="K37" s="116"/>
      <c r="L37" s="9"/>
      <c r="M37" s="9"/>
      <c r="N37" s="9"/>
      <c r="O37" s="9"/>
      <c r="P37" s="9"/>
      <c r="Q37" s="116"/>
      <c r="R37" s="116"/>
      <c r="S37" s="116"/>
      <c r="T37" s="116"/>
      <c r="U37" s="116"/>
      <c r="V37" s="116"/>
      <c r="W37" s="116"/>
      <c r="X37" s="116"/>
      <c r="Y37" s="116"/>
      <c r="Z37" s="9"/>
      <c r="AA37" s="9"/>
      <c r="AB37" s="9"/>
      <c r="AC37" s="9"/>
      <c r="AD37" s="9"/>
      <c r="AE37" s="116"/>
      <c r="AF37" s="116"/>
      <c r="AG37" s="9"/>
      <c r="AH37" s="9"/>
      <c r="AI37" s="9"/>
      <c r="AJ37" s="9"/>
      <c r="AK37" s="173"/>
      <c r="AL37" s="9"/>
      <c r="AM37" s="42"/>
    </row>
    <row r="38" spans="1:39" ht="18" customHeight="1" x14ac:dyDescent="0.35">
      <c r="A38" s="221"/>
      <c r="B38" s="224"/>
      <c r="C38" s="33" t="s">
        <v>4</v>
      </c>
      <c r="D38" s="3">
        <v>12</v>
      </c>
      <c r="E38" s="4">
        <f t="shared" si="1"/>
        <v>0</v>
      </c>
      <c r="F38" s="8">
        <f t="shared" si="0"/>
        <v>-12</v>
      </c>
      <c r="G38" s="9"/>
      <c r="H38" s="9"/>
      <c r="I38" s="9"/>
      <c r="J38" s="116"/>
      <c r="K38" s="116"/>
      <c r="L38" s="9"/>
      <c r="M38" s="9"/>
      <c r="N38" s="9"/>
      <c r="O38" s="9"/>
      <c r="P38" s="9"/>
      <c r="Q38" s="116"/>
      <c r="R38" s="116"/>
      <c r="S38" s="116"/>
      <c r="T38" s="116"/>
      <c r="U38" s="116"/>
      <c r="V38" s="116"/>
      <c r="W38" s="116"/>
      <c r="X38" s="116"/>
      <c r="Y38" s="116"/>
      <c r="Z38" s="9"/>
      <c r="AA38" s="9"/>
      <c r="AB38" s="9"/>
      <c r="AC38" s="9"/>
      <c r="AD38" s="9"/>
      <c r="AE38" s="116"/>
      <c r="AF38" s="116"/>
      <c r="AG38" s="9"/>
      <c r="AH38" s="9"/>
      <c r="AI38" s="9"/>
      <c r="AJ38" s="9"/>
      <c r="AK38" s="173"/>
      <c r="AL38" s="9"/>
      <c r="AM38" s="42"/>
    </row>
    <row r="39" spans="1:39" ht="18" customHeight="1" x14ac:dyDescent="0.35">
      <c r="A39" s="221"/>
      <c r="B39" s="224"/>
      <c r="C39" s="33" t="s">
        <v>5</v>
      </c>
      <c r="D39" s="3">
        <v>12</v>
      </c>
      <c r="E39" s="4">
        <f t="shared" si="1"/>
        <v>0</v>
      </c>
      <c r="F39" s="8">
        <f t="shared" si="0"/>
        <v>-12</v>
      </c>
      <c r="G39" s="9"/>
      <c r="H39" s="9"/>
      <c r="I39" s="9"/>
      <c r="J39" s="116"/>
      <c r="K39" s="116"/>
      <c r="L39" s="9"/>
      <c r="M39" s="9"/>
      <c r="N39" s="9"/>
      <c r="O39" s="9"/>
      <c r="P39" s="9"/>
      <c r="Q39" s="116"/>
      <c r="R39" s="116"/>
      <c r="S39" s="116"/>
      <c r="T39" s="116"/>
      <c r="U39" s="116"/>
      <c r="V39" s="116"/>
      <c r="W39" s="116"/>
      <c r="X39" s="116"/>
      <c r="Y39" s="116"/>
      <c r="Z39" s="9"/>
      <c r="AA39" s="9"/>
      <c r="AB39" s="9"/>
      <c r="AC39" s="9"/>
      <c r="AD39" s="9"/>
      <c r="AE39" s="116"/>
      <c r="AF39" s="116"/>
      <c r="AG39" s="9"/>
      <c r="AH39" s="9"/>
      <c r="AI39" s="9"/>
      <c r="AJ39" s="9"/>
      <c r="AK39" s="173"/>
      <c r="AL39" s="9"/>
      <c r="AM39" s="42"/>
    </row>
    <row r="40" spans="1:39" ht="18" customHeight="1" x14ac:dyDescent="0.35">
      <c r="A40" s="222"/>
      <c r="B40" s="225"/>
      <c r="C40" s="34" t="s">
        <v>6</v>
      </c>
      <c r="D40" s="3">
        <v>12</v>
      </c>
      <c r="E40" s="4">
        <f t="shared" si="1"/>
        <v>0</v>
      </c>
      <c r="F40" s="10">
        <f t="shared" si="0"/>
        <v>-12</v>
      </c>
      <c r="G40" s="13"/>
      <c r="H40" s="13"/>
      <c r="I40" s="13"/>
      <c r="J40" s="117"/>
      <c r="K40" s="117"/>
      <c r="L40" s="13"/>
      <c r="M40" s="13"/>
      <c r="N40" s="13"/>
      <c r="O40" s="13"/>
      <c r="P40" s="13"/>
      <c r="Q40" s="117"/>
      <c r="R40" s="117"/>
      <c r="S40" s="117"/>
      <c r="T40" s="117"/>
      <c r="U40" s="117"/>
      <c r="V40" s="117"/>
      <c r="W40" s="117"/>
      <c r="X40" s="117"/>
      <c r="Y40" s="117"/>
      <c r="Z40" s="13"/>
      <c r="AA40" s="13"/>
      <c r="AB40" s="13"/>
      <c r="AC40" s="13"/>
      <c r="AD40" s="13"/>
      <c r="AE40" s="117"/>
      <c r="AF40" s="117"/>
      <c r="AG40" s="13"/>
      <c r="AH40" s="13"/>
      <c r="AI40" s="13"/>
      <c r="AJ40" s="13"/>
      <c r="AK40" s="174"/>
      <c r="AL40" s="13"/>
      <c r="AM40" s="43"/>
    </row>
    <row r="41" spans="1:39" ht="18" customHeight="1" x14ac:dyDescent="0.35">
      <c r="A41" s="220" t="s">
        <v>290</v>
      </c>
      <c r="B41" s="223" t="s">
        <v>37</v>
      </c>
      <c r="C41" s="31" t="s">
        <v>1</v>
      </c>
      <c r="D41" s="3">
        <v>16</v>
      </c>
      <c r="E41" s="4">
        <f t="shared" si="1"/>
        <v>0</v>
      </c>
      <c r="F41" s="4">
        <f t="shared" si="0"/>
        <v>-16</v>
      </c>
      <c r="G41" s="9"/>
      <c r="H41" s="9"/>
      <c r="I41" s="9"/>
      <c r="J41" s="116"/>
      <c r="K41" s="116"/>
      <c r="L41" s="9"/>
      <c r="M41" s="9"/>
      <c r="N41" s="9"/>
      <c r="O41" s="9"/>
      <c r="P41" s="9"/>
      <c r="Q41" s="116"/>
      <c r="R41" s="116"/>
      <c r="S41" s="116"/>
      <c r="T41" s="116"/>
      <c r="U41" s="116"/>
      <c r="V41" s="116"/>
      <c r="W41" s="116"/>
      <c r="X41" s="116"/>
      <c r="Y41" s="116"/>
      <c r="Z41" s="9"/>
      <c r="AA41" s="9"/>
      <c r="AB41" s="9"/>
      <c r="AC41" s="9"/>
      <c r="AD41" s="9"/>
      <c r="AE41" s="116"/>
      <c r="AF41" s="116"/>
      <c r="AG41" s="9"/>
      <c r="AH41" s="9"/>
      <c r="AI41" s="9"/>
      <c r="AJ41" s="9"/>
      <c r="AK41" s="173"/>
      <c r="AL41" s="5"/>
      <c r="AM41" s="41"/>
    </row>
    <row r="42" spans="1:39" ht="18" customHeight="1" x14ac:dyDescent="0.35">
      <c r="A42" s="221"/>
      <c r="B42" s="224"/>
      <c r="C42" s="32" t="s">
        <v>2</v>
      </c>
      <c r="D42" s="3">
        <v>16</v>
      </c>
      <c r="E42" s="4">
        <f t="shared" si="1"/>
        <v>0</v>
      </c>
      <c r="F42" s="8">
        <f t="shared" si="0"/>
        <v>-16</v>
      </c>
      <c r="G42" s="9"/>
      <c r="H42" s="9"/>
      <c r="I42" s="9"/>
      <c r="J42" s="116"/>
      <c r="K42" s="116"/>
      <c r="L42" s="9"/>
      <c r="M42" s="9"/>
      <c r="N42" s="9"/>
      <c r="O42" s="9"/>
      <c r="P42" s="9"/>
      <c r="Q42" s="116"/>
      <c r="R42" s="116"/>
      <c r="S42" s="116"/>
      <c r="T42" s="116"/>
      <c r="U42" s="116"/>
      <c r="V42" s="116"/>
      <c r="W42" s="116"/>
      <c r="X42" s="116"/>
      <c r="Y42" s="116"/>
      <c r="Z42" s="9"/>
      <c r="AA42" s="9"/>
      <c r="AB42" s="9"/>
      <c r="AC42" s="9"/>
      <c r="AD42" s="9"/>
      <c r="AE42" s="116"/>
      <c r="AF42" s="116"/>
      <c r="AG42" s="9"/>
      <c r="AH42" s="9"/>
      <c r="AI42" s="9"/>
      <c r="AJ42" s="9"/>
      <c r="AK42" s="173"/>
      <c r="AL42" s="9"/>
      <c r="AM42" s="41"/>
    </row>
    <row r="43" spans="1:39" ht="18" customHeight="1" x14ac:dyDescent="0.35">
      <c r="A43" s="221"/>
      <c r="B43" s="224"/>
      <c r="C43" s="32" t="s">
        <v>3</v>
      </c>
      <c r="D43" s="3">
        <v>16</v>
      </c>
      <c r="E43" s="4">
        <f t="shared" si="1"/>
        <v>0</v>
      </c>
      <c r="F43" s="8">
        <f t="shared" si="0"/>
        <v>-16</v>
      </c>
      <c r="G43" s="9"/>
      <c r="H43" s="9"/>
      <c r="I43" s="9"/>
      <c r="J43" s="116"/>
      <c r="K43" s="116"/>
      <c r="L43" s="9"/>
      <c r="M43" s="9"/>
      <c r="N43" s="9"/>
      <c r="O43" s="9"/>
      <c r="P43" s="9"/>
      <c r="Q43" s="116"/>
      <c r="R43" s="116"/>
      <c r="S43" s="116"/>
      <c r="T43" s="116"/>
      <c r="U43" s="116"/>
      <c r="V43" s="116"/>
      <c r="W43" s="116"/>
      <c r="X43" s="116"/>
      <c r="Y43" s="116"/>
      <c r="Z43" s="9"/>
      <c r="AA43" s="9"/>
      <c r="AB43" s="9"/>
      <c r="AC43" s="9"/>
      <c r="AD43" s="9"/>
      <c r="AE43" s="116"/>
      <c r="AF43" s="116"/>
      <c r="AG43" s="9"/>
      <c r="AH43" s="9"/>
      <c r="AI43" s="9"/>
      <c r="AJ43" s="9"/>
      <c r="AK43" s="173"/>
      <c r="AL43" s="9"/>
      <c r="AM43" s="42"/>
    </row>
    <row r="44" spans="1:39" ht="18" customHeight="1" x14ac:dyDescent="0.35">
      <c r="A44" s="221"/>
      <c r="B44" s="224"/>
      <c r="C44" s="33" t="s">
        <v>4</v>
      </c>
      <c r="D44" s="3">
        <v>16</v>
      </c>
      <c r="E44" s="4">
        <f t="shared" si="1"/>
        <v>0</v>
      </c>
      <c r="F44" s="8">
        <f t="shared" si="0"/>
        <v>-16</v>
      </c>
      <c r="G44" s="9"/>
      <c r="H44" s="9"/>
      <c r="I44" s="9"/>
      <c r="J44" s="116"/>
      <c r="K44" s="116"/>
      <c r="L44" s="9"/>
      <c r="M44" s="9"/>
      <c r="N44" s="9"/>
      <c r="O44" s="9"/>
      <c r="P44" s="9"/>
      <c r="Q44" s="116"/>
      <c r="R44" s="116"/>
      <c r="S44" s="116"/>
      <c r="T44" s="116"/>
      <c r="U44" s="116"/>
      <c r="V44" s="116"/>
      <c r="W44" s="116"/>
      <c r="X44" s="116"/>
      <c r="Y44" s="116"/>
      <c r="Z44" s="9"/>
      <c r="AA44" s="9"/>
      <c r="AB44" s="9"/>
      <c r="AC44" s="9"/>
      <c r="AD44" s="9"/>
      <c r="AE44" s="116"/>
      <c r="AF44" s="116"/>
      <c r="AG44" s="9"/>
      <c r="AH44" s="9"/>
      <c r="AI44" s="9"/>
      <c r="AJ44" s="9"/>
      <c r="AK44" s="173"/>
      <c r="AL44" s="9"/>
      <c r="AM44" s="42"/>
    </row>
    <row r="45" spans="1:39" ht="18" customHeight="1" x14ac:dyDescent="0.35">
      <c r="A45" s="221"/>
      <c r="B45" s="224"/>
      <c r="C45" s="33" t="s">
        <v>5</v>
      </c>
      <c r="D45" s="3">
        <v>16</v>
      </c>
      <c r="E45" s="4">
        <f t="shared" si="1"/>
        <v>0</v>
      </c>
      <c r="F45" s="8">
        <f t="shared" si="0"/>
        <v>-16</v>
      </c>
      <c r="G45" s="9"/>
      <c r="H45" s="9"/>
      <c r="I45" s="9"/>
      <c r="J45" s="116"/>
      <c r="K45" s="116"/>
      <c r="L45" s="9"/>
      <c r="M45" s="9"/>
      <c r="N45" s="9"/>
      <c r="O45" s="9"/>
      <c r="P45" s="9"/>
      <c r="Q45" s="116"/>
      <c r="R45" s="116"/>
      <c r="S45" s="116"/>
      <c r="T45" s="116"/>
      <c r="U45" s="116"/>
      <c r="V45" s="116"/>
      <c r="W45" s="116"/>
      <c r="X45" s="116"/>
      <c r="Y45" s="116"/>
      <c r="Z45" s="9"/>
      <c r="AA45" s="9"/>
      <c r="AB45" s="9"/>
      <c r="AC45" s="9"/>
      <c r="AD45" s="9"/>
      <c r="AE45" s="116"/>
      <c r="AF45" s="116"/>
      <c r="AG45" s="9"/>
      <c r="AH45" s="9"/>
      <c r="AI45" s="9"/>
      <c r="AJ45" s="9"/>
      <c r="AK45" s="173"/>
      <c r="AL45" s="9"/>
      <c r="AM45" s="42"/>
    </row>
    <row r="46" spans="1:39" ht="18" customHeight="1" x14ac:dyDescent="0.35">
      <c r="A46" s="222"/>
      <c r="B46" s="225"/>
      <c r="C46" s="34" t="s">
        <v>6</v>
      </c>
      <c r="D46" s="3">
        <v>16</v>
      </c>
      <c r="E46" s="4">
        <f t="shared" si="1"/>
        <v>0</v>
      </c>
      <c r="F46" s="10">
        <f t="shared" si="0"/>
        <v>-16</v>
      </c>
      <c r="G46" s="13"/>
      <c r="H46" s="13"/>
      <c r="I46" s="13"/>
      <c r="J46" s="117"/>
      <c r="K46" s="117"/>
      <c r="L46" s="13"/>
      <c r="M46" s="13"/>
      <c r="N46" s="13"/>
      <c r="O46" s="13"/>
      <c r="P46" s="13"/>
      <c r="Q46" s="117"/>
      <c r="R46" s="117"/>
      <c r="S46" s="117"/>
      <c r="T46" s="117"/>
      <c r="U46" s="117"/>
      <c r="V46" s="117"/>
      <c r="W46" s="117"/>
      <c r="X46" s="117"/>
      <c r="Y46" s="117"/>
      <c r="Z46" s="13"/>
      <c r="AA46" s="13"/>
      <c r="AB46" s="13"/>
      <c r="AC46" s="13"/>
      <c r="AD46" s="13"/>
      <c r="AE46" s="117"/>
      <c r="AF46" s="117"/>
      <c r="AG46" s="13"/>
      <c r="AH46" s="13"/>
      <c r="AI46" s="13"/>
      <c r="AJ46" s="13"/>
      <c r="AK46" s="174"/>
      <c r="AL46" s="13"/>
      <c r="AM46" s="43"/>
    </row>
    <row r="47" spans="1:39" ht="18" customHeight="1" x14ac:dyDescent="0.35">
      <c r="A47" s="220" t="s">
        <v>290</v>
      </c>
      <c r="B47" s="223" t="s">
        <v>148</v>
      </c>
      <c r="C47" s="31" t="s">
        <v>1</v>
      </c>
      <c r="D47" s="3">
        <v>8</v>
      </c>
      <c r="E47" s="4">
        <f t="shared" si="1"/>
        <v>0</v>
      </c>
      <c r="F47" s="4">
        <f t="shared" si="0"/>
        <v>-8</v>
      </c>
      <c r="G47" s="9"/>
      <c r="H47" s="9"/>
      <c r="I47" s="9"/>
      <c r="J47" s="116"/>
      <c r="K47" s="116"/>
      <c r="L47" s="9"/>
      <c r="M47" s="9"/>
      <c r="N47" s="9"/>
      <c r="O47" s="9"/>
      <c r="P47" s="9"/>
      <c r="Q47" s="116"/>
      <c r="R47" s="116"/>
      <c r="S47" s="116"/>
      <c r="T47" s="116"/>
      <c r="U47" s="116"/>
      <c r="V47" s="116"/>
      <c r="W47" s="116"/>
      <c r="X47" s="116"/>
      <c r="Y47" s="116"/>
      <c r="Z47" s="9"/>
      <c r="AA47" s="9"/>
      <c r="AB47" s="9"/>
      <c r="AC47" s="9"/>
      <c r="AD47" s="9"/>
      <c r="AE47" s="116"/>
      <c r="AF47" s="116"/>
      <c r="AG47" s="9"/>
      <c r="AH47" s="9"/>
      <c r="AI47" s="9"/>
      <c r="AJ47" s="9"/>
      <c r="AK47" s="173"/>
      <c r="AL47" s="5"/>
      <c r="AM47" s="41"/>
    </row>
    <row r="48" spans="1:39" ht="18" customHeight="1" x14ac:dyDescent="0.35">
      <c r="A48" s="221"/>
      <c r="B48" s="224"/>
      <c r="C48" s="32" t="s">
        <v>2</v>
      </c>
      <c r="D48" s="3">
        <v>8</v>
      </c>
      <c r="E48" s="4">
        <f t="shared" si="1"/>
        <v>0</v>
      </c>
      <c r="F48" s="8">
        <f t="shared" si="0"/>
        <v>-8</v>
      </c>
      <c r="G48" s="9"/>
      <c r="H48" s="9"/>
      <c r="I48" s="9"/>
      <c r="J48" s="116"/>
      <c r="K48" s="116"/>
      <c r="L48" s="9"/>
      <c r="M48" s="9"/>
      <c r="N48" s="9"/>
      <c r="O48" s="9"/>
      <c r="P48" s="9"/>
      <c r="Q48" s="116"/>
      <c r="R48" s="116"/>
      <c r="S48" s="116"/>
      <c r="T48" s="116"/>
      <c r="U48" s="116"/>
      <c r="V48" s="116"/>
      <c r="W48" s="116"/>
      <c r="X48" s="116"/>
      <c r="Y48" s="116"/>
      <c r="Z48" s="9"/>
      <c r="AA48" s="9"/>
      <c r="AB48" s="9"/>
      <c r="AC48" s="9"/>
      <c r="AD48" s="9"/>
      <c r="AE48" s="116"/>
      <c r="AF48" s="116"/>
      <c r="AG48" s="9"/>
      <c r="AH48" s="9"/>
      <c r="AI48" s="9"/>
      <c r="AJ48" s="9"/>
      <c r="AK48" s="173"/>
      <c r="AL48" s="9"/>
      <c r="AM48" s="41"/>
    </row>
    <row r="49" spans="1:39" ht="18" customHeight="1" x14ac:dyDescent="0.35">
      <c r="A49" s="221"/>
      <c r="B49" s="224"/>
      <c r="C49" s="32" t="s">
        <v>3</v>
      </c>
      <c r="D49" s="3">
        <v>8</v>
      </c>
      <c r="E49" s="4">
        <f t="shared" si="1"/>
        <v>0</v>
      </c>
      <c r="F49" s="8">
        <f t="shared" si="0"/>
        <v>-8</v>
      </c>
      <c r="G49" s="9"/>
      <c r="H49" s="9"/>
      <c r="I49" s="9"/>
      <c r="J49" s="116"/>
      <c r="K49" s="116"/>
      <c r="L49" s="9"/>
      <c r="M49" s="9"/>
      <c r="N49" s="9"/>
      <c r="O49" s="9"/>
      <c r="P49" s="9"/>
      <c r="Q49" s="116"/>
      <c r="R49" s="116"/>
      <c r="S49" s="116"/>
      <c r="T49" s="116"/>
      <c r="U49" s="116"/>
      <c r="V49" s="116"/>
      <c r="W49" s="116"/>
      <c r="X49" s="116"/>
      <c r="Y49" s="116"/>
      <c r="Z49" s="9"/>
      <c r="AA49" s="9"/>
      <c r="AB49" s="9"/>
      <c r="AC49" s="9"/>
      <c r="AD49" s="9"/>
      <c r="AE49" s="116"/>
      <c r="AF49" s="116"/>
      <c r="AG49" s="9"/>
      <c r="AH49" s="9"/>
      <c r="AI49" s="9"/>
      <c r="AJ49" s="9"/>
      <c r="AK49" s="173"/>
      <c r="AL49" s="9"/>
      <c r="AM49" s="42"/>
    </row>
    <row r="50" spans="1:39" ht="18" customHeight="1" x14ac:dyDescent="0.35">
      <c r="A50" s="221"/>
      <c r="B50" s="224"/>
      <c r="C50" s="33" t="s">
        <v>4</v>
      </c>
      <c r="D50" s="3">
        <v>8</v>
      </c>
      <c r="E50" s="4">
        <f t="shared" si="1"/>
        <v>0</v>
      </c>
      <c r="F50" s="8">
        <f t="shared" si="0"/>
        <v>-8</v>
      </c>
      <c r="G50" s="9"/>
      <c r="H50" s="9"/>
      <c r="I50" s="9"/>
      <c r="J50" s="116"/>
      <c r="K50" s="116"/>
      <c r="L50" s="9"/>
      <c r="M50" s="9"/>
      <c r="N50" s="9"/>
      <c r="O50" s="9"/>
      <c r="P50" s="9"/>
      <c r="Q50" s="116"/>
      <c r="R50" s="116"/>
      <c r="S50" s="116"/>
      <c r="T50" s="116"/>
      <c r="U50" s="116"/>
      <c r="V50" s="116"/>
      <c r="W50" s="116"/>
      <c r="X50" s="116"/>
      <c r="Y50" s="116"/>
      <c r="Z50" s="9"/>
      <c r="AA50" s="9"/>
      <c r="AB50" s="9"/>
      <c r="AC50" s="9"/>
      <c r="AD50" s="9"/>
      <c r="AE50" s="116"/>
      <c r="AF50" s="116"/>
      <c r="AG50" s="9"/>
      <c r="AH50" s="9"/>
      <c r="AI50" s="9"/>
      <c r="AJ50" s="9"/>
      <c r="AK50" s="173"/>
      <c r="AL50" s="9"/>
      <c r="AM50" s="42"/>
    </row>
    <row r="51" spans="1:39" ht="18" customHeight="1" x14ac:dyDescent="0.35">
      <c r="A51" s="221"/>
      <c r="B51" s="224"/>
      <c r="C51" s="33" t="s">
        <v>5</v>
      </c>
      <c r="D51" s="3">
        <v>8</v>
      </c>
      <c r="E51" s="4">
        <f t="shared" si="1"/>
        <v>0</v>
      </c>
      <c r="F51" s="8">
        <f t="shared" si="0"/>
        <v>-8</v>
      </c>
      <c r="G51" s="9"/>
      <c r="H51" s="9"/>
      <c r="I51" s="9"/>
      <c r="J51" s="116"/>
      <c r="K51" s="116"/>
      <c r="L51" s="9"/>
      <c r="M51" s="9"/>
      <c r="N51" s="9"/>
      <c r="O51" s="9"/>
      <c r="P51" s="9"/>
      <c r="Q51" s="116"/>
      <c r="R51" s="116"/>
      <c r="S51" s="116"/>
      <c r="T51" s="116"/>
      <c r="U51" s="116"/>
      <c r="V51" s="116"/>
      <c r="W51" s="116"/>
      <c r="X51" s="116"/>
      <c r="Y51" s="116"/>
      <c r="Z51" s="9"/>
      <c r="AA51" s="9"/>
      <c r="AB51" s="9"/>
      <c r="AC51" s="9"/>
      <c r="AD51" s="9"/>
      <c r="AE51" s="116"/>
      <c r="AF51" s="116"/>
      <c r="AG51" s="9"/>
      <c r="AH51" s="9"/>
      <c r="AI51" s="9"/>
      <c r="AJ51" s="9"/>
      <c r="AK51" s="173"/>
      <c r="AL51" s="9"/>
      <c r="AM51" s="42"/>
    </row>
    <row r="52" spans="1:39" ht="18" customHeight="1" x14ac:dyDescent="0.35">
      <c r="A52" s="222"/>
      <c r="B52" s="225"/>
      <c r="C52" s="34" t="s">
        <v>6</v>
      </c>
      <c r="D52" s="3">
        <v>8</v>
      </c>
      <c r="E52" s="4">
        <f t="shared" si="1"/>
        <v>0</v>
      </c>
      <c r="F52" s="10">
        <f t="shared" si="0"/>
        <v>-8</v>
      </c>
      <c r="G52" s="13"/>
      <c r="H52" s="13"/>
      <c r="I52" s="13"/>
      <c r="J52" s="117"/>
      <c r="K52" s="117"/>
      <c r="L52" s="13"/>
      <c r="M52" s="13"/>
      <c r="N52" s="13"/>
      <c r="O52" s="13"/>
      <c r="P52" s="13"/>
      <c r="Q52" s="117"/>
      <c r="R52" s="117"/>
      <c r="S52" s="117"/>
      <c r="T52" s="117"/>
      <c r="U52" s="117"/>
      <c r="V52" s="117"/>
      <c r="W52" s="117"/>
      <c r="X52" s="117"/>
      <c r="Y52" s="117"/>
      <c r="Z52" s="13"/>
      <c r="AA52" s="13"/>
      <c r="AB52" s="13"/>
      <c r="AC52" s="13"/>
      <c r="AD52" s="13"/>
      <c r="AE52" s="117"/>
      <c r="AF52" s="117"/>
      <c r="AG52" s="13"/>
      <c r="AH52" s="13"/>
      <c r="AI52" s="13"/>
      <c r="AJ52" s="13"/>
      <c r="AK52" s="174"/>
      <c r="AL52" s="13"/>
      <c r="AM52" s="43"/>
    </row>
    <row r="53" spans="1:39" ht="18" customHeight="1" x14ac:dyDescent="0.35">
      <c r="A53" s="220" t="s">
        <v>290</v>
      </c>
      <c r="B53" s="223" t="s">
        <v>272</v>
      </c>
      <c r="C53" s="31" t="s">
        <v>1</v>
      </c>
      <c r="D53" s="3">
        <v>6</v>
      </c>
      <c r="E53" s="4">
        <f t="shared" si="1"/>
        <v>0</v>
      </c>
      <c r="F53" s="4">
        <f t="shared" si="0"/>
        <v>-6</v>
      </c>
      <c r="G53" s="9"/>
      <c r="H53" s="9"/>
      <c r="I53" s="9"/>
      <c r="J53" s="116"/>
      <c r="K53" s="116"/>
      <c r="L53" s="9"/>
      <c r="M53" s="9"/>
      <c r="N53" s="9"/>
      <c r="O53" s="9"/>
      <c r="P53" s="9"/>
      <c r="Q53" s="116"/>
      <c r="R53" s="116"/>
      <c r="S53" s="116"/>
      <c r="T53" s="116"/>
      <c r="U53" s="116"/>
      <c r="V53" s="116"/>
      <c r="W53" s="116"/>
      <c r="X53" s="116"/>
      <c r="Y53" s="116"/>
      <c r="Z53" s="9"/>
      <c r="AA53" s="9"/>
      <c r="AB53" s="9"/>
      <c r="AC53" s="9"/>
      <c r="AD53" s="9"/>
      <c r="AE53" s="116"/>
      <c r="AF53" s="116"/>
      <c r="AG53" s="9"/>
      <c r="AH53" s="9"/>
      <c r="AI53" s="9"/>
      <c r="AJ53" s="9"/>
      <c r="AK53" s="173"/>
      <c r="AL53" s="5"/>
      <c r="AM53" s="41"/>
    </row>
    <row r="54" spans="1:39" ht="18" customHeight="1" x14ac:dyDescent="0.35">
      <c r="A54" s="221"/>
      <c r="B54" s="224"/>
      <c r="C54" s="32" t="s">
        <v>2</v>
      </c>
      <c r="D54" s="3">
        <v>6</v>
      </c>
      <c r="E54" s="4">
        <f t="shared" si="1"/>
        <v>0</v>
      </c>
      <c r="F54" s="8">
        <f t="shared" si="0"/>
        <v>-6</v>
      </c>
      <c r="G54" s="9"/>
      <c r="H54" s="9"/>
      <c r="I54" s="9"/>
      <c r="J54" s="116"/>
      <c r="K54" s="116"/>
      <c r="L54" s="9"/>
      <c r="M54" s="9"/>
      <c r="N54" s="9"/>
      <c r="O54" s="9"/>
      <c r="P54" s="9"/>
      <c r="Q54" s="116"/>
      <c r="R54" s="116"/>
      <c r="S54" s="116"/>
      <c r="T54" s="116"/>
      <c r="U54" s="116"/>
      <c r="V54" s="116"/>
      <c r="W54" s="116"/>
      <c r="X54" s="116"/>
      <c r="Y54" s="116"/>
      <c r="Z54" s="9"/>
      <c r="AA54" s="9"/>
      <c r="AB54" s="9"/>
      <c r="AC54" s="9"/>
      <c r="AD54" s="9"/>
      <c r="AE54" s="116"/>
      <c r="AF54" s="116"/>
      <c r="AG54" s="9"/>
      <c r="AH54" s="9"/>
      <c r="AI54" s="9"/>
      <c r="AJ54" s="9"/>
      <c r="AK54" s="173"/>
      <c r="AL54" s="9"/>
      <c r="AM54" s="41"/>
    </row>
    <row r="55" spans="1:39" ht="18" customHeight="1" x14ac:dyDescent="0.35">
      <c r="A55" s="221"/>
      <c r="B55" s="224"/>
      <c r="C55" s="32" t="s">
        <v>3</v>
      </c>
      <c r="D55" s="3">
        <v>6</v>
      </c>
      <c r="E55" s="4">
        <f t="shared" si="1"/>
        <v>0</v>
      </c>
      <c r="F55" s="8">
        <f t="shared" si="0"/>
        <v>-6</v>
      </c>
      <c r="G55" s="9"/>
      <c r="H55" s="9"/>
      <c r="I55" s="9"/>
      <c r="J55" s="116"/>
      <c r="K55" s="116"/>
      <c r="L55" s="9"/>
      <c r="M55" s="9"/>
      <c r="N55" s="9"/>
      <c r="O55" s="9"/>
      <c r="P55" s="9"/>
      <c r="Q55" s="116"/>
      <c r="R55" s="116"/>
      <c r="S55" s="116"/>
      <c r="T55" s="116"/>
      <c r="U55" s="116"/>
      <c r="V55" s="116"/>
      <c r="W55" s="116"/>
      <c r="X55" s="116"/>
      <c r="Y55" s="116"/>
      <c r="Z55" s="9"/>
      <c r="AA55" s="9"/>
      <c r="AB55" s="9"/>
      <c r="AC55" s="9"/>
      <c r="AD55" s="9"/>
      <c r="AE55" s="116"/>
      <c r="AF55" s="116"/>
      <c r="AG55" s="9"/>
      <c r="AH55" s="9"/>
      <c r="AI55" s="9"/>
      <c r="AJ55" s="9"/>
      <c r="AK55" s="173"/>
      <c r="AL55" s="9"/>
      <c r="AM55" s="42"/>
    </row>
    <row r="56" spans="1:39" ht="18" customHeight="1" x14ac:dyDescent="0.35">
      <c r="A56" s="221"/>
      <c r="B56" s="224"/>
      <c r="C56" s="33" t="s">
        <v>4</v>
      </c>
      <c r="D56" s="3">
        <v>6</v>
      </c>
      <c r="E56" s="4">
        <f t="shared" si="1"/>
        <v>0</v>
      </c>
      <c r="F56" s="8">
        <f t="shared" si="0"/>
        <v>-6</v>
      </c>
      <c r="G56" s="9"/>
      <c r="H56" s="9"/>
      <c r="I56" s="9"/>
      <c r="J56" s="116"/>
      <c r="K56" s="116"/>
      <c r="L56" s="9"/>
      <c r="M56" s="9"/>
      <c r="N56" s="9"/>
      <c r="O56" s="9"/>
      <c r="P56" s="9"/>
      <c r="Q56" s="116"/>
      <c r="R56" s="116"/>
      <c r="S56" s="116"/>
      <c r="T56" s="116"/>
      <c r="U56" s="116"/>
      <c r="V56" s="116"/>
      <c r="W56" s="116"/>
      <c r="X56" s="116"/>
      <c r="Y56" s="116"/>
      <c r="Z56" s="9"/>
      <c r="AA56" s="9"/>
      <c r="AB56" s="9"/>
      <c r="AC56" s="9"/>
      <c r="AD56" s="9"/>
      <c r="AE56" s="116"/>
      <c r="AF56" s="116"/>
      <c r="AG56" s="9"/>
      <c r="AH56" s="9"/>
      <c r="AI56" s="9"/>
      <c r="AJ56" s="9"/>
      <c r="AK56" s="173"/>
      <c r="AL56" s="9"/>
      <c r="AM56" s="42"/>
    </row>
    <row r="57" spans="1:39" ht="18" customHeight="1" x14ac:dyDescent="0.35">
      <c r="A57" s="221"/>
      <c r="B57" s="224"/>
      <c r="C57" s="33" t="s">
        <v>5</v>
      </c>
      <c r="D57" s="3">
        <v>6</v>
      </c>
      <c r="E57" s="4">
        <f t="shared" si="1"/>
        <v>0</v>
      </c>
      <c r="F57" s="8">
        <f t="shared" si="0"/>
        <v>-6</v>
      </c>
      <c r="G57" s="9"/>
      <c r="H57" s="9"/>
      <c r="I57" s="9"/>
      <c r="J57" s="116"/>
      <c r="K57" s="116"/>
      <c r="L57" s="9"/>
      <c r="M57" s="9"/>
      <c r="N57" s="9"/>
      <c r="O57" s="9"/>
      <c r="P57" s="9"/>
      <c r="Q57" s="116"/>
      <c r="R57" s="116"/>
      <c r="S57" s="116"/>
      <c r="T57" s="116"/>
      <c r="U57" s="116"/>
      <c r="V57" s="116"/>
      <c r="W57" s="116"/>
      <c r="X57" s="116"/>
      <c r="Y57" s="116"/>
      <c r="Z57" s="9"/>
      <c r="AA57" s="9"/>
      <c r="AB57" s="9"/>
      <c r="AC57" s="9"/>
      <c r="AD57" s="9"/>
      <c r="AE57" s="116"/>
      <c r="AF57" s="116"/>
      <c r="AG57" s="9"/>
      <c r="AH57" s="9"/>
      <c r="AI57" s="9"/>
      <c r="AJ57" s="9"/>
      <c r="AK57" s="173"/>
      <c r="AL57" s="9"/>
      <c r="AM57" s="42"/>
    </row>
    <row r="58" spans="1:39" ht="18" customHeight="1" x14ac:dyDescent="0.35">
      <c r="A58" s="222"/>
      <c r="B58" s="225"/>
      <c r="C58" s="34" t="s">
        <v>6</v>
      </c>
      <c r="D58" s="3">
        <v>6</v>
      </c>
      <c r="E58" s="4">
        <f t="shared" si="1"/>
        <v>0</v>
      </c>
      <c r="F58" s="10">
        <f t="shared" si="0"/>
        <v>-6</v>
      </c>
      <c r="G58" s="13"/>
      <c r="H58" s="13"/>
      <c r="I58" s="13"/>
      <c r="J58" s="117"/>
      <c r="K58" s="117"/>
      <c r="L58" s="13"/>
      <c r="M58" s="13"/>
      <c r="N58" s="13"/>
      <c r="O58" s="13"/>
      <c r="P58" s="13"/>
      <c r="Q58" s="117"/>
      <c r="R58" s="117"/>
      <c r="S58" s="117"/>
      <c r="T58" s="117"/>
      <c r="U58" s="117"/>
      <c r="V58" s="117"/>
      <c r="W58" s="117"/>
      <c r="X58" s="117"/>
      <c r="Y58" s="117"/>
      <c r="Z58" s="13"/>
      <c r="AA58" s="13"/>
      <c r="AB58" s="13"/>
      <c r="AC58" s="13"/>
      <c r="AD58" s="13"/>
      <c r="AE58" s="117"/>
      <c r="AF58" s="117"/>
      <c r="AG58" s="13"/>
      <c r="AH58" s="13"/>
      <c r="AI58" s="13"/>
      <c r="AJ58" s="13"/>
      <c r="AK58" s="174"/>
      <c r="AL58" s="13"/>
      <c r="AM58" s="43"/>
    </row>
    <row r="59" spans="1:39" ht="18" customHeight="1" x14ac:dyDescent="0.35">
      <c r="A59" s="220" t="s">
        <v>290</v>
      </c>
      <c r="B59" s="223" t="s">
        <v>43</v>
      </c>
      <c r="C59" s="31" t="s">
        <v>1</v>
      </c>
      <c r="D59" s="3">
        <v>18</v>
      </c>
      <c r="E59" s="4">
        <f t="shared" si="1"/>
        <v>0</v>
      </c>
      <c r="F59" s="4">
        <f t="shared" si="0"/>
        <v>-18</v>
      </c>
      <c r="G59" s="9"/>
      <c r="H59" s="9"/>
      <c r="I59" s="9"/>
      <c r="J59" s="116"/>
      <c r="K59" s="116"/>
      <c r="L59" s="9"/>
      <c r="M59" s="9"/>
      <c r="N59" s="9"/>
      <c r="O59" s="9"/>
      <c r="P59" s="9"/>
      <c r="Q59" s="116"/>
      <c r="R59" s="116"/>
      <c r="S59" s="116"/>
      <c r="T59" s="116"/>
      <c r="U59" s="116"/>
      <c r="V59" s="116"/>
      <c r="W59" s="116"/>
      <c r="X59" s="116"/>
      <c r="Y59" s="116"/>
      <c r="Z59" s="9"/>
      <c r="AA59" s="9"/>
      <c r="AB59" s="9"/>
      <c r="AC59" s="9"/>
      <c r="AD59" s="9"/>
      <c r="AE59" s="116"/>
      <c r="AF59" s="116"/>
      <c r="AG59" s="9"/>
      <c r="AH59" s="9"/>
      <c r="AI59" s="9"/>
      <c r="AJ59" s="9"/>
      <c r="AK59" s="173"/>
      <c r="AL59" s="5"/>
      <c r="AM59" s="41"/>
    </row>
    <row r="60" spans="1:39" ht="18" customHeight="1" x14ac:dyDescent="0.35">
      <c r="A60" s="221"/>
      <c r="B60" s="224"/>
      <c r="C60" s="32" t="s">
        <v>2</v>
      </c>
      <c r="D60" s="3">
        <v>18</v>
      </c>
      <c r="E60" s="4">
        <f t="shared" si="1"/>
        <v>0</v>
      </c>
      <c r="F60" s="8">
        <f t="shared" si="0"/>
        <v>-18</v>
      </c>
      <c r="G60" s="9"/>
      <c r="H60" s="9"/>
      <c r="I60" s="9"/>
      <c r="J60" s="116"/>
      <c r="K60" s="116"/>
      <c r="L60" s="9"/>
      <c r="M60" s="9"/>
      <c r="N60" s="9"/>
      <c r="O60" s="9"/>
      <c r="P60" s="9"/>
      <c r="Q60" s="116"/>
      <c r="R60" s="116"/>
      <c r="S60" s="116"/>
      <c r="T60" s="116"/>
      <c r="U60" s="116"/>
      <c r="V60" s="116"/>
      <c r="W60" s="116"/>
      <c r="X60" s="116"/>
      <c r="Y60" s="116"/>
      <c r="Z60" s="9"/>
      <c r="AA60" s="9"/>
      <c r="AB60" s="9"/>
      <c r="AC60" s="9"/>
      <c r="AD60" s="9"/>
      <c r="AE60" s="116"/>
      <c r="AF60" s="116"/>
      <c r="AG60" s="9"/>
      <c r="AH60" s="9"/>
      <c r="AI60" s="9"/>
      <c r="AJ60" s="9"/>
      <c r="AK60" s="173"/>
      <c r="AL60" s="9"/>
      <c r="AM60" s="41"/>
    </row>
    <row r="61" spans="1:39" ht="18" customHeight="1" x14ac:dyDescent="0.35">
      <c r="A61" s="221"/>
      <c r="B61" s="224"/>
      <c r="C61" s="32" t="s">
        <v>3</v>
      </c>
      <c r="D61" s="3">
        <v>18</v>
      </c>
      <c r="E61" s="4">
        <f t="shared" si="1"/>
        <v>0</v>
      </c>
      <c r="F61" s="8">
        <f t="shared" si="0"/>
        <v>-18</v>
      </c>
      <c r="G61" s="9"/>
      <c r="H61" s="9"/>
      <c r="I61" s="9"/>
      <c r="J61" s="116"/>
      <c r="K61" s="116"/>
      <c r="L61" s="9"/>
      <c r="M61" s="9"/>
      <c r="N61" s="9"/>
      <c r="O61" s="9"/>
      <c r="P61" s="9"/>
      <c r="Q61" s="116"/>
      <c r="R61" s="116"/>
      <c r="S61" s="116"/>
      <c r="T61" s="116"/>
      <c r="U61" s="116"/>
      <c r="V61" s="116"/>
      <c r="W61" s="116"/>
      <c r="X61" s="116"/>
      <c r="Y61" s="116"/>
      <c r="Z61" s="9"/>
      <c r="AA61" s="9"/>
      <c r="AB61" s="9"/>
      <c r="AC61" s="9"/>
      <c r="AD61" s="9"/>
      <c r="AE61" s="116"/>
      <c r="AF61" s="116"/>
      <c r="AG61" s="9"/>
      <c r="AH61" s="9"/>
      <c r="AI61" s="9"/>
      <c r="AJ61" s="9"/>
      <c r="AK61" s="173"/>
      <c r="AL61" s="9"/>
      <c r="AM61" s="42"/>
    </row>
    <row r="62" spans="1:39" ht="18" customHeight="1" x14ac:dyDescent="0.35">
      <c r="A62" s="221"/>
      <c r="B62" s="224"/>
      <c r="C62" s="33" t="s">
        <v>4</v>
      </c>
      <c r="D62" s="3">
        <v>18</v>
      </c>
      <c r="E62" s="4">
        <f t="shared" si="1"/>
        <v>0</v>
      </c>
      <c r="F62" s="8">
        <f t="shared" si="0"/>
        <v>-18</v>
      </c>
      <c r="G62" s="9"/>
      <c r="H62" s="9"/>
      <c r="I62" s="9"/>
      <c r="J62" s="116"/>
      <c r="K62" s="116"/>
      <c r="L62" s="9"/>
      <c r="M62" s="9"/>
      <c r="N62" s="9"/>
      <c r="O62" s="9"/>
      <c r="P62" s="9"/>
      <c r="Q62" s="116"/>
      <c r="R62" s="116"/>
      <c r="S62" s="116"/>
      <c r="T62" s="116"/>
      <c r="U62" s="116"/>
      <c r="V62" s="116"/>
      <c r="W62" s="116"/>
      <c r="X62" s="116"/>
      <c r="Y62" s="116"/>
      <c r="Z62" s="9"/>
      <c r="AA62" s="9"/>
      <c r="AB62" s="9"/>
      <c r="AC62" s="9"/>
      <c r="AD62" s="9"/>
      <c r="AE62" s="116"/>
      <c r="AF62" s="116"/>
      <c r="AG62" s="9"/>
      <c r="AH62" s="9"/>
      <c r="AI62" s="9"/>
      <c r="AJ62" s="9"/>
      <c r="AK62" s="173"/>
      <c r="AL62" s="9"/>
      <c r="AM62" s="42"/>
    </row>
    <row r="63" spans="1:39" ht="18" customHeight="1" x14ac:dyDescent="0.35">
      <c r="A63" s="221"/>
      <c r="B63" s="224"/>
      <c r="C63" s="33" t="s">
        <v>5</v>
      </c>
      <c r="D63" s="3">
        <v>18</v>
      </c>
      <c r="E63" s="4">
        <f t="shared" si="1"/>
        <v>0</v>
      </c>
      <c r="F63" s="8">
        <f t="shared" si="0"/>
        <v>-18</v>
      </c>
      <c r="G63" s="9"/>
      <c r="H63" s="9"/>
      <c r="I63" s="9"/>
      <c r="J63" s="116"/>
      <c r="K63" s="116"/>
      <c r="L63" s="9"/>
      <c r="M63" s="9"/>
      <c r="N63" s="9"/>
      <c r="O63" s="9"/>
      <c r="P63" s="9"/>
      <c r="Q63" s="116"/>
      <c r="R63" s="116"/>
      <c r="S63" s="116"/>
      <c r="T63" s="116"/>
      <c r="U63" s="116"/>
      <c r="V63" s="116"/>
      <c r="W63" s="116"/>
      <c r="X63" s="116"/>
      <c r="Y63" s="116"/>
      <c r="Z63" s="9"/>
      <c r="AA63" s="9"/>
      <c r="AB63" s="9"/>
      <c r="AC63" s="9"/>
      <c r="AD63" s="9"/>
      <c r="AE63" s="116"/>
      <c r="AF63" s="116"/>
      <c r="AG63" s="9"/>
      <c r="AH63" s="9"/>
      <c r="AI63" s="9"/>
      <c r="AJ63" s="9"/>
      <c r="AK63" s="173"/>
      <c r="AL63" s="9"/>
      <c r="AM63" s="42"/>
    </row>
    <row r="64" spans="1:39" ht="18" customHeight="1" x14ac:dyDescent="0.35">
      <c r="A64" s="222"/>
      <c r="B64" s="225"/>
      <c r="C64" s="34" t="s">
        <v>6</v>
      </c>
      <c r="D64" s="3">
        <v>18</v>
      </c>
      <c r="E64" s="4">
        <f t="shared" si="1"/>
        <v>0</v>
      </c>
      <c r="F64" s="10">
        <f t="shared" si="0"/>
        <v>-18</v>
      </c>
      <c r="G64" s="13"/>
      <c r="H64" s="13"/>
      <c r="I64" s="13"/>
      <c r="J64" s="117"/>
      <c r="K64" s="117"/>
      <c r="L64" s="13"/>
      <c r="M64" s="13"/>
      <c r="N64" s="13"/>
      <c r="O64" s="13"/>
      <c r="P64" s="13"/>
      <c r="Q64" s="117"/>
      <c r="R64" s="117"/>
      <c r="S64" s="117"/>
      <c r="T64" s="117"/>
      <c r="U64" s="117"/>
      <c r="V64" s="117"/>
      <c r="W64" s="117"/>
      <c r="X64" s="117"/>
      <c r="Y64" s="117"/>
      <c r="Z64" s="13"/>
      <c r="AA64" s="13"/>
      <c r="AB64" s="13"/>
      <c r="AC64" s="13"/>
      <c r="AD64" s="13"/>
      <c r="AE64" s="117"/>
      <c r="AF64" s="117"/>
      <c r="AG64" s="13"/>
      <c r="AH64" s="13"/>
      <c r="AI64" s="13"/>
      <c r="AJ64" s="13"/>
      <c r="AK64" s="174"/>
      <c r="AL64" s="13"/>
      <c r="AM64" s="43"/>
    </row>
    <row r="65" spans="1:39" ht="18" customHeight="1" x14ac:dyDescent="0.35">
      <c r="A65" s="220" t="s">
        <v>290</v>
      </c>
      <c r="B65" s="223" t="s">
        <v>75</v>
      </c>
      <c r="C65" s="31" t="s">
        <v>1</v>
      </c>
      <c r="D65" s="3">
        <v>21</v>
      </c>
      <c r="E65" s="4">
        <f t="shared" si="1"/>
        <v>0</v>
      </c>
      <c r="F65" s="4">
        <f t="shared" si="0"/>
        <v>-21</v>
      </c>
      <c r="G65" s="9"/>
      <c r="H65" s="9"/>
      <c r="I65" s="9"/>
      <c r="J65" s="116"/>
      <c r="K65" s="116"/>
      <c r="L65" s="9"/>
      <c r="M65" s="9"/>
      <c r="N65" s="9"/>
      <c r="O65" s="9"/>
      <c r="P65" s="9"/>
      <c r="Q65" s="116"/>
      <c r="R65" s="116"/>
      <c r="S65" s="116"/>
      <c r="T65" s="116"/>
      <c r="U65" s="116"/>
      <c r="V65" s="116"/>
      <c r="W65" s="116"/>
      <c r="X65" s="116"/>
      <c r="Y65" s="116"/>
      <c r="Z65" s="9"/>
      <c r="AA65" s="9"/>
      <c r="AB65" s="9"/>
      <c r="AC65" s="9"/>
      <c r="AD65" s="9"/>
      <c r="AE65" s="116"/>
      <c r="AF65" s="116"/>
      <c r="AG65" s="9"/>
      <c r="AH65" s="9"/>
      <c r="AI65" s="9"/>
      <c r="AJ65" s="9"/>
      <c r="AK65" s="173"/>
      <c r="AL65" s="5"/>
      <c r="AM65" s="41"/>
    </row>
    <row r="66" spans="1:39" ht="18" customHeight="1" x14ac:dyDescent="0.35">
      <c r="A66" s="221"/>
      <c r="B66" s="224"/>
      <c r="C66" s="32" t="s">
        <v>2</v>
      </c>
      <c r="D66" s="3">
        <v>21</v>
      </c>
      <c r="E66" s="4">
        <f t="shared" si="1"/>
        <v>0</v>
      </c>
      <c r="F66" s="8">
        <f t="shared" si="0"/>
        <v>-21</v>
      </c>
      <c r="G66" s="9"/>
      <c r="H66" s="9"/>
      <c r="I66" s="9"/>
      <c r="J66" s="116"/>
      <c r="K66" s="116"/>
      <c r="L66" s="9"/>
      <c r="M66" s="9"/>
      <c r="N66" s="9"/>
      <c r="O66" s="9"/>
      <c r="P66" s="9"/>
      <c r="Q66" s="116"/>
      <c r="R66" s="116"/>
      <c r="S66" s="116"/>
      <c r="T66" s="116"/>
      <c r="U66" s="116"/>
      <c r="V66" s="116"/>
      <c r="W66" s="116"/>
      <c r="X66" s="116"/>
      <c r="Y66" s="116"/>
      <c r="Z66" s="9"/>
      <c r="AA66" s="9"/>
      <c r="AB66" s="9"/>
      <c r="AC66" s="9"/>
      <c r="AD66" s="9"/>
      <c r="AE66" s="116"/>
      <c r="AF66" s="116"/>
      <c r="AG66" s="9"/>
      <c r="AH66" s="9"/>
      <c r="AI66" s="9"/>
      <c r="AJ66" s="9"/>
      <c r="AK66" s="173"/>
      <c r="AL66" s="9"/>
      <c r="AM66" s="41"/>
    </row>
    <row r="67" spans="1:39" ht="18" customHeight="1" x14ac:dyDescent="0.35">
      <c r="A67" s="221"/>
      <c r="B67" s="224"/>
      <c r="C67" s="32" t="s">
        <v>3</v>
      </c>
      <c r="D67" s="3">
        <v>21</v>
      </c>
      <c r="E67" s="4">
        <f t="shared" si="1"/>
        <v>0</v>
      </c>
      <c r="F67" s="8">
        <f t="shared" si="0"/>
        <v>-21</v>
      </c>
      <c r="G67" s="9"/>
      <c r="H67" s="9"/>
      <c r="I67" s="9"/>
      <c r="J67" s="116"/>
      <c r="K67" s="116"/>
      <c r="L67" s="9"/>
      <c r="M67" s="9"/>
      <c r="N67" s="9"/>
      <c r="O67" s="9"/>
      <c r="P67" s="9"/>
      <c r="Q67" s="116"/>
      <c r="R67" s="116"/>
      <c r="S67" s="116"/>
      <c r="T67" s="116"/>
      <c r="U67" s="116"/>
      <c r="V67" s="116"/>
      <c r="W67" s="116"/>
      <c r="X67" s="116"/>
      <c r="Y67" s="116"/>
      <c r="Z67" s="9"/>
      <c r="AA67" s="9"/>
      <c r="AB67" s="9"/>
      <c r="AC67" s="9"/>
      <c r="AD67" s="9"/>
      <c r="AE67" s="116"/>
      <c r="AF67" s="116"/>
      <c r="AG67" s="9"/>
      <c r="AH67" s="9"/>
      <c r="AI67" s="9"/>
      <c r="AJ67" s="9"/>
      <c r="AK67" s="173"/>
      <c r="AL67" s="9"/>
      <c r="AM67" s="42"/>
    </row>
    <row r="68" spans="1:39" ht="18" customHeight="1" x14ac:dyDescent="0.35">
      <c r="A68" s="221"/>
      <c r="B68" s="224"/>
      <c r="C68" s="33" t="s">
        <v>4</v>
      </c>
      <c r="D68" s="3">
        <v>21</v>
      </c>
      <c r="E68" s="4">
        <f t="shared" si="1"/>
        <v>0</v>
      </c>
      <c r="F68" s="8">
        <f t="shared" si="0"/>
        <v>-21</v>
      </c>
      <c r="G68" s="9"/>
      <c r="H68" s="9"/>
      <c r="I68" s="9"/>
      <c r="J68" s="116"/>
      <c r="K68" s="116"/>
      <c r="L68" s="9"/>
      <c r="M68" s="9"/>
      <c r="N68" s="9"/>
      <c r="O68" s="9"/>
      <c r="P68" s="9"/>
      <c r="Q68" s="116"/>
      <c r="R68" s="116"/>
      <c r="S68" s="116"/>
      <c r="T68" s="116"/>
      <c r="U68" s="116"/>
      <c r="V68" s="116"/>
      <c r="W68" s="116"/>
      <c r="X68" s="116"/>
      <c r="Y68" s="116"/>
      <c r="Z68" s="9"/>
      <c r="AA68" s="9"/>
      <c r="AB68" s="9"/>
      <c r="AC68" s="9"/>
      <c r="AD68" s="9"/>
      <c r="AE68" s="116"/>
      <c r="AF68" s="116"/>
      <c r="AG68" s="9"/>
      <c r="AH68" s="9"/>
      <c r="AI68" s="9"/>
      <c r="AJ68" s="9"/>
      <c r="AK68" s="173"/>
      <c r="AL68" s="9"/>
      <c r="AM68" s="42"/>
    </row>
    <row r="69" spans="1:39" ht="18" customHeight="1" x14ac:dyDescent="0.35">
      <c r="A69" s="221"/>
      <c r="B69" s="224"/>
      <c r="C69" s="33" t="s">
        <v>5</v>
      </c>
      <c r="D69" s="3">
        <v>21</v>
      </c>
      <c r="E69" s="4">
        <f t="shared" si="1"/>
        <v>0</v>
      </c>
      <c r="F69" s="8">
        <f t="shared" si="0"/>
        <v>-21</v>
      </c>
      <c r="G69" s="9"/>
      <c r="H69" s="9"/>
      <c r="I69" s="9"/>
      <c r="J69" s="116"/>
      <c r="K69" s="116"/>
      <c r="L69" s="9"/>
      <c r="M69" s="9"/>
      <c r="N69" s="9"/>
      <c r="O69" s="9"/>
      <c r="P69" s="9"/>
      <c r="Q69" s="116"/>
      <c r="R69" s="116"/>
      <c r="S69" s="116"/>
      <c r="T69" s="116"/>
      <c r="U69" s="116"/>
      <c r="V69" s="116"/>
      <c r="W69" s="116"/>
      <c r="X69" s="116"/>
      <c r="Y69" s="116"/>
      <c r="Z69" s="9"/>
      <c r="AA69" s="9"/>
      <c r="AB69" s="9"/>
      <c r="AC69" s="9"/>
      <c r="AD69" s="9"/>
      <c r="AE69" s="116"/>
      <c r="AF69" s="116"/>
      <c r="AG69" s="9"/>
      <c r="AH69" s="9"/>
      <c r="AI69" s="9"/>
      <c r="AJ69" s="9"/>
      <c r="AK69" s="173"/>
      <c r="AL69" s="9"/>
      <c r="AM69" s="42"/>
    </row>
    <row r="70" spans="1:39" ht="18" customHeight="1" x14ac:dyDescent="0.35">
      <c r="A70" s="222"/>
      <c r="B70" s="225"/>
      <c r="C70" s="34" t="s">
        <v>6</v>
      </c>
      <c r="D70" s="3">
        <v>21</v>
      </c>
      <c r="E70" s="4">
        <f t="shared" ref="E70:E82" si="2">SUM(G70:AL70)</f>
        <v>0</v>
      </c>
      <c r="F70" s="10">
        <f t="shared" si="0"/>
        <v>-21</v>
      </c>
      <c r="G70" s="13"/>
      <c r="H70" s="13"/>
      <c r="I70" s="13"/>
      <c r="J70" s="117"/>
      <c r="K70" s="117"/>
      <c r="L70" s="13"/>
      <c r="M70" s="13"/>
      <c r="N70" s="13"/>
      <c r="O70" s="13"/>
      <c r="P70" s="13"/>
      <c r="Q70" s="117"/>
      <c r="R70" s="117"/>
      <c r="S70" s="117"/>
      <c r="T70" s="117"/>
      <c r="U70" s="117"/>
      <c r="V70" s="117"/>
      <c r="W70" s="117"/>
      <c r="X70" s="117"/>
      <c r="Y70" s="117"/>
      <c r="Z70" s="13"/>
      <c r="AA70" s="13"/>
      <c r="AB70" s="13"/>
      <c r="AC70" s="13"/>
      <c r="AD70" s="13"/>
      <c r="AE70" s="117"/>
      <c r="AF70" s="117"/>
      <c r="AG70" s="13"/>
      <c r="AH70" s="13"/>
      <c r="AI70" s="13"/>
      <c r="AJ70" s="13"/>
      <c r="AK70" s="174"/>
      <c r="AL70" s="13"/>
      <c r="AM70" s="43"/>
    </row>
    <row r="71" spans="1:39" ht="18" customHeight="1" x14ac:dyDescent="0.35">
      <c r="A71" s="220" t="s">
        <v>290</v>
      </c>
      <c r="B71" s="223" t="s">
        <v>291</v>
      </c>
      <c r="C71" s="31" t="s">
        <v>1</v>
      </c>
      <c r="D71" s="3">
        <v>4</v>
      </c>
      <c r="E71" s="4">
        <f t="shared" si="2"/>
        <v>0</v>
      </c>
      <c r="F71" s="4">
        <f t="shared" ref="F71:F76" si="3">E71-D71</f>
        <v>-4</v>
      </c>
      <c r="G71" s="9"/>
      <c r="H71" s="9"/>
      <c r="I71" s="9"/>
      <c r="J71" s="116"/>
      <c r="K71" s="116"/>
      <c r="L71" s="9"/>
      <c r="M71" s="9"/>
      <c r="N71" s="9"/>
      <c r="O71" s="9"/>
      <c r="P71" s="9"/>
      <c r="Q71" s="116"/>
      <c r="R71" s="116"/>
      <c r="S71" s="116"/>
      <c r="T71" s="116"/>
      <c r="U71" s="116"/>
      <c r="V71" s="116"/>
      <c r="W71" s="116"/>
      <c r="X71" s="116"/>
      <c r="Y71" s="116"/>
      <c r="Z71" s="9"/>
      <c r="AA71" s="9"/>
      <c r="AB71" s="9"/>
      <c r="AC71" s="9"/>
      <c r="AD71" s="9"/>
      <c r="AE71" s="116"/>
      <c r="AF71" s="116"/>
      <c r="AG71" s="9"/>
      <c r="AH71" s="9"/>
      <c r="AI71" s="9"/>
      <c r="AJ71" s="9"/>
      <c r="AK71" s="173"/>
      <c r="AL71" s="5"/>
      <c r="AM71" s="41"/>
    </row>
    <row r="72" spans="1:39" ht="18" customHeight="1" x14ac:dyDescent="0.35">
      <c r="A72" s="221"/>
      <c r="B72" s="224"/>
      <c r="C72" s="32" t="s">
        <v>2</v>
      </c>
      <c r="D72" s="3">
        <v>4</v>
      </c>
      <c r="E72" s="4">
        <f t="shared" si="2"/>
        <v>0</v>
      </c>
      <c r="F72" s="8">
        <f t="shared" si="3"/>
        <v>-4</v>
      </c>
      <c r="G72" s="9"/>
      <c r="H72" s="9"/>
      <c r="I72" s="9"/>
      <c r="J72" s="116"/>
      <c r="K72" s="116"/>
      <c r="L72" s="9"/>
      <c r="M72" s="9"/>
      <c r="N72" s="9"/>
      <c r="O72" s="9"/>
      <c r="P72" s="9"/>
      <c r="Q72" s="116"/>
      <c r="R72" s="116"/>
      <c r="S72" s="116"/>
      <c r="T72" s="116"/>
      <c r="U72" s="116"/>
      <c r="V72" s="116"/>
      <c r="W72" s="116"/>
      <c r="X72" s="116"/>
      <c r="Y72" s="116"/>
      <c r="Z72" s="9"/>
      <c r="AA72" s="9"/>
      <c r="AB72" s="9"/>
      <c r="AC72" s="9"/>
      <c r="AD72" s="9"/>
      <c r="AE72" s="116"/>
      <c r="AF72" s="116"/>
      <c r="AG72" s="9"/>
      <c r="AH72" s="9"/>
      <c r="AI72" s="9"/>
      <c r="AJ72" s="9"/>
      <c r="AK72" s="173"/>
      <c r="AL72" s="9"/>
      <c r="AM72" s="41"/>
    </row>
    <row r="73" spans="1:39" ht="18" customHeight="1" x14ac:dyDescent="0.35">
      <c r="A73" s="221"/>
      <c r="B73" s="224"/>
      <c r="C73" s="32" t="s">
        <v>3</v>
      </c>
      <c r="D73" s="3">
        <v>4</v>
      </c>
      <c r="E73" s="4">
        <f t="shared" si="2"/>
        <v>0</v>
      </c>
      <c r="F73" s="8">
        <f t="shared" si="3"/>
        <v>-4</v>
      </c>
      <c r="G73" s="9"/>
      <c r="H73" s="9"/>
      <c r="I73" s="9"/>
      <c r="J73" s="116"/>
      <c r="K73" s="116"/>
      <c r="L73" s="9"/>
      <c r="M73" s="9"/>
      <c r="N73" s="9"/>
      <c r="O73" s="9"/>
      <c r="P73" s="9"/>
      <c r="Q73" s="116"/>
      <c r="R73" s="116"/>
      <c r="S73" s="116"/>
      <c r="T73" s="116"/>
      <c r="U73" s="116"/>
      <c r="V73" s="116"/>
      <c r="W73" s="116"/>
      <c r="X73" s="116"/>
      <c r="Y73" s="116"/>
      <c r="Z73" s="9"/>
      <c r="AA73" s="9"/>
      <c r="AB73" s="9"/>
      <c r="AC73" s="9"/>
      <c r="AD73" s="9"/>
      <c r="AE73" s="116"/>
      <c r="AF73" s="116"/>
      <c r="AG73" s="9"/>
      <c r="AH73" s="9"/>
      <c r="AI73" s="9"/>
      <c r="AJ73" s="9"/>
      <c r="AK73" s="173"/>
      <c r="AL73" s="9"/>
      <c r="AM73" s="42"/>
    </row>
    <row r="74" spans="1:39" ht="18" customHeight="1" x14ac:dyDescent="0.35">
      <c r="A74" s="221"/>
      <c r="B74" s="224"/>
      <c r="C74" s="33" t="s">
        <v>4</v>
      </c>
      <c r="D74" s="3">
        <v>4</v>
      </c>
      <c r="E74" s="4">
        <f t="shared" si="2"/>
        <v>0</v>
      </c>
      <c r="F74" s="8">
        <f t="shared" si="3"/>
        <v>-4</v>
      </c>
      <c r="G74" s="9"/>
      <c r="H74" s="9"/>
      <c r="I74" s="9"/>
      <c r="J74" s="116"/>
      <c r="K74" s="116"/>
      <c r="L74" s="9"/>
      <c r="M74" s="9"/>
      <c r="N74" s="9"/>
      <c r="O74" s="9"/>
      <c r="P74" s="9"/>
      <c r="Q74" s="116"/>
      <c r="R74" s="116"/>
      <c r="S74" s="116"/>
      <c r="T74" s="116"/>
      <c r="U74" s="116"/>
      <c r="V74" s="116"/>
      <c r="W74" s="116"/>
      <c r="X74" s="116"/>
      <c r="Y74" s="116"/>
      <c r="Z74" s="9"/>
      <c r="AA74" s="9"/>
      <c r="AB74" s="9"/>
      <c r="AC74" s="9"/>
      <c r="AD74" s="9"/>
      <c r="AE74" s="116"/>
      <c r="AF74" s="116"/>
      <c r="AG74" s="9"/>
      <c r="AH74" s="9"/>
      <c r="AI74" s="9"/>
      <c r="AJ74" s="9"/>
      <c r="AK74" s="173"/>
      <c r="AL74" s="9"/>
      <c r="AM74" s="42"/>
    </row>
    <row r="75" spans="1:39" ht="18" customHeight="1" x14ac:dyDescent="0.35">
      <c r="A75" s="221"/>
      <c r="B75" s="224"/>
      <c r="C75" s="33" t="s">
        <v>5</v>
      </c>
      <c r="D75" s="3">
        <v>4</v>
      </c>
      <c r="E75" s="4">
        <f t="shared" si="2"/>
        <v>0</v>
      </c>
      <c r="F75" s="8">
        <f t="shared" si="3"/>
        <v>-4</v>
      </c>
      <c r="G75" s="9"/>
      <c r="H75" s="9"/>
      <c r="I75" s="9"/>
      <c r="J75" s="116"/>
      <c r="K75" s="116"/>
      <c r="L75" s="9"/>
      <c r="M75" s="9"/>
      <c r="N75" s="9"/>
      <c r="O75" s="9"/>
      <c r="P75" s="9"/>
      <c r="Q75" s="116"/>
      <c r="R75" s="116"/>
      <c r="S75" s="116"/>
      <c r="T75" s="116"/>
      <c r="U75" s="116"/>
      <c r="V75" s="116"/>
      <c r="W75" s="116"/>
      <c r="X75" s="116"/>
      <c r="Y75" s="116"/>
      <c r="Z75" s="9"/>
      <c r="AA75" s="9"/>
      <c r="AB75" s="9"/>
      <c r="AC75" s="9"/>
      <c r="AD75" s="9"/>
      <c r="AE75" s="116"/>
      <c r="AF75" s="116"/>
      <c r="AG75" s="9"/>
      <c r="AH75" s="9"/>
      <c r="AI75" s="9"/>
      <c r="AJ75" s="9"/>
      <c r="AK75" s="173"/>
      <c r="AL75" s="9"/>
      <c r="AM75" s="42"/>
    </row>
    <row r="76" spans="1:39" ht="18" customHeight="1" x14ac:dyDescent="0.35">
      <c r="A76" s="222"/>
      <c r="B76" s="225"/>
      <c r="C76" s="34" t="s">
        <v>6</v>
      </c>
      <c r="D76" s="3">
        <v>4</v>
      </c>
      <c r="E76" s="4">
        <f t="shared" ref="E76" si="4">SUM(G76:AL76)</f>
        <v>0</v>
      </c>
      <c r="F76" s="10">
        <f t="shared" si="3"/>
        <v>-4</v>
      </c>
      <c r="G76" s="13"/>
      <c r="H76" s="13"/>
      <c r="I76" s="13"/>
      <c r="J76" s="117"/>
      <c r="K76" s="117"/>
      <c r="L76" s="13"/>
      <c r="M76" s="13"/>
      <c r="N76" s="13"/>
      <c r="O76" s="13"/>
      <c r="P76" s="13"/>
      <c r="Q76" s="117"/>
      <c r="R76" s="117"/>
      <c r="S76" s="117"/>
      <c r="T76" s="117"/>
      <c r="U76" s="117"/>
      <c r="V76" s="117"/>
      <c r="W76" s="117"/>
      <c r="X76" s="117"/>
      <c r="Y76" s="117"/>
      <c r="Z76" s="13"/>
      <c r="AA76" s="13"/>
      <c r="AB76" s="13"/>
      <c r="AC76" s="13"/>
      <c r="AD76" s="13"/>
      <c r="AE76" s="117"/>
      <c r="AF76" s="117"/>
      <c r="AG76" s="13"/>
      <c r="AH76" s="13"/>
      <c r="AI76" s="13"/>
      <c r="AJ76" s="13"/>
      <c r="AK76" s="174"/>
      <c r="AL76" s="13"/>
      <c r="AM76" s="43"/>
    </row>
    <row r="77" spans="1:39" ht="18" customHeight="1" x14ac:dyDescent="0.35">
      <c r="A77" s="220" t="s">
        <v>290</v>
      </c>
      <c r="B77" s="223" t="s">
        <v>239</v>
      </c>
      <c r="C77" s="31" t="s">
        <v>1</v>
      </c>
      <c r="D77" s="3">
        <v>29</v>
      </c>
      <c r="E77" s="4">
        <f t="shared" si="2"/>
        <v>0</v>
      </c>
      <c r="F77" s="4">
        <f t="shared" si="0"/>
        <v>-29</v>
      </c>
      <c r="G77" s="9"/>
      <c r="H77" s="9"/>
      <c r="I77" s="9"/>
      <c r="J77" s="116"/>
      <c r="K77" s="116"/>
      <c r="L77" s="9"/>
      <c r="M77" s="9"/>
      <c r="N77" s="9"/>
      <c r="O77" s="9"/>
      <c r="P77" s="9"/>
      <c r="Q77" s="116"/>
      <c r="R77" s="116"/>
      <c r="S77" s="116"/>
      <c r="T77" s="116"/>
      <c r="U77" s="116"/>
      <c r="V77" s="116"/>
      <c r="W77" s="116"/>
      <c r="X77" s="116"/>
      <c r="Y77" s="116"/>
      <c r="Z77" s="9"/>
      <c r="AA77" s="9"/>
      <c r="AB77" s="9"/>
      <c r="AC77" s="9"/>
      <c r="AD77" s="9"/>
      <c r="AE77" s="116"/>
      <c r="AF77" s="116"/>
      <c r="AG77" s="9"/>
      <c r="AH77" s="9"/>
      <c r="AI77" s="9"/>
      <c r="AJ77" s="9"/>
      <c r="AK77" s="173"/>
      <c r="AL77" s="5"/>
      <c r="AM77" s="41"/>
    </row>
    <row r="78" spans="1:39" ht="18" customHeight="1" x14ac:dyDescent="0.35">
      <c r="A78" s="221"/>
      <c r="B78" s="344"/>
      <c r="C78" s="32" t="s">
        <v>2</v>
      </c>
      <c r="D78" s="3">
        <v>29</v>
      </c>
      <c r="E78" s="4">
        <f t="shared" si="2"/>
        <v>0</v>
      </c>
      <c r="F78" s="8">
        <f t="shared" si="0"/>
        <v>-29</v>
      </c>
      <c r="G78" s="9"/>
      <c r="H78" s="9"/>
      <c r="I78" s="9"/>
      <c r="J78" s="116"/>
      <c r="K78" s="116"/>
      <c r="L78" s="9"/>
      <c r="M78" s="9"/>
      <c r="N78" s="9"/>
      <c r="O78" s="9"/>
      <c r="P78" s="9"/>
      <c r="Q78" s="116"/>
      <c r="R78" s="116"/>
      <c r="S78" s="116"/>
      <c r="T78" s="116"/>
      <c r="U78" s="116"/>
      <c r="V78" s="116"/>
      <c r="W78" s="116"/>
      <c r="X78" s="116"/>
      <c r="Y78" s="116"/>
      <c r="Z78" s="9"/>
      <c r="AA78" s="9"/>
      <c r="AB78" s="9"/>
      <c r="AC78" s="9"/>
      <c r="AD78" s="9"/>
      <c r="AE78" s="116"/>
      <c r="AF78" s="116"/>
      <c r="AG78" s="9"/>
      <c r="AH78" s="9"/>
      <c r="AI78" s="9"/>
      <c r="AJ78" s="9"/>
      <c r="AK78" s="173"/>
      <c r="AL78" s="9"/>
      <c r="AM78" s="42"/>
    </row>
    <row r="79" spans="1:39" ht="18" customHeight="1" x14ac:dyDescent="0.35">
      <c r="A79" s="221"/>
      <c r="B79" s="344"/>
      <c r="C79" s="32" t="s">
        <v>3</v>
      </c>
      <c r="D79" s="3">
        <v>29</v>
      </c>
      <c r="E79" s="4">
        <f t="shared" si="2"/>
        <v>0</v>
      </c>
      <c r="F79" s="8">
        <f t="shared" si="0"/>
        <v>-29</v>
      </c>
      <c r="G79" s="9"/>
      <c r="H79" s="9"/>
      <c r="I79" s="9"/>
      <c r="J79" s="116"/>
      <c r="K79" s="116"/>
      <c r="L79" s="9"/>
      <c r="M79" s="9"/>
      <c r="N79" s="9"/>
      <c r="O79" s="9"/>
      <c r="P79" s="9"/>
      <c r="Q79" s="116"/>
      <c r="R79" s="116"/>
      <c r="S79" s="116"/>
      <c r="T79" s="116"/>
      <c r="U79" s="116"/>
      <c r="V79" s="116"/>
      <c r="W79" s="116"/>
      <c r="X79" s="116"/>
      <c r="Y79" s="116"/>
      <c r="Z79" s="9"/>
      <c r="AA79" s="9"/>
      <c r="AB79" s="9"/>
      <c r="AC79" s="9"/>
      <c r="AD79" s="9"/>
      <c r="AE79" s="116"/>
      <c r="AF79" s="116"/>
      <c r="AG79" s="9"/>
      <c r="AH79" s="9"/>
      <c r="AI79" s="9"/>
      <c r="AJ79" s="9"/>
      <c r="AK79" s="173"/>
      <c r="AL79" s="9"/>
      <c r="AM79" s="42"/>
    </row>
    <row r="80" spans="1:39" ht="18" customHeight="1" x14ac:dyDescent="0.35">
      <c r="A80" s="221"/>
      <c r="B80" s="344"/>
      <c r="C80" s="33" t="s">
        <v>4</v>
      </c>
      <c r="D80" s="3">
        <v>29</v>
      </c>
      <c r="E80" s="4">
        <f t="shared" si="2"/>
        <v>0</v>
      </c>
      <c r="F80" s="8">
        <f t="shared" si="0"/>
        <v>-29</v>
      </c>
      <c r="G80" s="9"/>
      <c r="H80" s="9"/>
      <c r="I80" s="9"/>
      <c r="J80" s="116"/>
      <c r="K80" s="116"/>
      <c r="L80" s="9"/>
      <c r="M80" s="9"/>
      <c r="N80" s="9"/>
      <c r="O80" s="9"/>
      <c r="P80" s="9"/>
      <c r="Q80" s="116"/>
      <c r="R80" s="116"/>
      <c r="S80" s="116"/>
      <c r="T80" s="116"/>
      <c r="U80" s="116"/>
      <c r="V80" s="116"/>
      <c r="W80" s="116"/>
      <c r="X80" s="116"/>
      <c r="Y80" s="116"/>
      <c r="Z80" s="9"/>
      <c r="AA80" s="9"/>
      <c r="AB80" s="9"/>
      <c r="AC80" s="9"/>
      <c r="AD80" s="9"/>
      <c r="AE80" s="116"/>
      <c r="AF80" s="116"/>
      <c r="AG80" s="9"/>
      <c r="AH80" s="9"/>
      <c r="AI80" s="9"/>
      <c r="AJ80" s="9"/>
      <c r="AK80" s="173"/>
      <c r="AL80" s="9"/>
      <c r="AM80" s="42"/>
    </row>
    <row r="81" spans="1:41" ht="18" customHeight="1" x14ac:dyDescent="0.35">
      <c r="A81" s="221"/>
      <c r="B81" s="344"/>
      <c r="C81" s="33" t="s">
        <v>5</v>
      </c>
      <c r="D81" s="3">
        <v>29</v>
      </c>
      <c r="E81" s="4">
        <f t="shared" si="2"/>
        <v>0</v>
      </c>
      <c r="F81" s="8">
        <f t="shared" si="0"/>
        <v>-29</v>
      </c>
      <c r="G81" s="9"/>
      <c r="H81" s="9"/>
      <c r="I81" s="9"/>
      <c r="J81" s="116"/>
      <c r="K81" s="116"/>
      <c r="L81" s="9"/>
      <c r="M81" s="9"/>
      <c r="N81" s="9"/>
      <c r="O81" s="9"/>
      <c r="P81" s="9"/>
      <c r="Q81" s="116"/>
      <c r="R81" s="116"/>
      <c r="S81" s="116"/>
      <c r="T81" s="116"/>
      <c r="U81" s="116"/>
      <c r="V81" s="116"/>
      <c r="W81" s="116"/>
      <c r="X81" s="116"/>
      <c r="Y81" s="116"/>
      <c r="Z81" s="9"/>
      <c r="AA81" s="9"/>
      <c r="AB81" s="9"/>
      <c r="AC81" s="9"/>
      <c r="AD81" s="9"/>
      <c r="AE81" s="116"/>
      <c r="AF81" s="116"/>
      <c r="AG81" s="9"/>
      <c r="AH81" s="9"/>
      <c r="AI81" s="9"/>
      <c r="AJ81" s="9"/>
      <c r="AK81" s="173"/>
      <c r="AL81" s="9"/>
      <c r="AM81" s="42"/>
    </row>
    <row r="82" spans="1:41" ht="18" customHeight="1" x14ac:dyDescent="0.35">
      <c r="A82" s="222"/>
      <c r="B82" s="345"/>
      <c r="C82" s="34" t="s">
        <v>6</v>
      </c>
      <c r="D82" s="3">
        <v>29</v>
      </c>
      <c r="E82" s="4">
        <f t="shared" si="2"/>
        <v>0</v>
      </c>
      <c r="F82" s="10">
        <f t="shared" si="0"/>
        <v>-29</v>
      </c>
      <c r="G82" s="13"/>
      <c r="H82" s="13"/>
      <c r="I82" s="13"/>
      <c r="J82" s="117"/>
      <c r="K82" s="117"/>
      <c r="L82" s="13"/>
      <c r="M82" s="13"/>
      <c r="N82" s="13"/>
      <c r="O82" s="13"/>
      <c r="P82" s="13"/>
      <c r="Q82" s="117"/>
      <c r="R82" s="117"/>
      <c r="S82" s="117"/>
      <c r="T82" s="117"/>
      <c r="U82" s="117"/>
      <c r="V82" s="117"/>
      <c r="W82" s="117"/>
      <c r="X82" s="117"/>
      <c r="Y82" s="117"/>
      <c r="Z82" s="13"/>
      <c r="AA82" s="13"/>
      <c r="AB82" s="13"/>
      <c r="AC82" s="13"/>
      <c r="AD82" s="13"/>
      <c r="AE82" s="117"/>
      <c r="AF82" s="117"/>
      <c r="AG82" s="13"/>
      <c r="AH82" s="13"/>
      <c r="AI82" s="13"/>
      <c r="AJ82" s="13"/>
      <c r="AK82" s="174"/>
      <c r="AL82" s="13"/>
      <c r="AM82" s="43"/>
    </row>
    <row r="83" spans="1:41" ht="18" customHeight="1" x14ac:dyDescent="0.35">
      <c r="A83" s="263" t="s">
        <v>292</v>
      </c>
      <c r="B83" s="226" t="s">
        <v>89</v>
      </c>
      <c r="C83" s="227"/>
      <c r="D83" s="218">
        <f>SUM(D5:D82)/6</f>
        <v>208</v>
      </c>
      <c r="E83" s="218">
        <f>SUM(G83:AL83)</f>
        <v>84</v>
      </c>
      <c r="F83" s="218">
        <f t="shared" si="0"/>
        <v>-124</v>
      </c>
      <c r="G83" s="259"/>
      <c r="H83" s="259"/>
      <c r="I83" s="259"/>
      <c r="J83" s="330"/>
      <c r="K83" s="330"/>
      <c r="L83" s="259">
        <f>54+30</f>
        <v>84</v>
      </c>
      <c r="M83" s="194"/>
      <c r="N83" s="194"/>
      <c r="O83" s="259"/>
      <c r="P83" s="259"/>
      <c r="Q83" s="330"/>
      <c r="R83" s="330"/>
      <c r="S83" s="330"/>
      <c r="T83" s="330"/>
      <c r="U83" s="330"/>
      <c r="V83" s="330"/>
      <c r="W83" s="330"/>
      <c r="X83" s="330"/>
      <c r="Y83" s="330"/>
      <c r="Z83" s="259"/>
      <c r="AA83" s="259"/>
      <c r="AB83" s="259"/>
      <c r="AC83" s="259"/>
      <c r="AD83" s="259"/>
      <c r="AE83" s="330"/>
      <c r="AF83" s="330"/>
      <c r="AG83" s="259"/>
      <c r="AH83" s="39"/>
      <c r="AI83" s="39"/>
      <c r="AJ83" s="39"/>
      <c r="AK83" s="259"/>
      <c r="AL83" s="259"/>
      <c r="AM83" s="204"/>
    </row>
    <row r="84" spans="1:41" ht="18" customHeight="1" x14ac:dyDescent="0.35">
      <c r="A84" s="199"/>
      <c r="B84" s="228"/>
      <c r="C84" s="229"/>
      <c r="D84" s="219"/>
      <c r="E84" s="219"/>
      <c r="F84" s="219"/>
      <c r="G84" s="213"/>
      <c r="H84" s="213"/>
      <c r="I84" s="213"/>
      <c r="J84" s="214"/>
      <c r="K84" s="214"/>
      <c r="L84" s="213"/>
      <c r="M84" s="213"/>
      <c r="N84" s="213"/>
      <c r="O84" s="213"/>
      <c r="P84" s="213"/>
      <c r="Q84" s="214"/>
      <c r="R84" s="214"/>
      <c r="S84" s="214"/>
      <c r="T84" s="214"/>
      <c r="U84" s="214"/>
      <c r="V84" s="214"/>
      <c r="W84" s="214"/>
      <c r="X84" s="214"/>
      <c r="Y84" s="214"/>
      <c r="Z84" s="213"/>
      <c r="AA84" s="213"/>
      <c r="AB84" s="213"/>
      <c r="AC84" s="213"/>
      <c r="AD84" s="213"/>
      <c r="AE84" s="214"/>
      <c r="AF84" s="214"/>
      <c r="AG84" s="213"/>
      <c r="AH84" s="40"/>
      <c r="AI84" s="40"/>
      <c r="AJ84" s="40"/>
      <c r="AK84" s="213"/>
      <c r="AL84" s="213"/>
      <c r="AM84" s="205"/>
    </row>
    <row r="85" spans="1:41" ht="18" customHeight="1" x14ac:dyDescent="0.35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41" ht="18" customHeight="1" x14ac:dyDescent="0.35">
      <c r="A86" s="23" t="s">
        <v>54</v>
      </c>
      <c r="D86" s="2">
        <f>SUBTOTAL(9,D89:D106)</f>
        <v>0</v>
      </c>
      <c r="E86" s="2">
        <f>SUBTOTAL(9,E89:E106)</f>
        <v>0</v>
      </c>
      <c r="F86" s="63">
        <f>SUBTOTAL(9,F89:F106)</f>
        <v>0</v>
      </c>
    </row>
    <row r="87" spans="1:41" ht="18" customHeight="1" x14ac:dyDescent="0.35">
      <c r="A87" s="206" t="s">
        <v>0</v>
      </c>
      <c r="B87" s="206" t="s">
        <v>25</v>
      </c>
      <c r="C87" s="206" t="s">
        <v>47</v>
      </c>
      <c r="D87" s="207" t="s">
        <v>48</v>
      </c>
      <c r="E87" s="207" t="s">
        <v>49</v>
      </c>
      <c r="F87" s="207" t="s">
        <v>50</v>
      </c>
      <c r="G87" s="304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305"/>
      <c r="AB87" s="305"/>
      <c r="AC87" s="305"/>
      <c r="AD87" s="305"/>
      <c r="AE87" s="305"/>
      <c r="AF87" s="305"/>
      <c r="AG87" s="305"/>
      <c r="AH87" s="305"/>
      <c r="AI87" s="305"/>
      <c r="AJ87" s="305"/>
      <c r="AK87" s="305"/>
      <c r="AL87" s="305"/>
      <c r="AM87" s="263" t="s">
        <v>52</v>
      </c>
    </row>
    <row r="88" spans="1:41" ht="18" customHeight="1" x14ac:dyDescent="0.35">
      <c r="A88" s="206"/>
      <c r="B88" s="206"/>
      <c r="C88" s="206"/>
      <c r="D88" s="207"/>
      <c r="E88" s="207"/>
      <c r="F88" s="207"/>
      <c r="G88" s="37">
        <v>1</v>
      </c>
      <c r="H88" s="37">
        <v>2</v>
      </c>
      <c r="I88" s="37">
        <v>3</v>
      </c>
      <c r="J88" s="37">
        <v>4</v>
      </c>
      <c r="K88" s="37">
        <v>5</v>
      </c>
      <c r="L88" s="37">
        <v>6</v>
      </c>
      <c r="M88" s="37">
        <v>7</v>
      </c>
      <c r="N88" s="37">
        <v>8</v>
      </c>
      <c r="O88" s="37">
        <v>9</v>
      </c>
      <c r="P88" s="37">
        <v>10</v>
      </c>
      <c r="Q88" s="37">
        <v>11</v>
      </c>
      <c r="R88" s="37">
        <v>12</v>
      </c>
      <c r="S88" s="37">
        <v>13</v>
      </c>
      <c r="T88" s="37">
        <v>14</v>
      </c>
      <c r="U88" s="37">
        <v>15</v>
      </c>
      <c r="V88" s="37">
        <v>16</v>
      </c>
      <c r="W88" s="37">
        <v>17</v>
      </c>
      <c r="X88" s="37">
        <v>18</v>
      </c>
      <c r="Y88" s="37">
        <v>19</v>
      </c>
      <c r="Z88" s="37">
        <v>20</v>
      </c>
      <c r="AA88" s="37">
        <v>21</v>
      </c>
      <c r="AB88" s="37">
        <v>22</v>
      </c>
      <c r="AC88" s="37">
        <v>23</v>
      </c>
      <c r="AD88" s="37">
        <v>24</v>
      </c>
      <c r="AE88" s="37">
        <v>25</v>
      </c>
      <c r="AF88" s="37">
        <v>26</v>
      </c>
      <c r="AG88" s="37">
        <v>27</v>
      </c>
      <c r="AH88" s="37">
        <v>28</v>
      </c>
      <c r="AI88" s="37">
        <v>29</v>
      </c>
      <c r="AJ88" s="37">
        <v>30</v>
      </c>
      <c r="AK88" s="37">
        <v>31</v>
      </c>
      <c r="AL88" s="37">
        <v>29</v>
      </c>
      <c r="AM88" s="263"/>
    </row>
    <row r="89" spans="1:41" ht="18" customHeight="1" x14ac:dyDescent="0.35">
      <c r="A89" s="264"/>
      <c r="B89" s="320"/>
      <c r="C89" s="201" t="s">
        <v>54</v>
      </c>
      <c r="D89" s="201"/>
      <c r="E89" s="201">
        <f>SUM(G89:AL90)</f>
        <v>0</v>
      </c>
      <c r="F89" s="201">
        <f>E89-D89</f>
        <v>0</v>
      </c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  <c r="AA89" s="265"/>
      <c r="AB89" s="265"/>
      <c r="AC89" s="265"/>
      <c r="AD89" s="265"/>
      <c r="AE89" s="265"/>
      <c r="AF89" s="265"/>
      <c r="AG89" s="265"/>
      <c r="AH89" s="265"/>
      <c r="AI89" s="265"/>
      <c r="AJ89" s="265"/>
      <c r="AK89" s="265"/>
      <c r="AL89" s="265"/>
      <c r="AM89" s="276"/>
    </row>
    <row r="90" spans="1:41" ht="18" customHeight="1" x14ac:dyDescent="0.35">
      <c r="A90" s="303"/>
      <c r="B90" s="321"/>
      <c r="C90" s="201"/>
      <c r="D90" s="201"/>
      <c r="E90" s="201"/>
      <c r="F90" s="201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  <c r="AH90" s="265"/>
      <c r="AI90" s="265"/>
      <c r="AJ90" s="265"/>
      <c r="AK90" s="265"/>
      <c r="AL90" s="265"/>
      <c r="AM90" s="276"/>
    </row>
    <row r="91" spans="1:41" ht="18" customHeight="1" x14ac:dyDescent="0.35">
      <c r="A91" s="264"/>
      <c r="B91" s="280"/>
      <c r="C91" s="201" t="s">
        <v>54</v>
      </c>
      <c r="D91" s="201"/>
      <c r="E91" s="201">
        <f>SUM(G91:AL92)</f>
        <v>0</v>
      </c>
      <c r="F91" s="201">
        <f>E91-D91</f>
        <v>0</v>
      </c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  <c r="AA91" s="265"/>
      <c r="AB91" s="265"/>
      <c r="AC91" s="265"/>
      <c r="AD91" s="265"/>
      <c r="AE91" s="265"/>
      <c r="AF91" s="265"/>
      <c r="AG91" s="265"/>
      <c r="AH91" s="265"/>
      <c r="AI91" s="265"/>
      <c r="AJ91" s="265"/>
      <c r="AK91" s="265"/>
      <c r="AL91" s="265"/>
      <c r="AM91" s="276"/>
    </row>
    <row r="92" spans="1:41" ht="18" customHeight="1" x14ac:dyDescent="0.35">
      <c r="A92" s="303"/>
      <c r="B92" s="280"/>
      <c r="C92" s="201"/>
      <c r="D92" s="201"/>
      <c r="E92" s="201"/>
      <c r="F92" s="201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  <c r="AA92" s="265"/>
      <c r="AB92" s="265"/>
      <c r="AC92" s="265"/>
      <c r="AD92" s="265"/>
      <c r="AE92" s="265"/>
      <c r="AF92" s="265"/>
      <c r="AG92" s="265"/>
      <c r="AH92" s="265"/>
      <c r="AI92" s="265"/>
      <c r="AJ92" s="265"/>
      <c r="AK92" s="265"/>
      <c r="AL92" s="265"/>
      <c r="AM92" s="276"/>
    </row>
    <row r="93" spans="1:41" ht="18" customHeight="1" x14ac:dyDescent="0.35">
      <c r="A93" s="264"/>
      <c r="B93" s="202"/>
      <c r="C93" s="201" t="s">
        <v>54</v>
      </c>
      <c r="D93" s="201"/>
      <c r="E93" s="201">
        <f>SUM(G93:AL94)</f>
        <v>0</v>
      </c>
      <c r="F93" s="201">
        <f>E93-D93</f>
        <v>0</v>
      </c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5"/>
      <c r="AF93" s="265"/>
      <c r="AG93" s="265"/>
      <c r="AH93" s="265"/>
      <c r="AI93" s="265"/>
      <c r="AJ93" s="265"/>
      <c r="AK93" s="265"/>
      <c r="AL93" s="265"/>
      <c r="AM93" s="276"/>
    </row>
    <row r="94" spans="1:41" s="2" customFormat="1" ht="18" customHeight="1" x14ac:dyDescent="0.35">
      <c r="A94" s="303"/>
      <c r="B94" s="203"/>
      <c r="C94" s="201"/>
      <c r="D94" s="201"/>
      <c r="E94" s="201"/>
      <c r="F94" s="201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76"/>
      <c r="AN94"/>
      <c r="AO94"/>
    </row>
    <row r="95" spans="1:41" s="2" customFormat="1" ht="18" customHeight="1" x14ac:dyDescent="0.35">
      <c r="A95" s="264"/>
      <c r="B95" s="202"/>
      <c r="C95" s="201" t="s">
        <v>54</v>
      </c>
      <c r="D95" s="201"/>
      <c r="E95" s="201">
        <f>SUM(G95:AL96)</f>
        <v>0</v>
      </c>
      <c r="F95" s="201">
        <f>E95-D95</f>
        <v>0</v>
      </c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5"/>
      <c r="AJ95" s="265"/>
      <c r="AK95" s="265"/>
      <c r="AL95" s="265"/>
      <c r="AM95" s="276"/>
      <c r="AN95"/>
      <c r="AO95"/>
    </row>
    <row r="96" spans="1:41" s="2" customFormat="1" ht="18" customHeight="1" x14ac:dyDescent="0.35">
      <c r="A96" s="303"/>
      <c r="B96" s="203"/>
      <c r="C96" s="201"/>
      <c r="D96" s="201"/>
      <c r="E96" s="201"/>
      <c r="F96" s="201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  <c r="AA96" s="265"/>
      <c r="AB96" s="265"/>
      <c r="AC96" s="265"/>
      <c r="AD96" s="265"/>
      <c r="AE96" s="265"/>
      <c r="AF96" s="265"/>
      <c r="AG96" s="265"/>
      <c r="AH96" s="265"/>
      <c r="AI96" s="265"/>
      <c r="AJ96" s="265"/>
      <c r="AK96" s="265"/>
      <c r="AL96" s="265"/>
      <c r="AM96" s="276"/>
      <c r="AN96"/>
      <c r="AO96"/>
    </row>
    <row r="97" spans="1:41" s="2" customFormat="1" ht="18" customHeight="1" x14ac:dyDescent="0.35">
      <c r="A97" s="264"/>
      <c r="B97" s="202"/>
      <c r="C97" s="201" t="s">
        <v>54</v>
      </c>
      <c r="D97" s="201"/>
      <c r="E97" s="201">
        <f>SUM(G97:AL98)</f>
        <v>0</v>
      </c>
      <c r="F97" s="201">
        <f>E97-D97</f>
        <v>0</v>
      </c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  <c r="AA97" s="265"/>
      <c r="AB97" s="265"/>
      <c r="AC97" s="265"/>
      <c r="AD97" s="265"/>
      <c r="AE97" s="265"/>
      <c r="AF97" s="265"/>
      <c r="AG97" s="265"/>
      <c r="AH97" s="265"/>
      <c r="AI97" s="265"/>
      <c r="AJ97" s="265"/>
      <c r="AK97" s="265"/>
      <c r="AL97" s="265"/>
      <c r="AM97" s="276"/>
      <c r="AN97"/>
      <c r="AO97"/>
    </row>
    <row r="98" spans="1:41" s="2" customFormat="1" ht="18" customHeight="1" x14ac:dyDescent="0.35">
      <c r="A98" s="303"/>
      <c r="B98" s="203"/>
      <c r="C98" s="201"/>
      <c r="D98" s="201"/>
      <c r="E98" s="201"/>
      <c r="F98" s="201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  <c r="AA98" s="265"/>
      <c r="AB98" s="265"/>
      <c r="AC98" s="265"/>
      <c r="AD98" s="265"/>
      <c r="AE98" s="265"/>
      <c r="AF98" s="265"/>
      <c r="AG98" s="265"/>
      <c r="AH98" s="265"/>
      <c r="AI98" s="265"/>
      <c r="AJ98" s="265"/>
      <c r="AK98" s="265"/>
      <c r="AL98" s="265"/>
      <c r="AM98" s="276"/>
      <c r="AN98"/>
      <c r="AO98"/>
    </row>
    <row r="99" spans="1:41" s="2" customFormat="1" ht="18" customHeight="1" x14ac:dyDescent="0.35">
      <c r="A99" s="264"/>
      <c r="B99" s="202"/>
      <c r="C99" s="201" t="s">
        <v>54</v>
      </c>
      <c r="D99" s="201"/>
      <c r="E99" s="201">
        <f>SUM(G99:AL100)</f>
        <v>0</v>
      </c>
      <c r="F99" s="201">
        <f>E99-D99</f>
        <v>0</v>
      </c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  <c r="AA99" s="265"/>
      <c r="AB99" s="265"/>
      <c r="AC99" s="265"/>
      <c r="AD99" s="265"/>
      <c r="AE99" s="265"/>
      <c r="AF99" s="265"/>
      <c r="AG99" s="265"/>
      <c r="AH99" s="265"/>
      <c r="AI99" s="265"/>
      <c r="AJ99" s="265"/>
      <c r="AK99" s="265"/>
      <c r="AL99" s="265"/>
      <c r="AM99" s="276"/>
      <c r="AN99"/>
      <c r="AO99"/>
    </row>
    <row r="100" spans="1:41" s="2" customFormat="1" ht="18" customHeight="1" x14ac:dyDescent="0.35">
      <c r="A100" s="303"/>
      <c r="B100" s="203"/>
      <c r="C100" s="201"/>
      <c r="D100" s="201"/>
      <c r="E100" s="201"/>
      <c r="F100" s="201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  <c r="AA100" s="265"/>
      <c r="AB100" s="265"/>
      <c r="AC100" s="265"/>
      <c r="AD100" s="265"/>
      <c r="AE100" s="265"/>
      <c r="AF100" s="265"/>
      <c r="AG100" s="265"/>
      <c r="AH100" s="265"/>
      <c r="AI100" s="265"/>
      <c r="AJ100" s="265"/>
      <c r="AK100" s="265"/>
      <c r="AL100" s="265"/>
      <c r="AM100" s="276"/>
      <c r="AN100"/>
      <c r="AO100"/>
    </row>
    <row r="101" spans="1:41" s="2" customFormat="1" ht="18" customHeight="1" x14ac:dyDescent="0.35">
      <c r="A101" s="264"/>
      <c r="B101" s="279"/>
      <c r="C101" s="201" t="s">
        <v>54</v>
      </c>
      <c r="D101" s="201"/>
      <c r="E101" s="201">
        <f>SUM(G101:AL102)</f>
        <v>0</v>
      </c>
      <c r="F101" s="201">
        <f>E101-D101</f>
        <v>0</v>
      </c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  <c r="AA101" s="265"/>
      <c r="AB101" s="265"/>
      <c r="AC101" s="265"/>
      <c r="AD101" s="265"/>
      <c r="AE101" s="265"/>
      <c r="AF101" s="265"/>
      <c r="AG101" s="265"/>
      <c r="AH101" s="265"/>
      <c r="AI101" s="265"/>
      <c r="AJ101" s="265"/>
      <c r="AK101" s="265"/>
      <c r="AL101" s="265"/>
      <c r="AM101" s="276"/>
      <c r="AN101"/>
      <c r="AO101"/>
    </row>
    <row r="102" spans="1:41" s="2" customFormat="1" ht="18" customHeight="1" x14ac:dyDescent="0.35">
      <c r="A102" s="303"/>
      <c r="B102" s="279"/>
      <c r="C102" s="201"/>
      <c r="D102" s="201"/>
      <c r="E102" s="201"/>
      <c r="F102" s="201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  <c r="AA102" s="265"/>
      <c r="AB102" s="265"/>
      <c r="AC102" s="265"/>
      <c r="AD102" s="265"/>
      <c r="AE102" s="265"/>
      <c r="AF102" s="265"/>
      <c r="AG102" s="265"/>
      <c r="AH102" s="265"/>
      <c r="AI102" s="265"/>
      <c r="AJ102" s="265"/>
      <c r="AK102" s="265"/>
      <c r="AL102" s="265"/>
      <c r="AM102" s="276"/>
      <c r="AN102"/>
      <c r="AO102"/>
    </row>
    <row r="103" spans="1:41" s="2" customFormat="1" ht="18" customHeight="1" x14ac:dyDescent="0.35">
      <c r="A103" s="264"/>
      <c r="B103" s="280"/>
      <c r="C103" s="201" t="s">
        <v>54</v>
      </c>
      <c r="D103" s="201"/>
      <c r="E103" s="201">
        <f>SUM(G103:AL104)</f>
        <v>0</v>
      </c>
      <c r="F103" s="201">
        <f>E103-D103</f>
        <v>0</v>
      </c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  <c r="AA103" s="265"/>
      <c r="AB103" s="265"/>
      <c r="AC103" s="265"/>
      <c r="AD103" s="265"/>
      <c r="AE103" s="265"/>
      <c r="AF103" s="265"/>
      <c r="AG103" s="265"/>
      <c r="AH103" s="265"/>
      <c r="AI103" s="265"/>
      <c r="AJ103" s="265"/>
      <c r="AK103" s="265"/>
      <c r="AL103" s="265"/>
      <c r="AM103" s="276"/>
      <c r="AN103"/>
      <c r="AO103"/>
    </row>
    <row r="104" spans="1:41" s="2" customFormat="1" ht="18" customHeight="1" x14ac:dyDescent="0.35">
      <c r="A104" s="303"/>
      <c r="B104" s="280"/>
      <c r="C104" s="201"/>
      <c r="D104" s="201"/>
      <c r="E104" s="201"/>
      <c r="F104" s="201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5"/>
      <c r="AL104" s="265"/>
      <c r="AM104" s="276"/>
      <c r="AN104"/>
      <c r="AO104"/>
    </row>
    <row r="105" spans="1:41" s="2" customFormat="1" ht="18" customHeight="1" x14ac:dyDescent="0.35">
      <c r="A105" s="264"/>
      <c r="B105" s="280"/>
      <c r="C105" s="201" t="s">
        <v>54</v>
      </c>
      <c r="D105" s="201"/>
      <c r="E105" s="201">
        <f>SUM(G105:AL106)</f>
        <v>0</v>
      </c>
      <c r="F105" s="201">
        <f>E105-D105</f>
        <v>0</v>
      </c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  <c r="AA105" s="265"/>
      <c r="AB105" s="265"/>
      <c r="AC105" s="265"/>
      <c r="AD105" s="265"/>
      <c r="AE105" s="265"/>
      <c r="AF105" s="265"/>
      <c r="AG105" s="265"/>
      <c r="AH105" s="265"/>
      <c r="AI105" s="265"/>
      <c r="AJ105" s="265"/>
      <c r="AK105" s="265"/>
      <c r="AL105" s="265"/>
      <c r="AM105" s="276"/>
      <c r="AN105"/>
      <c r="AO105"/>
    </row>
    <row r="106" spans="1:41" s="2" customFormat="1" ht="18" customHeight="1" x14ac:dyDescent="0.35">
      <c r="A106" s="303"/>
      <c r="B106" s="280"/>
      <c r="C106" s="201"/>
      <c r="D106" s="201"/>
      <c r="E106" s="201"/>
      <c r="F106" s="201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  <c r="AA106" s="265"/>
      <c r="AB106" s="265"/>
      <c r="AC106" s="265"/>
      <c r="AD106" s="265"/>
      <c r="AE106" s="265"/>
      <c r="AF106" s="265"/>
      <c r="AG106" s="265"/>
      <c r="AH106" s="265"/>
      <c r="AI106" s="265"/>
      <c r="AJ106" s="265"/>
      <c r="AK106" s="265"/>
      <c r="AL106" s="265"/>
      <c r="AM106" s="276"/>
      <c r="AN106"/>
      <c r="AO106"/>
    </row>
    <row r="107" spans="1:41" s="2" customFormat="1" ht="15" customHeight="1" x14ac:dyDescent="0.35">
      <c r="A107"/>
      <c r="B107"/>
      <c r="C10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2"/>
      <c r="AN107"/>
      <c r="AO107"/>
    </row>
    <row r="108" spans="1:41" s="2" customFormat="1" ht="15" customHeight="1" x14ac:dyDescent="0.35">
      <c r="A108"/>
      <c r="B108"/>
      <c r="C10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2"/>
      <c r="AN108"/>
      <c r="AO108"/>
    </row>
    <row r="109" spans="1:41" s="2" customFormat="1" ht="15" customHeight="1" x14ac:dyDescent="0.35">
      <c r="A109"/>
      <c r="B109"/>
      <c r="C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2"/>
      <c r="AN109"/>
      <c r="AO109"/>
    </row>
    <row r="110" spans="1:41" s="2" customFormat="1" ht="15" customHeight="1" x14ac:dyDescent="0.35">
      <c r="A110"/>
      <c r="B110" s="21"/>
      <c r="C110"/>
      <c r="D110"/>
      <c r="E110"/>
      <c r="F11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2"/>
      <c r="AN110"/>
      <c r="AO110"/>
    </row>
    <row r="111" spans="1:41" s="2" customFormat="1" ht="15" customHeight="1" x14ac:dyDescent="0.35">
      <c r="A111"/>
      <c r="B111" s="21"/>
      <c r="C111"/>
      <c r="D111"/>
      <c r="E111"/>
      <c r="F11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2"/>
      <c r="AN111"/>
      <c r="AO111"/>
    </row>
    <row r="112" spans="1:41" s="2" customFormat="1" ht="15" customHeight="1" x14ac:dyDescent="0.35">
      <c r="A112"/>
      <c r="B112" s="21"/>
      <c r="C112"/>
      <c r="D112"/>
      <c r="E112"/>
      <c r="F11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N112"/>
      <c r="AO112"/>
    </row>
    <row r="113" spans="1:41" s="2" customFormat="1" ht="15" customHeight="1" x14ac:dyDescent="0.35">
      <c r="A113"/>
      <c r="B113" s="21"/>
      <c r="C113"/>
      <c r="D113"/>
      <c r="E113"/>
      <c r="F11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N113"/>
      <c r="AO113"/>
    </row>
    <row r="114" spans="1:41" s="2" customFormat="1" ht="15" customHeight="1" x14ac:dyDescent="0.35">
      <c r="A114"/>
      <c r="B114" s="21"/>
      <c r="C114"/>
      <c r="D114"/>
      <c r="E114"/>
      <c r="F11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N114"/>
      <c r="AO114"/>
    </row>
    <row r="115" spans="1:41" s="1" customFormat="1" ht="15" customHeight="1" x14ac:dyDescent="0.35">
      <c r="A115"/>
      <c r="B115" s="21"/>
      <c r="C115"/>
      <c r="D115"/>
      <c r="E115"/>
      <c r="F115"/>
      <c r="AM115" s="2"/>
      <c r="AN115"/>
      <c r="AO115"/>
    </row>
    <row r="116" spans="1:41" s="1" customFormat="1" ht="15" customHeight="1" x14ac:dyDescent="0.35">
      <c r="A116"/>
      <c r="B116" s="21"/>
      <c r="C116"/>
      <c r="D116"/>
      <c r="E116"/>
      <c r="F116"/>
      <c r="AM116" s="2"/>
      <c r="AN116"/>
      <c r="AO116"/>
    </row>
    <row r="117" spans="1:41" s="1" customFormat="1" ht="15" customHeight="1" x14ac:dyDescent="0.35">
      <c r="A117"/>
      <c r="B117" s="21"/>
      <c r="C117"/>
      <c r="D117"/>
      <c r="E117"/>
      <c r="F117"/>
      <c r="AM117" s="2"/>
      <c r="AN117"/>
      <c r="AO117"/>
    </row>
    <row r="118" spans="1:41" s="1" customFormat="1" ht="15" customHeight="1" x14ac:dyDescent="0.35">
      <c r="A118"/>
      <c r="B118" s="21"/>
      <c r="C118"/>
      <c r="D118"/>
      <c r="E118"/>
      <c r="F118"/>
      <c r="AM118" s="2"/>
      <c r="AN118"/>
      <c r="AO118"/>
    </row>
    <row r="119" spans="1:41" s="1" customFormat="1" ht="15" customHeight="1" x14ac:dyDescent="0.35">
      <c r="A119"/>
      <c r="B119" s="21"/>
      <c r="C119"/>
      <c r="D119"/>
      <c r="E119"/>
      <c r="F119"/>
      <c r="AM119" s="2"/>
      <c r="AN119"/>
      <c r="AO119"/>
    </row>
    <row r="120" spans="1:41" s="1" customFormat="1" ht="15" customHeight="1" x14ac:dyDescent="0.35">
      <c r="A120"/>
      <c r="B120" s="21"/>
      <c r="C120"/>
      <c r="D120"/>
      <c r="E120"/>
      <c r="F120"/>
      <c r="AM120" s="2"/>
      <c r="AN120"/>
      <c r="AO120"/>
    </row>
    <row r="121" spans="1:41" s="1" customFormat="1" ht="15" customHeight="1" x14ac:dyDescent="0.35">
      <c r="A121"/>
      <c r="B121" s="21"/>
      <c r="C121"/>
      <c r="D121"/>
      <c r="E121"/>
      <c r="F121"/>
      <c r="AM121" s="2"/>
      <c r="AN121"/>
      <c r="AO121"/>
    </row>
    <row r="122" spans="1:41" s="1" customFormat="1" ht="15" customHeight="1" x14ac:dyDescent="0.35">
      <c r="A122"/>
      <c r="B122" s="21"/>
      <c r="C122"/>
      <c r="D122"/>
      <c r="E122"/>
      <c r="F122"/>
      <c r="AM122" s="2"/>
      <c r="AN122"/>
      <c r="AO122"/>
    </row>
    <row r="123" spans="1:41" s="1" customFormat="1" ht="15" customHeight="1" x14ac:dyDescent="0.35">
      <c r="A123"/>
      <c r="B123" s="21"/>
      <c r="C123"/>
      <c r="D123"/>
      <c r="E123"/>
      <c r="F123"/>
      <c r="AM123" s="2"/>
      <c r="AN123"/>
      <c r="AO123"/>
    </row>
    <row r="124" spans="1:41" s="1" customFormat="1" ht="15" customHeight="1" x14ac:dyDescent="0.35">
      <c r="A124"/>
      <c r="B124" s="21"/>
      <c r="C124"/>
      <c r="D124"/>
      <c r="E124"/>
      <c r="F124"/>
      <c r="AM124" s="2"/>
      <c r="AN124"/>
      <c r="AO124"/>
    </row>
  </sheetData>
  <mergeCells count="429">
    <mergeCell ref="AK105:AK106"/>
    <mergeCell ref="AL105:AL106"/>
    <mergeCell ref="AM105:AM106"/>
    <mergeCell ref="AE105:AE106"/>
    <mergeCell ref="AF105:AF106"/>
    <mergeCell ref="AG105:AG106"/>
    <mergeCell ref="AH105:AH106"/>
    <mergeCell ref="AI105:AI106"/>
    <mergeCell ref="AJ105:AJ106"/>
    <mergeCell ref="Y105:Y106"/>
    <mergeCell ref="Z105:Z106"/>
    <mergeCell ref="AA105:AA106"/>
    <mergeCell ref="AB105:AB106"/>
    <mergeCell ref="AC105:AC106"/>
    <mergeCell ref="AD105:AD106"/>
    <mergeCell ref="S105:S106"/>
    <mergeCell ref="T105:T106"/>
    <mergeCell ref="U105:U106"/>
    <mergeCell ref="V105:V106"/>
    <mergeCell ref="W105:W106"/>
    <mergeCell ref="X105:X106"/>
    <mergeCell ref="M105:M106"/>
    <mergeCell ref="N105:N106"/>
    <mergeCell ref="O105:O106"/>
    <mergeCell ref="P105:P106"/>
    <mergeCell ref="Q105:Q106"/>
    <mergeCell ref="R105:R106"/>
    <mergeCell ref="G105:G106"/>
    <mergeCell ref="H105:H106"/>
    <mergeCell ref="I105:I106"/>
    <mergeCell ref="J105:J106"/>
    <mergeCell ref="K105:K106"/>
    <mergeCell ref="L105:L106"/>
    <mergeCell ref="A105:A106"/>
    <mergeCell ref="B105:B106"/>
    <mergeCell ref="C105:C106"/>
    <mergeCell ref="D105:D106"/>
    <mergeCell ref="E105:E106"/>
    <mergeCell ref="F105:F106"/>
    <mergeCell ref="AH103:AH104"/>
    <mergeCell ref="AI103:AI104"/>
    <mergeCell ref="AJ103:AJ104"/>
    <mergeCell ref="V103:V104"/>
    <mergeCell ref="W103:W104"/>
    <mergeCell ref="X103:X104"/>
    <mergeCell ref="Y103:Y104"/>
    <mergeCell ref="Z103:Z104"/>
    <mergeCell ref="AA103:AA104"/>
    <mergeCell ref="P103:P104"/>
    <mergeCell ref="Q103:Q104"/>
    <mergeCell ref="R103:R104"/>
    <mergeCell ref="S103:S104"/>
    <mergeCell ref="T103:T104"/>
    <mergeCell ref="U103:U104"/>
    <mergeCell ref="J103:J104"/>
    <mergeCell ref="K103:K104"/>
    <mergeCell ref="L103:L104"/>
    <mergeCell ref="AK103:AK104"/>
    <mergeCell ref="AL103:AL104"/>
    <mergeCell ref="AM103:AM104"/>
    <mergeCell ref="AB103:AB104"/>
    <mergeCell ref="AC103:AC104"/>
    <mergeCell ref="AD103:AD104"/>
    <mergeCell ref="AE103:AE104"/>
    <mergeCell ref="AF103:AF104"/>
    <mergeCell ref="AG103:AG104"/>
    <mergeCell ref="M103:M104"/>
    <mergeCell ref="N103:N104"/>
    <mergeCell ref="O103:O104"/>
    <mergeCell ref="AM101:AM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AG101:AG102"/>
    <mergeCell ref="AH101:AH102"/>
    <mergeCell ref="AI101:AI102"/>
    <mergeCell ref="AJ101:AJ102"/>
    <mergeCell ref="AK101:AK102"/>
    <mergeCell ref="AL101:AL102"/>
    <mergeCell ref="AA101:AA102"/>
    <mergeCell ref="AB101:AB102"/>
    <mergeCell ref="AC101:AC102"/>
    <mergeCell ref="AD101:AD102"/>
    <mergeCell ref="AE101:AE102"/>
    <mergeCell ref="AF101:AF102"/>
    <mergeCell ref="U101:U102"/>
    <mergeCell ref="V101:V102"/>
    <mergeCell ref="W101:W102"/>
    <mergeCell ref="X101:X102"/>
    <mergeCell ref="Y101:Y102"/>
    <mergeCell ref="Z101:Z102"/>
    <mergeCell ref="O101:O102"/>
    <mergeCell ref="P101:P102"/>
    <mergeCell ref="Q101:Q102"/>
    <mergeCell ref="R101:R102"/>
    <mergeCell ref="S101:S102"/>
    <mergeCell ref="T101:T102"/>
    <mergeCell ref="I101:I102"/>
    <mergeCell ref="J101:J102"/>
    <mergeCell ref="K101:K102"/>
    <mergeCell ref="L101:L102"/>
    <mergeCell ref="M101:M102"/>
    <mergeCell ref="N101:N102"/>
    <mergeCell ref="AL99:AL100"/>
    <mergeCell ref="AM99:AM100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AF99:AF100"/>
    <mergeCell ref="AG99:AG100"/>
    <mergeCell ref="AH99:AH100"/>
    <mergeCell ref="AI99:AI100"/>
    <mergeCell ref="AJ99:AJ100"/>
    <mergeCell ref="AK99:AK100"/>
    <mergeCell ref="Z99:Z100"/>
    <mergeCell ref="AA99:AA100"/>
    <mergeCell ref="AB99:AB100"/>
    <mergeCell ref="AC99:AC100"/>
    <mergeCell ref="AD99:AD100"/>
    <mergeCell ref="AE99:AE100"/>
    <mergeCell ref="T99:T100"/>
    <mergeCell ref="U99:U100"/>
    <mergeCell ref="V99:V100"/>
    <mergeCell ref="W99:W100"/>
    <mergeCell ref="X99:X100"/>
    <mergeCell ref="Y99:Y100"/>
    <mergeCell ref="N99:N100"/>
    <mergeCell ref="O99:O100"/>
    <mergeCell ref="P99:P100"/>
    <mergeCell ref="Q99:Q100"/>
    <mergeCell ref="R99:R100"/>
    <mergeCell ref="S99:S100"/>
    <mergeCell ref="H99:H100"/>
    <mergeCell ref="I99:I100"/>
    <mergeCell ref="J99:J100"/>
    <mergeCell ref="K99:K100"/>
    <mergeCell ref="L99:L100"/>
    <mergeCell ref="M99:M100"/>
    <mergeCell ref="AK97:AK98"/>
    <mergeCell ref="AL97:AL98"/>
    <mergeCell ref="AM97:AM98"/>
    <mergeCell ref="A99:A100"/>
    <mergeCell ref="B99:B100"/>
    <mergeCell ref="C99:C100"/>
    <mergeCell ref="D99:D100"/>
    <mergeCell ref="E99:E100"/>
    <mergeCell ref="F99:F100"/>
    <mergeCell ref="G99:G100"/>
    <mergeCell ref="AE97:AE98"/>
    <mergeCell ref="AF97:AF98"/>
    <mergeCell ref="AG97:AG98"/>
    <mergeCell ref="AH97:AH98"/>
    <mergeCell ref="AI97:AI98"/>
    <mergeCell ref="AJ97:AJ98"/>
    <mergeCell ref="Y97:Y98"/>
    <mergeCell ref="Z97:Z98"/>
    <mergeCell ref="AA97:AA98"/>
    <mergeCell ref="AB97:AB98"/>
    <mergeCell ref="AC97:AC98"/>
    <mergeCell ref="AD97:AD98"/>
    <mergeCell ref="S97:S98"/>
    <mergeCell ref="T97:T98"/>
    <mergeCell ref="U97:U98"/>
    <mergeCell ref="V97:V98"/>
    <mergeCell ref="W97:W98"/>
    <mergeCell ref="X97:X98"/>
    <mergeCell ref="M97:M98"/>
    <mergeCell ref="N97:N98"/>
    <mergeCell ref="O97:O98"/>
    <mergeCell ref="P97:P98"/>
    <mergeCell ref="Q97:Q98"/>
    <mergeCell ref="R97:R98"/>
    <mergeCell ref="G97:G98"/>
    <mergeCell ref="H97:H98"/>
    <mergeCell ref="I97:I98"/>
    <mergeCell ref="J97:J98"/>
    <mergeCell ref="K97:K98"/>
    <mergeCell ref="L97:L98"/>
    <mergeCell ref="A97:A98"/>
    <mergeCell ref="B97:B98"/>
    <mergeCell ref="C97:C98"/>
    <mergeCell ref="D97:D98"/>
    <mergeCell ref="E97:E98"/>
    <mergeCell ref="F97:F98"/>
    <mergeCell ref="AH95:AH96"/>
    <mergeCell ref="AI95:AI96"/>
    <mergeCell ref="AJ95:AJ96"/>
    <mergeCell ref="AK95:AK96"/>
    <mergeCell ref="AL95:AL96"/>
    <mergeCell ref="AM95:AM96"/>
    <mergeCell ref="AB95:AB96"/>
    <mergeCell ref="AC95:AC96"/>
    <mergeCell ref="AD95:AD96"/>
    <mergeCell ref="AE95:AE96"/>
    <mergeCell ref="AF95:AF96"/>
    <mergeCell ref="AG95:AG96"/>
    <mergeCell ref="V95:V96"/>
    <mergeCell ref="W95:W96"/>
    <mergeCell ref="X95:X96"/>
    <mergeCell ref="Y95:Y96"/>
    <mergeCell ref="Z95:Z96"/>
    <mergeCell ref="AA95:AA96"/>
    <mergeCell ref="P95:P96"/>
    <mergeCell ref="Q95:Q96"/>
    <mergeCell ref="R95:R96"/>
    <mergeCell ref="S95:S96"/>
    <mergeCell ref="T95:T96"/>
    <mergeCell ref="U95:U96"/>
    <mergeCell ref="J95:J96"/>
    <mergeCell ref="K95:K96"/>
    <mergeCell ref="L95:L96"/>
    <mergeCell ref="M95:M96"/>
    <mergeCell ref="N95:N96"/>
    <mergeCell ref="O95:O96"/>
    <mergeCell ref="AM93:AM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AG93:AG94"/>
    <mergeCell ref="AH93:AH94"/>
    <mergeCell ref="AI93:AI94"/>
    <mergeCell ref="AJ93:AJ94"/>
    <mergeCell ref="AK93:AK94"/>
    <mergeCell ref="AL93:AL94"/>
    <mergeCell ref="AA93:AA94"/>
    <mergeCell ref="AB93:AB94"/>
    <mergeCell ref="AC93:AC94"/>
    <mergeCell ref="AD93:AD94"/>
    <mergeCell ref="AE93:AE94"/>
    <mergeCell ref="AF93:AF94"/>
    <mergeCell ref="U93:U94"/>
    <mergeCell ref="V93:V94"/>
    <mergeCell ref="W93:W94"/>
    <mergeCell ref="X93:X94"/>
    <mergeCell ref="Y93:Y94"/>
    <mergeCell ref="Z93:Z94"/>
    <mergeCell ref="O93:O94"/>
    <mergeCell ref="P93:P94"/>
    <mergeCell ref="Q93:Q94"/>
    <mergeCell ref="R93:R94"/>
    <mergeCell ref="S93:S94"/>
    <mergeCell ref="T93:T94"/>
    <mergeCell ref="I93:I94"/>
    <mergeCell ref="J93:J94"/>
    <mergeCell ref="K93:K94"/>
    <mergeCell ref="L93:L94"/>
    <mergeCell ref="M93:M94"/>
    <mergeCell ref="N93:N94"/>
    <mergeCell ref="AL91:AL92"/>
    <mergeCell ref="AM91:AM92"/>
    <mergeCell ref="A93:A94"/>
    <mergeCell ref="B93:B94"/>
    <mergeCell ref="C93:C94"/>
    <mergeCell ref="D93:D94"/>
    <mergeCell ref="E93:E94"/>
    <mergeCell ref="F93:F94"/>
    <mergeCell ref="G93:G94"/>
    <mergeCell ref="H93:H94"/>
    <mergeCell ref="AF91:AF92"/>
    <mergeCell ref="AG91:AG92"/>
    <mergeCell ref="AH91:AH92"/>
    <mergeCell ref="AI91:AI92"/>
    <mergeCell ref="AJ91:AJ92"/>
    <mergeCell ref="AK91:AK92"/>
    <mergeCell ref="Z91:Z92"/>
    <mergeCell ref="AA91:AA92"/>
    <mergeCell ref="AB91:AB92"/>
    <mergeCell ref="AC91:AC92"/>
    <mergeCell ref="AD91:AD92"/>
    <mergeCell ref="AE91:AE92"/>
    <mergeCell ref="H91:H92"/>
    <mergeCell ref="I91:I92"/>
    <mergeCell ref="AK89:AK90"/>
    <mergeCell ref="AL89:AL90"/>
    <mergeCell ref="AM89:AM90"/>
    <mergeCell ref="AG89:AG90"/>
    <mergeCell ref="AH89:AH90"/>
    <mergeCell ref="AI89:AI90"/>
    <mergeCell ref="AJ89:AJ90"/>
    <mergeCell ref="P89:P90"/>
    <mergeCell ref="Q89:Q90"/>
    <mergeCell ref="R89:R90"/>
    <mergeCell ref="AE89:AE90"/>
    <mergeCell ref="AF89:AF90"/>
    <mergeCell ref="Y89:Y90"/>
    <mergeCell ref="Z89:Z90"/>
    <mergeCell ref="AA89:AA90"/>
    <mergeCell ref="AB89:AB90"/>
    <mergeCell ref="AC89:AC90"/>
    <mergeCell ref="AD89:AD90"/>
    <mergeCell ref="S89:S90"/>
    <mergeCell ref="T89:T90"/>
    <mergeCell ref="U89:U90"/>
    <mergeCell ref="V89:V90"/>
    <mergeCell ref="W89:W90"/>
    <mergeCell ref="X89:X90"/>
    <mergeCell ref="V91:V92"/>
    <mergeCell ref="W91:W92"/>
    <mergeCell ref="X91:X92"/>
    <mergeCell ref="Y91:Y92"/>
    <mergeCell ref="N91:N92"/>
    <mergeCell ref="O91:O92"/>
    <mergeCell ref="P91:P92"/>
    <mergeCell ref="Q91:Q92"/>
    <mergeCell ref="A91:A92"/>
    <mergeCell ref="B91:B92"/>
    <mergeCell ref="C91:C92"/>
    <mergeCell ref="D91:D92"/>
    <mergeCell ref="E91:E92"/>
    <mergeCell ref="F91:F92"/>
    <mergeCell ref="G91:G92"/>
    <mergeCell ref="T91:T92"/>
    <mergeCell ref="U91:U92"/>
    <mergeCell ref="R91:R92"/>
    <mergeCell ref="S91:S92"/>
    <mergeCell ref="J91:J92"/>
    <mergeCell ref="K91:K92"/>
    <mergeCell ref="L91:L92"/>
    <mergeCell ref="M91:M92"/>
    <mergeCell ref="M89:M90"/>
    <mergeCell ref="N89:N90"/>
    <mergeCell ref="O89:O90"/>
    <mergeCell ref="G89:G90"/>
    <mergeCell ref="H89:H90"/>
    <mergeCell ref="I89:I90"/>
    <mergeCell ref="J89:J90"/>
    <mergeCell ref="K89:K90"/>
    <mergeCell ref="L89:L90"/>
    <mergeCell ref="A89:A90"/>
    <mergeCell ref="B89:B90"/>
    <mergeCell ref="C89:C90"/>
    <mergeCell ref="D89:D90"/>
    <mergeCell ref="E89:E90"/>
    <mergeCell ref="F89:F90"/>
    <mergeCell ref="AM83:AM84"/>
    <mergeCell ref="A87:A88"/>
    <mergeCell ref="B87:B88"/>
    <mergeCell ref="C87:C88"/>
    <mergeCell ref="D87:D88"/>
    <mergeCell ref="E87:E88"/>
    <mergeCell ref="F87:F88"/>
    <mergeCell ref="G87:AL87"/>
    <mergeCell ref="AM87:AM88"/>
    <mergeCell ref="AD83:AD84"/>
    <mergeCell ref="AE83:AE84"/>
    <mergeCell ref="AF83:AF84"/>
    <mergeCell ref="AG83:AG84"/>
    <mergeCell ref="AK83:AK84"/>
    <mergeCell ref="AL83:AL84"/>
    <mergeCell ref="X83:X84"/>
    <mergeCell ref="Y83:Y84"/>
    <mergeCell ref="Z83:Z84"/>
    <mergeCell ref="AA83:AA84"/>
    <mergeCell ref="AB83:AB84"/>
    <mergeCell ref="AC83:AC84"/>
    <mergeCell ref="R83:R84"/>
    <mergeCell ref="S83:S84"/>
    <mergeCell ref="T83:T84"/>
    <mergeCell ref="U83:U84"/>
    <mergeCell ref="V83:V84"/>
    <mergeCell ref="W83:W84"/>
    <mergeCell ref="L83:L84"/>
    <mergeCell ref="M83:M84"/>
    <mergeCell ref="N83:N84"/>
    <mergeCell ref="O83:O84"/>
    <mergeCell ref="P83:P84"/>
    <mergeCell ref="Q83:Q84"/>
    <mergeCell ref="F83:F84"/>
    <mergeCell ref="G83:G84"/>
    <mergeCell ref="H83:H84"/>
    <mergeCell ref="I83:I84"/>
    <mergeCell ref="J83:J84"/>
    <mergeCell ref="K83:K84"/>
    <mergeCell ref="A77:A82"/>
    <mergeCell ref="B77:B82"/>
    <mergeCell ref="A83:A84"/>
    <mergeCell ref="B83:C84"/>
    <mergeCell ref="D83:D84"/>
    <mergeCell ref="E83:E84"/>
    <mergeCell ref="A53:A58"/>
    <mergeCell ref="B53:B58"/>
    <mergeCell ref="A59:A64"/>
    <mergeCell ref="B59:B64"/>
    <mergeCell ref="A65:A70"/>
    <mergeCell ref="B65:B70"/>
    <mergeCell ref="A71:A76"/>
    <mergeCell ref="B71:B76"/>
    <mergeCell ref="A35:A40"/>
    <mergeCell ref="B35:B40"/>
    <mergeCell ref="A41:A46"/>
    <mergeCell ref="B41:B46"/>
    <mergeCell ref="A47:A52"/>
    <mergeCell ref="B47:B52"/>
    <mergeCell ref="A23:A28"/>
    <mergeCell ref="B23:B28"/>
    <mergeCell ref="A29:A34"/>
    <mergeCell ref="B29:B34"/>
    <mergeCell ref="A17:A22"/>
    <mergeCell ref="B17:B22"/>
    <mergeCell ref="G3:AK3"/>
    <mergeCell ref="AM3:AM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</mergeCells>
  <conditionalFormatting sqref="E5:F83">
    <cfRule type="cellIs" dxfId="24" priority="9" operator="lessThan">
      <formula>0</formula>
    </cfRule>
  </conditionalFormatting>
  <conditionalFormatting sqref="F5:F83">
    <cfRule type="cellIs" dxfId="23" priority="8" operator="equal">
      <formula>0</formula>
    </cfRule>
  </conditionalFormatting>
  <conditionalFormatting sqref="F89:F106">
    <cfRule type="cellIs" dxfId="22" priority="6" operator="equal">
      <formula>0</formula>
    </cfRule>
    <cfRule type="cellIs" dxfId="21" priority="7" operator="lessThan">
      <formula>0</formula>
    </cfRule>
  </conditionalFormatting>
  <conditionalFormatting sqref="G5:AL84">
    <cfRule type="cellIs" dxfId="20" priority="1" operator="greaterThan">
      <formula>0</formula>
    </cfRule>
  </conditionalFormatting>
  <conditionalFormatting sqref="G89:AL106">
    <cfRule type="cellIs" dxfId="19" priority="5" operator="greaterThan">
      <formula>0</formula>
    </cfRule>
  </conditionalFormatting>
  <conditionalFormatting sqref="AM5:AM83">
    <cfRule type="containsText" dxfId="18" priority="3" operator="containsText" text="Done">
      <formula>NOT(ISERROR(SEARCH("Done",AM5)))</formula>
    </cfRule>
  </conditionalFormatting>
  <conditionalFormatting sqref="AM5:AM84">
    <cfRule type="containsText" dxfId="17" priority="2" operator="containsText" text="Done">
      <formula>NOT(ISERROR(SEARCH("Done",AM5)))</formula>
    </cfRule>
  </conditionalFormatting>
  <conditionalFormatting sqref="AM89 AM91 AM93 AM95 AM97 AM99 AM101 AM103 AM105">
    <cfRule type="containsText" dxfId="16" priority="10" operator="containsText" text="Done">
      <formula>NOT(ISERROR(SEARCH("Done",AM89)))</formula>
    </cfRule>
  </conditionalFormatting>
  <conditionalFormatting sqref="AM89:AM106">
    <cfRule type="containsText" dxfId="15" priority="4" operator="containsText" text="Done">
      <formula>NOT(ISERROR(SEARCH("Done",AM89)))</formula>
    </cfRule>
  </conditionalFormatting>
  <dataValidations count="1">
    <dataValidation allowBlank="1" showInputMessage="1" showErrorMessage="1" sqref="AO5" xr:uid="{970B7C3B-47C9-4537-AA03-3C3957981793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67B1-4975-4095-8180-9BB077932D01}">
  <sheetPr>
    <tabColor rgb="FFFFC000"/>
    <pageSetUpPr fitToPage="1"/>
  </sheetPr>
  <dimension ref="A1:BR62"/>
  <sheetViews>
    <sheetView showGridLines="0" zoomScale="60" zoomScaleNormal="60" workbookViewId="0">
      <pane xSplit="6" topLeftCell="G1" activePane="topRight" state="frozen"/>
      <selection activeCell="G51" sqref="G51:AH52"/>
      <selection pane="topRight" activeCell="K26" sqref="K26"/>
    </sheetView>
  </sheetViews>
  <sheetFormatPr defaultColWidth="9.1796875" defaultRowHeight="15" customHeight="1" x14ac:dyDescent="0.35"/>
  <cols>
    <col min="1" max="1" width="18.26953125" bestFit="1" customWidth="1"/>
    <col min="2" max="2" width="24" style="21" customWidth="1"/>
    <col min="3" max="3" width="10.26953125" customWidth="1"/>
    <col min="4" max="5" width="11.26953125" style="2" customWidth="1"/>
    <col min="6" max="6" width="13.54296875" style="2" customWidth="1"/>
    <col min="7" max="65" width="4.54296875" style="1" customWidth="1"/>
    <col min="66" max="68" width="53.1796875" style="2" customWidth="1"/>
    <col min="72" max="72" width="11.1796875" customWidth="1"/>
    <col min="73" max="73" width="29.453125" bestFit="1" customWidth="1"/>
    <col min="74" max="74" width="22.1796875" bestFit="1" customWidth="1"/>
    <col min="75" max="75" width="5.26953125" bestFit="1" customWidth="1"/>
    <col min="76" max="77" width="11.453125" bestFit="1" customWidth="1"/>
    <col min="78" max="80" width="2.26953125" bestFit="1" customWidth="1"/>
    <col min="81" max="83" width="3.26953125" bestFit="1" customWidth="1"/>
    <col min="84" max="84" width="11" bestFit="1" customWidth="1"/>
    <col min="85" max="85" width="9" bestFit="1" customWidth="1"/>
    <col min="86" max="91" width="2.26953125" bestFit="1" customWidth="1"/>
    <col min="92" max="92" width="3.26953125" bestFit="1" customWidth="1"/>
    <col min="93" max="93" width="12" bestFit="1" customWidth="1"/>
    <col min="94" max="94" width="7.1796875" bestFit="1" customWidth="1"/>
    <col min="95" max="101" width="2.26953125" bestFit="1" customWidth="1"/>
    <col min="102" max="104" width="3.26953125" bestFit="1" customWidth="1"/>
    <col min="105" max="105" width="10" bestFit="1" customWidth="1"/>
    <col min="106" max="106" width="11.453125" bestFit="1" customWidth="1"/>
  </cols>
  <sheetData>
    <row r="1" spans="1:69" ht="34.5" customHeight="1" x14ac:dyDescent="0.35">
      <c r="A1" s="27" t="s">
        <v>45</v>
      </c>
      <c r="D1" s="230" t="s">
        <v>293</v>
      </c>
      <c r="E1" s="231"/>
      <c r="F1" s="232"/>
    </row>
    <row r="2" spans="1:69" ht="25" customHeight="1" x14ac:dyDescent="0.35">
      <c r="A2" s="23" t="s">
        <v>46</v>
      </c>
      <c r="C2">
        <f>D2/4</f>
        <v>30</v>
      </c>
      <c r="D2" s="2">
        <f>SUBTOTAL(9,D5:D22)</f>
        <v>120</v>
      </c>
      <c r="E2" s="2">
        <f>SUBTOTAL(9,E5:E22)</f>
        <v>0</v>
      </c>
      <c r="F2" s="63">
        <f>SUBTOTAL(9,F5:F22)</f>
        <v>-120</v>
      </c>
    </row>
    <row r="3" spans="1:69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15" t="s">
        <v>279</v>
      </c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7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  <c r="BJ3" s="193"/>
      <c r="BK3" s="193"/>
      <c r="BL3" s="193"/>
      <c r="BM3" s="193"/>
      <c r="BN3" s="367" t="s">
        <v>52</v>
      </c>
      <c r="BO3" s="152"/>
      <c r="BP3" s="152"/>
    </row>
    <row r="4" spans="1:69" ht="18" customHeight="1" x14ac:dyDescent="0.35">
      <c r="A4" s="206"/>
      <c r="B4" s="206"/>
      <c r="C4" s="206"/>
      <c r="D4" s="207"/>
      <c r="E4" s="207"/>
      <c r="F4" s="207"/>
      <c r="G4" s="149">
        <v>1</v>
      </c>
      <c r="H4" s="149">
        <v>2</v>
      </c>
      <c r="I4" s="149">
        <v>3</v>
      </c>
      <c r="J4" s="148">
        <v>4</v>
      </c>
      <c r="K4" s="148">
        <v>5</v>
      </c>
      <c r="L4" s="149">
        <v>6</v>
      </c>
      <c r="M4" s="149">
        <v>7</v>
      </c>
      <c r="N4" s="149">
        <v>8</v>
      </c>
      <c r="O4" s="149">
        <v>9</v>
      </c>
      <c r="P4" s="149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8">
        <v>19</v>
      </c>
      <c r="Z4" s="149">
        <v>20</v>
      </c>
      <c r="AA4" s="149">
        <v>21</v>
      </c>
      <c r="AB4" s="149">
        <v>22</v>
      </c>
      <c r="AC4" s="149">
        <v>23</v>
      </c>
      <c r="AD4" s="149">
        <v>24</v>
      </c>
      <c r="AE4" s="148">
        <v>25</v>
      </c>
      <c r="AF4" s="148">
        <v>26</v>
      </c>
      <c r="AG4" s="149">
        <v>27</v>
      </c>
      <c r="AH4" s="149">
        <v>28</v>
      </c>
      <c r="AI4" s="149">
        <v>29</v>
      </c>
      <c r="AJ4" s="149">
        <v>30</v>
      </c>
      <c r="AK4" s="149">
        <v>31</v>
      </c>
      <c r="AL4" s="155">
        <v>4</v>
      </c>
      <c r="AM4" s="155">
        <v>5</v>
      </c>
      <c r="AN4" s="155">
        <v>6</v>
      </c>
      <c r="AO4" s="154">
        <v>7</v>
      </c>
      <c r="AP4" s="154">
        <v>8</v>
      </c>
      <c r="AQ4" s="155">
        <v>9</v>
      </c>
      <c r="AR4" s="155">
        <v>10</v>
      </c>
      <c r="AS4" s="155">
        <v>11</v>
      </c>
      <c r="AT4" s="155">
        <v>12</v>
      </c>
      <c r="AU4" s="155">
        <v>13</v>
      </c>
      <c r="AV4" s="154">
        <v>14</v>
      </c>
      <c r="AW4" s="154">
        <v>15</v>
      </c>
      <c r="AX4" s="155">
        <v>16</v>
      </c>
      <c r="AY4" s="155">
        <v>17</v>
      </c>
      <c r="AZ4" s="155">
        <v>18</v>
      </c>
      <c r="BA4" s="155">
        <v>19</v>
      </c>
      <c r="BB4" s="155">
        <v>20</v>
      </c>
      <c r="BC4" s="154">
        <v>21</v>
      </c>
      <c r="BD4" s="154">
        <v>22</v>
      </c>
      <c r="BE4" s="155">
        <v>23</v>
      </c>
      <c r="BF4" s="155">
        <v>24</v>
      </c>
      <c r="BG4" s="155">
        <v>25</v>
      </c>
      <c r="BH4" s="155">
        <v>26</v>
      </c>
      <c r="BI4" s="155">
        <v>27</v>
      </c>
      <c r="BJ4" s="154">
        <v>28</v>
      </c>
      <c r="BK4" s="154">
        <v>29</v>
      </c>
      <c r="BL4" s="155">
        <v>30</v>
      </c>
      <c r="BM4" s="155">
        <v>31</v>
      </c>
      <c r="BN4" s="198"/>
      <c r="BO4" s="152"/>
      <c r="BP4" s="152"/>
    </row>
    <row r="5" spans="1:69" ht="18" customHeight="1" x14ac:dyDescent="0.35">
      <c r="A5" s="220" t="s">
        <v>294</v>
      </c>
      <c r="B5" s="364" t="s">
        <v>170</v>
      </c>
      <c r="C5" s="31" t="s">
        <v>1</v>
      </c>
      <c r="D5" s="14">
        <v>10</v>
      </c>
      <c r="E5" s="4">
        <f>SUM(AK5:AU5)</f>
        <v>0</v>
      </c>
      <c r="F5" s="8">
        <f>E5-D5</f>
        <v>-10</v>
      </c>
      <c r="G5" s="9"/>
      <c r="H5" s="9"/>
      <c r="I5" s="9"/>
      <c r="J5" s="116"/>
      <c r="K5" s="116"/>
      <c r="L5" s="9"/>
      <c r="M5" s="9"/>
      <c r="N5" s="9"/>
      <c r="O5" s="9"/>
      <c r="P5" s="9"/>
      <c r="Q5" s="116"/>
      <c r="R5" s="116"/>
      <c r="S5" s="116"/>
      <c r="T5" s="116"/>
      <c r="U5" s="116"/>
      <c r="V5" s="116"/>
      <c r="W5" s="116"/>
      <c r="X5" s="116"/>
      <c r="Y5" s="116"/>
      <c r="Z5" s="9"/>
      <c r="AA5" s="9"/>
      <c r="AB5" s="9"/>
      <c r="AC5" s="9"/>
      <c r="AD5" s="9"/>
      <c r="AE5" s="116"/>
      <c r="AF5" s="116"/>
      <c r="AG5" s="9"/>
      <c r="AH5" s="9"/>
      <c r="AI5" s="9"/>
      <c r="AJ5" s="9"/>
      <c r="AK5" s="9"/>
      <c r="AL5" s="9"/>
      <c r="AM5" s="9"/>
      <c r="AN5" s="9"/>
      <c r="AO5" s="116"/>
      <c r="AP5" s="116"/>
      <c r="AQ5" s="9"/>
      <c r="AR5" s="9"/>
      <c r="AS5" s="9"/>
      <c r="AT5" s="9"/>
      <c r="AU5" s="9"/>
      <c r="AV5" s="116"/>
      <c r="AW5" s="116"/>
      <c r="AX5" s="9"/>
      <c r="AY5" s="9"/>
      <c r="AZ5" s="9"/>
      <c r="BA5" s="9"/>
      <c r="BB5" s="9"/>
      <c r="BC5" s="116"/>
      <c r="BD5" s="116"/>
      <c r="BE5" s="9"/>
      <c r="BF5" s="9"/>
      <c r="BG5" s="9"/>
      <c r="BH5" s="9"/>
      <c r="BI5" s="9"/>
      <c r="BJ5" s="116"/>
      <c r="BK5" s="116"/>
      <c r="BL5" s="9"/>
      <c r="BM5" s="9"/>
      <c r="BN5" s="41"/>
      <c r="BO5" s="153"/>
      <c r="BP5" s="153"/>
    </row>
    <row r="6" spans="1:69" ht="18" customHeight="1" x14ac:dyDescent="0.35">
      <c r="A6" s="221"/>
      <c r="B6" s="365"/>
      <c r="C6" s="32" t="s">
        <v>2</v>
      </c>
      <c r="D6" s="124">
        <v>10</v>
      </c>
      <c r="E6" s="4">
        <f t="shared" ref="E6:E10" si="0">SUM(AK6:AU6)</f>
        <v>0</v>
      </c>
      <c r="F6" s="8">
        <f t="shared" ref="F6:F23" si="1">E6-D6</f>
        <v>-10</v>
      </c>
      <c r="G6" s="9"/>
      <c r="H6" s="9"/>
      <c r="I6" s="9"/>
      <c r="J6" s="116"/>
      <c r="K6" s="116"/>
      <c r="L6" s="9"/>
      <c r="M6" s="9"/>
      <c r="N6" s="9"/>
      <c r="O6" s="9"/>
      <c r="P6" s="9"/>
      <c r="Q6" s="116"/>
      <c r="R6" s="116"/>
      <c r="S6" s="116"/>
      <c r="T6" s="116"/>
      <c r="U6" s="116"/>
      <c r="V6" s="116"/>
      <c r="W6" s="116"/>
      <c r="X6" s="116"/>
      <c r="Y6" s="116"/>
      <c r="Z6" s="9"/>
      <c r="AA6" s="9"/>
      <c r="AB6" s="9"/>
      <c r="AC6" s="9"/>
      <c r="AD6" s="9"/>
      <c r="AE6" s="116"/>
      <c r="AF6" s="116"/>
      <c r="AG6" s="9"/>
      <c r="AH6" s="9"/>
      <c r="AI6" s="9"/>
      <c r="AJ6" s="9"/>
      <c r="AK6" s="9"/>
      <c r="AL6" s="9"/>
      <c r="AM6" s="9"/>
      <c r="AN6" s="9"/>
      <c r="AO6" s="116"/>
      <c r="AP6" s="116"/>
      <c r="AQ6" s="9"/>
      <c r="AR6" s="9"/>
      <c r="AS6" s="9"/>
      <c r="AT6" s="9"/>
      <c r="AU6" s="9"/>
      <c r="AV6" s="116"/>
      <c r="AW6" s="116"/>
      <c r="AX6" s="9"/>
      <c r="AY6" s="9"/>
      <c r="AZ6" s="9"/>
      <c r="BA6" s="9"/>
      <c r="BB6" s="9"/>
      <c r="BC6" s="116"/>
      <c r="BD6" s="116"/>
      <c r="BE6" s="9"/>
      <c r="BF6" s="9"/>
      <c r="BG6" s="9"/>
      <c r="BH6" s="9"/>
      <c r="BI6" s="9"/>
      <c r="BJ6" s="116"/>
      <c r="BK6" s="116"/>
      <c r="BL6" s="9"/>
      <c r="BM6" s="9"/>
      <c r="BN6" s="42"/>
      <c r="BO6" s="153"/>
      <c r="BP6" s="153"/>
    </row>
    <row r="7" spans="1:69" ht="18" customHeight="1" x14ac:dyDescent="0.35">
      <c r="A7" s="221"/>
      <c r="B7" s="365"/>
      <c r="C7" s="32" t="s">
        <v>3</v>
      </c>
      <c r="D7" s="124">
        <v>0</v>
      </c>
      <c r="E7" s="4">
        <f t="shared" si="0"/>
        <v>0</v>
      </c>
      <c r="F7" s="8">
        <f t="shared" si="1"/>
        <v>0</v>
      </c>
      <c r="G7" s="9"/>
      <c r="H7" s="9"/>
      <c r="I7" s="9"/>
      <c r="J7" s="116"/>
      <c r="K7" s="116"/>
      <c r="L7" s="9"/>
      <c r="M7" s="9"/>
      <c r="N7" s="9"/>
      <c r="O7" s="9"/>
      <c r="P7" s="9"/>
      <c r="Q7" s="116"/>
      <c r="R7" s="116"/>
      <c r="S7" s="116"/>
      <c r="T7" s="116"/>
      <c r="U7" s="116"/>
      <c r="V7" s="116"/>
      <c r="W7" s="116"/>
      <c r="X7" s="116"/>
      <c r="Y7" s="116"/>
      <c r="Z7" s="9"/>
      <c r="AA7" s="9"/>
      <c r="AB7" s="9"/>
      <c r="AC7" s="9"/>
      <c r="AD7" s="9"/>
      <c r="AE7" s="116"/>
      <c r="AF7" s="116"/>
      <c r="AG7" s="9"/>
      <c r="AH7" s="9"/>
      <c r="AI7" s="9"/>
      <c r="AJ7" s="9"/>
      <c r="AK7" s="9"/>
      <c r="AL7" s="9"/>
      <c r="AM7" s="9"/>
      <c r="AN7" s="9"/>
      <c r="AO7" s="116"/>
      <c r="AP7" s="116"/>
      <c r="AQ7" s="9"/>
      <c r="AR7" s="9"/>
      <c r="AS7" s="9"/>
      <c r="AT7" s="9"/>
      <c r="AU7" s="9"/>
      <c r="AV7" s="116"/>
      <c r="AW7" s="116"/>
      <c r="AX7" s="9"/>
      <c r="AY7" s="9"/>
      <c r="AZ7" s="9"/>
      <c r="BA7" s="9"/>
      <c r="BB7" s="9"/>
      <c r="BC7" s="116"/>
      <c r="BD7" s="116"/>
      <c r="BE7" s="9"/>
      <c r="BF7" s="9"/>
      <c r="BG7" s="9"/>
      <c r="BH7" s="9"/>
      <c r="BI7" s="9"/>
      <c r="BJ7" s="116"/>
      <c r="BK7" s="116"/>
      <c r="BL7" s="9"/>
      <c r="BM7" s="9"/>
      <c r="BN7" s="42"/>
      <c r="BO7" s="153"/>
      <c r="BP7" s="153"/>
    </row>
    <row r="8" spans="1:69" ht="18" customHeight="1" x14ac:dyDescent="0.35">
      <c r="A8" s="221"/>
      <c r="B8" s="365"/>
      <c r="C8" s="33" t="s">
        <v>4</v>
      </c>
      <c r="D8" s="124">
        <v>10</v>
      </c>
      <c r="E8" s="4">
        <f t="shared" si="0"/>
        <v>0</v>
      </c>
      <c r="F8" s="8">
        <f t="shared" si="1"/>
        <v>-10</v>
      </c>
      <c r="G8" s="9"/>
      <c r="H8" s="9"/>
      <c r="I8" s="9"/>
      <c r="J8" s="116"/>
      <c r="K8" s="116"/>
      <c r="L8" s="9"/>
      <c r="M8" s="9"/>
      <c r="N8" s="9"/>
      <c r="O8" s="9"/>
      <c r="P8" s="9"/>
      <c r="Q8" s="116"/>
      <c r="R8" s="116"/>
      <c r="S8" s="116"/>
      <c r="T8" s="116"/>
      <c r="U8" s="116"/>
      <c r="V8" s="116"/>
      <c r="W8" s="116"/>
      <c r="X8" s="116"/>
      <c r="Y8" s="116"/>
      <c r="Z8" s="9"/>
      <c r="AA8" s="9"/>
      <c r="AB8" s="9"/>
      <c r="AC8" s="9"/>
      <c r="AD8" s="9"/>
      <c r="AE8" s="116"/>
      <c r="AF8" s="116"/>
      <c r="AG8" s="9"/>
      <c r="AH8" s="9"/>
      <c r="AI8" s="9"/>
      <c r="AJ8" s="9"/>
      <c r="AK8" s="9"/>
      <c r="AL8" s="9"/>
      <c r="AM8" s="9"/>
      <c r="AN8" s="9"/>
      <c r="AO8" s="116"/>
      <c r="AP8" s="116"/>
      <c r="AQ8" s="9"/>
      <c r="AR8" s="9"/>
      <c r="AS8" s="9"/>
      <c r="AT8" s="9"/>
      <c r="AU8" s="9"/>
      <c r="AV8" s="116"/>
      <c r="AW8" s="116"/>
      <c r="AX8" s="9"/>
      <c r="AY8" s="9"/>
      <c r="AZ8" s="9"/>
      <c r="BA8" s="9"/>
      <c r="BB8" s="9"/>
      <c r="BC8" s="116"/>
      <c r="BD8" s="116"/>
      <c r="BE8" s="9"/>
      <c r="BF8" s="9"/>
      <c r="BG8" s="9"/>
      <c r="BH8" s="9"/>
      <c r="BI8" s="9"/>
      <c r="BJ8" s="116"/>
      <c r="BK8" s="116"/>
      <c r="BL8" s="9"/>
      <c r="BM8" s="9"/>
      <c r="BN8" s="140"/>
      <c r="BO8"/>
      <c r="BP8"/>
      <c r="BQ8" t="s">
        <v>248</v>
      </c>
    </row>
    <row r="9" spans="1:69" ht="18" customHeight="1" x14ac:dyDescent="0.35">
      <c r="A9" s="221"/>
      <c r="B9" s="365"/>
      <c r="C9" s="33" t="s">
        <v>5</v>
      </c>
      <c r="D9" s="124">
        <v>10</v>
      </c>
      <c r="E9" s="4">
        <f t="shared" si="0"/>
        <v>0</v>
      </c>
      <c r="F9" s="8">
        <f t="shared" si="1"/>
        <v>-10</v>
      </c>
      <c r="G9" s="9"/>
      <c r="H9" s="9"/>
      <c r="I9" s="9"/>
      <c r="J9" s="116"/>
      <c r="K9" s="116"/>
      <c r="L9" s="9"/>
      <c r="M9" s="9"/>
      <c r="N9" s="9"/>
      <c r="O9" s="9"/>
      <c r="P9" s="9"/>
      <c r="Q9" s="116"/>
      <c r="R9" s="116"/>
      <c r="S9" s="116"/>
      <c r="T9" s="116"/>
      <c r="U9" s="116"/>
      <c r="V9" s="116"/>
      <c r="W9" s="116"/>
      <c r="X9" s="116"/>
      <c r="Y9" s="116"/>
      <c r="Z9" s="9"/>
      <c r="AA9" s="9"/>
      <c r="AB9" s="9"/>
      <c r="AC9" s="9"/>
      <c r="AD9" s="9"/>
      <c r="AE9" s="116"/>
      <c r="AF9" s="116"/>
      <c r="AG9" s="9"/>
      <c r="AH9" s="9"/>
      <c r="AI9" s="9"/>
      <c r="AJ9" s="9"/>
      <c r="AK9" s="9"/>
      <c r="AL9" s="9"/>
      <c r="AM9" s="9"/>
      <c r="AN9" s="9"/>
      <c r="AO9" s="116"/>
      <c r="AP9" s="116"/>
      <c r="AQ9" s="9"/>
      <c r="AR9" s="9"/>
      <c r="AS9" s="9"/>
      <c r="AT9" s="9"/>
      <c r="AU9" s="9"/>
      <c r="AV9" s="116"/>
      <c r="AW9" s="116"/>
      <c r="AX9" s="9"/>
      <c r="AY9" s="9"/>
      <c r="AZ9" s="9"/>
      <c r="BA9" s="9"/>
      <c r="BB9" s="9"/>
      <c r="BC9" s="116"/>
      <c r="BD9" s="116"/>
      <c r="BE9" s="9"/>
      <c r="BF9" s="9"/>
      <c r="BG9" s="9"/>
      <c r="BH9" s="9"/>
      <c r="BI9" s="9"/>
      <c r="BJ9" s="116"/>
      <c r="BK9" s="116"/>
      <c r="BL9" s="9"/>
      <c r="BM9" s="9"/>
      <c r="BN9" s="140"/>
      <c r="BO9"/>
      <c r="BP9"/>
      <c r="BQ9" t="s">
        <v>249</v>
      </c>
    </row>
    <row r="10" spans="1:69" ht="18" customHeight="1" x14ac:dyDescent="0.35">
      <c r="A10" s="222"/>
      <c r="B10" s="366"/>
      <c r="C10" s="34" t="s">
        <v>6</v>
      </c>
      <c r="D10" s="16">
        <v>0</v>
      </c>
      <c r="E10" s="4">
        <f t="shared" si="0"/>
        <v>0</v>
      </c>
      <c r="F10" s="10">
        <f t="shared" si="1"/>
        <v>0</v>
      </c>
      <c r="G10" s="13"/>
      <c r="H10" s="13"/>
      <c r="I10" s="13"/>
      <c r="J10" s="117"/>
      <c r="K10" s="117"/>
      <c r="L10" s="13"/>
      <c r="M10" s="13"/>
      <c r="N10" s="13"/>
      <c r="O10" s="13"/>
      <c r="P10" s="13"/>
      <c r="Q10" s="117"/>
      <c r="R10" s="117"/>
      <c r="S10" s="117"/>
      <c r="T10" s="117"/>
      <c r="U10" s="117"/>
      <c r="V10" s="117"/>
      <c r="W10" s="117"/>
      <c r="X10" s="117"/>
      <c r="Y10" s="117"/>
      <c r="Z10" s="13"/>
      <c r="AA10" s="13"/>
      <c r="AB10" s="13"/>
      <c r="AC10" s="13"/>
      <c r="AD10" s="13"/>
      <c r="AE10" s="117"/>
      <c r="AF10" s="117"/>
      <c r="AG10" s="13"/>
      <c r="AH10" s="13"/>
      <c r="AI10" s="13"/>
      <c r="AJ10" s="13"/>
      <c r="AK10" s="13"/>
      <c r="AL10" s="13"/>
      <c r="AM10" s="13"/>
      <c r="AN10" s="13"/>
      <c r="AO10" s="117"/>
      <c r="AP10" s="117"/>
      <c r="AQ10" s="13"/>
      <c r="AR10" s="13"/>
      <c r="AS10" s="13"/>
      <c r="AT10" s="13"/>
      <c r="AU10" s="13"/>
      <c r="AV10" s="117"/>
      <c r="AW10" s="117"/>
      <c r="AX10" s="13"/>
      <c r="AY10" s="13"/>
      <c r="AZ10" s="13"/>
      <c r="BA10" s="13"/>
      <c r="BB10" s="13"/>
      <c r="BC10" s="117"/>
      <c r="BD10" s="117"/>
      <c r="BE10" s="13"/>
      <c r="BF10" s="13"/>
      <c r="BG10" s="13"/>
      <c r="BH10" s="13"/>
      <c r="BI10" s="13"/>
      <c r="BJ10" s="117"/>
      <c r="BK10" s="117"/>
      <c r="BL10" s="13"/>
      <c r="BM10" s="13"/>
      <c r="BN10" s="43"/>
      <c r="BO10" s="153"/>
      <c r="BP10" s="153"/>
    </row>
    <row r="11" spans="1:69" ht="18" customHeight="1" x14ac:dyDescent="0.35">
      <c r="A11" s="220" t="s">
        <v>294</v>
      </c>
      <c r="B11" s="364" t="s">
        <v>155</v>
      </c>
      <c r="C11" s="31" t="s">
        <v>1</v>
      </c>
      <c r="D11" s="14">
        <v>10</v>
      </c>
      <c r="E11" s="4">
        <f t="shared" ref="E11:E22" si="2">SUM(G11:AG11)</f>
        <v>0</v>
      </c>
      <c r="F11" s="4">
        <f t="shared" si="1"/>
        <v>-10</v>
      </c>
      <c r="G11" s="9"/>
      <c r="H11" s="9"/>
      <c r="I11" s="9"/>
      <c r="J11" s="116"/>
      <c r="K11" s="116"/>
      <c r="L11" s="9"/>
      <c r="M11" s="9"/>
      <c r="N11" s="9"/>
      <c r="O11" s="9"/>
      <c r="P11" s="9"/>
      <c r="Q11" s="116"/>
      <c r="R11" s="116"/>
      <c r="S11" s="116"/>
      <c r="T11" s="116"/>
      <c r="U11" s="116"/>
      <c r="V11" s="116"/>
      <c r="W11" s="116"/>
      <c r="X11" s="116"/>
      <c r="Y11" s="116"/>
      <c r="Z11" s="9"/>
      <c r="AA11" s="9"/>
      <c r="AB11" s="9"/>
      <c r="AC11" s="9"/>
      <c r="AD11" s="9"/>
      <c r="AE11" s="116"/>
      <c r="AF11" s="116"/>
      <c r="AG11" s="9"/>
      <c r="AH11" s="9"/>
      <c r="AI11" s="9"/>
      <c r="AJ11" s="9"/>
      <c r="AK11" s="9"/>
      <c r="AL11" s="5"/>
      <c r="AM11" s="5"/>
      <c r="AN11" s="5"/>
      <c r="AO11" s="118"/>
      <c r="AP11" s="118"/>
      <c r="AQ11" s="5"/>
      <c r="AR11" s="5"/>
      <c r="AS11" s="5"/>
      <c r="AT11" s="5"/>
      <c r="AU11" s="5"/>
      <c r="AV11" s="118"/>
      <c r="AW11" s="118"/>
      <c r="AX11" s="5"/>
      <c r="AY11" s="5"/>
      <c r="AZ11" s="5"/>
      <c r="BA11" s="5"/>
      <c r="BB11" s="5"/>
      <c r="BC11" s="118"/>
      <c r="BD11" s="118"/>
      <c r="BE11" s="5"/>
      <c r="BF11" s="5"/>
      <c r="BG11" s="5"/>
      <c r="BH11" s="5"/>
      <c r="BI11" s="5"/>
      <c r="BJ11" s="118"/>
      <c r="BK11" s="118"/>
      <c r="BL11" s="5"/>
      <c r="BM11" s="5"/>
      <c r="BN11" s="41"/>
      <c r="BO11" s="153"/>
      <c r="BP11" s="153"/>
    </row>
    <row r="12" spans="1:69" ht="18" customHeight="1" x14ac:dyDescent="0.35">
      <c r="A12" s="221"/>
      <c r="B12" s="365"/>
      <c r="C12" s="32" t="s">
        <v>2</v>
      </c>
      <c r="D12" s="124">
        <v>10</v>
      </c>
      <c r="E12" s="4">
        <f t="shared" si="2"/>
        <v>0</v>
      </c>
      <c r="F12" s="8">
        <f t="shared" si="1"/>
        <v>-10</v>
      </c>
      <c r="G12" s="9"/>
      <c r="H12" s="9"/>
      <c r="I12" s="9"/>
      <c r="J12" s="116"/>
      <c r="K12" s="116"/>
      <c r="L12" s="9"/>
      <c r="M12" s="9"/>
      <c r="N12" s="9"/>
      <c r="O12" s="9"/>
      <c r="P12" s="9"/>
      <c r="Q12" s="116"/>
      <c r="R12" s="116"/>
      <c r="S12" s="116"/>
      <c r="T12" s="116"/>
      <c r="U12" s="116"/>
      <c r="V12" s="116"/>
      <c r="W12" s="116"/>
      <c r="X12" s="116"/>
      <c r="Y12" s="116"/>
      <c r="Z12" s="9"/>
      <c r="AA12" s="9"/>
      <c r="AB12" s="9"/>
      <c r="AC12" s="9"/>
      <c r="AD12" s="9"/>
      <c r="AE12" s="116"/>
      <c r="AF12" s="116"/>
      <c r="AG12" s="9"/>
      <c r="AH12" s="9"/>
      <c r="AI12" s="9"/>
      <c r="AJ12" s="9"/>
      <c r="AK12" s="9"/>
      <c r="AL12" s="9"/>
      <c r="AM12" s="9"/>
      <c r="AN12" s="9"/>
      <c r="AO12" s="116"/>
      <c r="AP12" s="116"/>
      <c r="AQ12" s="9"/>
      <c r="AR12" s="9"/>
      <c r="AS12" s="9"/>
      <c r="AT12" s="9"/>
      <c r="AU12" s="9"/>
      <c r="AV12" s="116"/>
      <c r="AW12" s="116"/>
      <c r="AX12" s="9"/>
      <c r="AY12" s="9"/>
      <c r="AZ12" s="9"/>
      <c r="BA12" s="9"/>
      <c r="BB12" s="9"/>
      <c r="BC12" s="116"/>
      <c r="BD12" s="116"/>
      <c r="BE12" s="9"/>
      <c r="BF12" s="9"/>
      <c r="BG12" s="9"/>
      <c r="BH12" s="9"/>
      <c r="BI12" s="9"/>
      <c r="BJ12" s="116"/>
      <c r="BK12" s="116"/>
      <c r="BL12" s="9"/>
      <c r="BM12" s="9"/>
      <c r="BN12" s="42"/>
      <c r="BO12" s="153"/>
      <c r="BP12" s="153"/>
    </row>
    <row r="13" spans="1:69" ht="18" customHeight="1" x14ac:dyDescent="0.35">
      <c r="A13" s="221"/>
      <c r="B13" s="365"/>
      <c r="C13" s="32" t="s">
        <v>3</v>
      </c>
      <c r="D13" s="124">
        <v>0</v>
      </c>
      <c r="E13" s="4">
        <f t="shared" si="2"/>
        <v>0</v>
      </c>
      <c r="F13" s="8">
        <f t="shared" si="1"/>
        <v>0</v>
      </c>
      <c r="G13" s="9"/>
      <c r="H13" s="9"/>
      <c r="I13" s="9"/>
      <c r="J13" s="116"/>
      <c r="K13" s="116"/>
      <c r="L13" s="9"/>
      <c r="M13" s="9"/>
      <c r="N13" s="9"/>
      <c r="O13" s="9"/>
      <c r="P13" s="9"/>
      <c r="Q13" s="116"/>
      <c r="R13" s="116"/>
      <c r="S13" s="116"/>
      <c r="T13" s="116"/>
      <c r="U13" s="116"/>
      <c r="V13" s="116"/>
      <c r="W13" s="116"/>
      <c r="X13" s="116"/>
      <c r="Y13" s="116"/>
      <c r="Z13" s="9"/>
      <c r="AA13" s="9"/>
      <c r="AB13" s="9"/>
      <c r="AC13" s="9"/>
      <c r="AD13" s="9"/>
      <c r="AE13" s="116"/>
      <c r="AF13" s="116"/>
      <c r="AG13" s="9"/>
      <c r="AH13" s="9"/>
      <c r="AI13" s="9"/>
      <c r="AJ13" s="9"/>
      <c r="AK13" s="9"/>
      <c r="AL13" s="9"/>
      <c r="AM13" s="9"/>
      <c r="AN13" s="9"/>
      <c r="AO13" s="116"/>
      <c r="AP13" s="116"/>
      <c r="AQ13" s="9"/>
      <c r="AR13" s="9"/>
      <c r="AS13" s="9"/>
      <c r="AT13" s="9"/>
      <c r="AU13" s="9"/>
      <c r="AV13" s="116"/>
      <c r="AW13" s="116"/>
      <c r="AX13" s="9"/>
      <c r="AY13" s="9"/>
      <c r="AZ13" s="9"/>
      <c r="BA13" s="9"/>
      <c r="BB13" s="9"/>
      <c r="BC13" s="116"/>
      <c r="BD13" s="116"/>
      <c r="BE13" s="9"/>
      <c r="BF13" s="9"/>
      <c r="BG13" s="9"/>
      <c r="BH13" s="9"/>
      <c r="BI13" s="9"/>
      <c r="BJ13" s="116"/>
      <c r="BK13" s="116"/>
      <c r="BL13" s="9"/>
      <c r="BM13" s="9"/>
      <c r="BN13" s="42"/>
      <c r="BO13" s="153"/>
      <c r="BP13" s="153"/>
    </row>
    <row r="14" spans="1:69" ht="18" customHeight="1" x14ac:dyDescent="0.35">
      <c r="A14" s="221"/>
      <c r="B14" s="365"/>
      <c r="C14" s="33" t="s">
        <v>4</v>
      </c>
      <c r="D14" s="124">
        <v>10</v>
      </c>
      <c r="E14" s="4">
        <f t="shared" si="2"/>
        <v>0</v>
      </c>
      <c r="F14" s="8">
        <f t="shared" si="1"/>
        <v>-10</v>
      </c>
      <c r="G14" s="9"/>
      <c r="H14" s="9"/>
      <c r="I14" s="9"/>
      <c r="J14" s="116"/>
      <c r="K14" s="116"/>
      <c r="L14" s="9"/>
      <c r="M14" s="9"/>
      <c r="N14" s="9"/>
      <c r="O14" s="9"/>
      <c r="P14" s="9"/>
      <c r="Q14" s="116"/>
      <c r="R14" s="116"/>
      <c r="S14" s="116"/>
      <c r="T14" s="116"/>
      <c r="U14" s="116"/>
      <c r="V14" s="116"/>
      <c r="W14" s="116"/>
      <c r="X14" s="116"/>
      <c r="Y14" s="116"/>
      <c r="Z14" s="9"/>
      <c r="AA14" s="9"/>
      <c r="AB14" s="9"/>
      <c r="AC14" s="9"/>
      <c r="AD14" s="9"/>
      <c r="AE14" s="116"/>
      <c r="AF14" s="116"/>
      <c r="AG14" s="9"/>
      <c r="AH14" s="9"/>
      <c r="AI14" s="9"/>
      <c r="AJ14" s="9"/>
      <c r="AK14" s="9"/>
      <c r="AL14" s="9"/>
      <c r="AM14" s="9"/>
      <c r="AN14" s="9"/>
      <c r="AO14" s="116"/>
      <c r="AP14" s="116"/>
      <c r="AQ14" s="9"/>
      <c r="AR14" s="9"/>
      <c r="AS14" s="9"/>
      <c r="AT14" s="9"/>
      <c r="AU14" s="9"/>
      <c r="AV14" s="116"/>
      <c r="AW14" s="116"/>
      <c r="AX14" s="9"/>
      <c r="AY14" s="9"/>
      <c r="AZ14" s="9"/>
      <c r="BA14" s="9"/>
      <c r="BB14" s="9"/>
      <c r="BC14" s="116"/>
      <c r="BD14" s="116"/>
      <c r="BE14" s="9"/>
      <c r="BF14" s="9"/>
      <c r="BG14" s="9"/>
      <c r="BH14" s="9"/>
      <c r="BI14" s="9"/>
      <c r="BJ14" s="116"/>
      <c r="BK14" s="116"/>
      <c r="BL14" s="9"/>
      <c r="BM14" s="9"/>
      <c r="BN14" s="140"/>
      <c r="BO14"/>
      <c r="BP14"/>
    </row>
    <row r="15" spans="1:69" ht="18" customHeight="1" x14ac:dyDescent="0.35">
      <c r="A15" s="221"/>
      <c r="B15" s="365"/>
      <c r="C15" s="33" t="s">
        <v>5</v>
      </c>
      <c r="D15" s="124">
        <v>10</v>
      </c>
      <c r="E15" s="4">
        <f t="shared" si="2"/>
        <v>0</v>
      </c>
      <c r="F15" s="8">
        <f t="shared" si="1"/>
        <v>-10</v>
      </c>
      <c r="G15" s="9"/>
      <c r="H15" s="9"/>
      <c r="I15" s="9"/>
      <c r="J15" s="116"/>
      <c r="K15" s="116"/>
      <c r="L15" s="9"/>
      <c r="M15" s="9"/>
      <c r="N15" s="9"/>
      <c r="O15" s="9"/>
      <c r="P15" s="9"/>
      <c r="Q15" s="116"/>
      <c r="R15" s="116"/>
      <c r="S15" s="116"/>
      <c r="T15" s="116"/>
      <c r="U15" s="116"/>
      <c r="V15" s="116"/>
      <c r="W15" s="116"/>
      <c r="X15" s="116"/>
      <c r="Y15" s="116"/>
      <c r="Z15" s="9"/>
      <c r="AA15" s="9"/>
      <c r="AB15" s="9"/>
      <c r="AC15" s="9"/>
      <c r="AD15" s="9"/>
      <c r="AE15" s="116"/>
      <c r="AF15" s="116"/>
      <c r="AG15" s="9"/>
      <c r="AH15" s="9"/>
      <c r="AI15" s="9"/>
      <c r="AJ15" s="9"/>
      <c r="AK15" s="9"/>
      <c r="AL15" s="9"/>
      <c r="AM15" s="9"/>
      <c r="AN15" s="9"/>
      <c r="AO15" s="116"/>
      <c r="AP15" s="116"/>
      <c r="AQ15" s="9"/>
      <c r="AR15" s="9"/>
      <c r="AS15" s="9"/>
      <c r="AT15" s="9"/>
      <c r="AU15" s="9"/>
      <c r="AV15" s="116"/>
      <c r="AW15" s="116"/>
      <c r="AX15" s="9"/>
      <c r="AY15" s="9"/>
      <c r="AZ15" s="9"/>
      <c r="BA15" s="9"/>
      <c r="BB15" s="9"/>
      <c r="BC15" s="116"/>
      <c r="BD15" s="116"/>
      <c r="BE15" s="9"/>
      <c r="BF15" s="9"/>
      <c r="BG15" s="9"/>
      <c r="BH15" s="9"/>
      <c r="BI15" s="9"/>
      <c r="BJ15" s="116"/>
      <c r="BK15" s="116"/>
      <c r="BL15" s="9"/>
      <c r="BM15" s="9"/>
      <c r="BN15" s="140"/>
      <c r="BO15"/>
      <c r="BP15"/>
    </row>
    <row r="16" spans="1:69" ht="18" customHeight="1" x14ac:dyDescent="0.35">
      <c r="A16" s="222"/>
      <c r="B16" s="366"/>
      <c r="C16" s="34" t="s">
        <v>6</v>
      </c>
      <c r="D16" s="16">
        <v>0</v>
      </c>
      <c r="E16" s="4">
        <f t="shared" si="2"/>
        <v>0</v>
      </c>
      <c r="F16" s="10">
        <f t="shared" si="1"/>
        <v>0</v>
      </c>
      <c r="G16" s="13"/>
      <c r="H16" s="13"/>
      <c r="I16" s="13"/>
      <c r="J16" s="117"/>
      <c r="K16" s="117"/>
      <c r="L16" s="13"/>
      <c r="M16" s="13"/>
      <c r="N16" s="13"/>
      <c r="O16" s="13"/>
      <c r="P16" s="13"/>
      <c r="Q16" s="117"/>
      <c r="R16" s="117"/>
      <c r="S16" s="117"/>
      <c r="T16" s="117"/>
      <c r="U16" s="117"/>
      <c r="V16" s="117"/>
      <c r="W16" s="117"/>
      <c r="X16" s="117"/>
      <c r="Y16" s="117"/>
      <c r="Z16" s="13"/>
      <c r="AA16" s="13"/>
      <c r="AB16" s="13"/>
      <c r="AC16" s="13"/>
      <c r="AD16" s="13"/>
      <c r="AE16" s="117"/>
      <c r="AF16" s="117"/>
      <c r="AG16" s="13"/>
      <c r="AH16" s="13"/>
      <c r="AI16" s="13"/>
      <c r="AJ16" s="13"/>
      <c r="AK16" s="13"/>
      <c r="AL16" s="13"/>
      <c r="AM16" s="13"/>
      <c r="AN16" s="13"/>
      <c r="AO16" s="117"/>
      <c r="AP16" s="117"/>
      <c r="AQ16" s="13"/>
      <c r="AR16" s="13"/>
      <c r="AS16" s="13"/>
      <c r="AT16" s="13"/>
      <c r="AU16" s="13"/>
      <c r="AV16" s="117"/>
      <c r="AW16" s="117"/>
      <c r="AX16" s="13"/>
      <c r="AY16" s="13"/>
      <c r="AZ16" s="13"/>
      <c r="BA16" s="13"/>
      <c r="BB16" s="13"/>
      <c r="BC16" s="117"/>
      <c r="BD16" s="117"/>
      <c r="BE16" s="13"/>
      <c r="BF16" s="13"/>
      <c r="BG16" s="13"/>
      <c r="BH16" s="13"/>
      <c r="BI16" s="13"/>
      <c r="BJ16" s="117"/>
      <c r="BK16" s="117"/>
      <c r="BL16" s="13"/>
      <c r="BM16" s="13"/>
      <c r="BN16" s="43"/>
      <c r="BO16" s="153"/>
      <c r="BP16" s="153"/>
    </row>
    <row r="17" spans="1:68" ht="18" customHeight="1" x14ac:dyDescent="0.35">
      <c r="A17" s="220" t="s">
        <v>294</v>
      </c>
      <c r="B17" s="364" t="s">
        <v>260</v>
      </c>
      <c r="C17" s="31" t="s">
        <v>1</v>
      </c>
      <c r="D17" s="14">
        <v>10</v>
      </c>
      <c r="E17" s="4">
        <f t="shared" si="2"/>
        <v>0</v>
      </c>
      <c r="F17" s="4">
        <f t="shared" si="1"/>
        <v>-10</v>
      </c>
      <c r="G17" s="9"/>
      <c r="H17" s="9"/>
      <c r="I17" s="9"/>
      <c r="J17" s="116"/>
      <c r="K17" s="116"/>
      <c r="L17" s="9"/>
      <c r="M17" s="9"/>
      <c r="N17" s="9"/>
      <c r="O17" s="9"/>
      <c r="P17" s="9"/>
      <c r="Q17" s="116"/>
      <c r="R17" s="116"/>
      <c r="S17" s="116"/>
      <c r="T17" s="116"/>
      <c r="U17" s="116"/>
      <c r="V17" s="116"/>
      <c r="W17" s="116"/>
      <c r="X17" s="116"/>
      <c r="Y17" s="116"/>
      <c r="Z17" s="9"/>
      <c r="AA17" s="9"/>
      <c r="AB17" s="9"/>
      <c r="AC17" s="9"/>
      <c r="AD17" s="9"/>
      <c r="AE17" s="116"/>
      <c r="AF17" s="116"/>
      <c r="AG17" s="9"/>
      <c r="AH17" s="9"/>
      <c r="AI17" s="9"/>
      <c r="AJ17" s="9"/>
      <c r="AK17" s="9"/>
      <c r="AL17" s="5"/>
      <c r="AM17" s="5"/>
      <c r="AN17" s="5"/>
      <c r="AO17" s="118"/>
      <c r="AP17" s="118"/>
      <c r="AQ17" s="5"/>
      <c r="AR17" s="5"/>
      <c r="AS17" s="5"/>
      <c r="AT17" s="5"/>
      <c r="AU17" s="5"/>
      <c r="AV17" s="118"/>
      <c r="AW17" s="118"/>
      <c r="AX17" s="5"/>
      <c r="AY17" s="5"/>
      <c r="AZ17" s="5"/>
      <c r="BA17" s="5"/>
      <c r="BB17" s="5"/>
      <c r="BC17" s="118"/>
      <c r="BD17" s="118"/>
      <c r="BE17" s="5"/>
      <c r="BF17" s="5"/>
      <c r="BG17" s="5"/>
      <c r="BH17" s="5"/>
      <c r="BI17" s="5"/>
      <c r="BJ17" s="118"/>
      <c r="BK17" s="118"/>
      <c r="BL17" s="5"/>
      <c r="BM17" s="5"/>
      <c r="BN17" s="41"/>
      <c r="BO17" s="153"/>
      <c r="BP17" s="153"/>
    </row>
    <row r="18" spans="1:68" ht="18" customHeight="1" x14ac:dyDescent="0.35">
      <c r="A18" s="221"/>
      <c r="B18" s="365"/>
      <c r="C18" s="32" t="s">
        <v>2</v>
      </c>
      <c r="D18" s="124">
        <v>10</v>
      </c>
      <c r="E18" s="4">
        <f t="shared" si="2"/>
        <v>0</v>
      </c>
      <c r="F18" s="8">
        <f t="shared" si="1"/>
        <v>-10</v>
      </c>
      <c r="G18" s="9"/>
      <c r="H18" s="9"/>
      <c r="I18" s="9"/>
      <c r="J18" s="116"/>
      <c r="K18" s="116"/>
      <c r="L18" s="9"/>
      <c r="M18" s="9"/>
      <c r="N18" s="9"/>
      <c r="O18" s="9"/>
      <c r="P18" s="9"/>
      <c r="Q18" s="116"/>
      <c r="R18" s="116"/>
      <c r="S18" s="116"/>
      <c r="T18" s="116"/>
      <c r="U18" s="116"/>
      <c r="V18" s="116"/>
      <c r="W18" s="116"/>
      <c r="X18" s="116"/>
      <c r="Y18" s="116"/>
      <c r="Z18" s="9"/>
      <c r="AA18" s="9"/>
      <c r="AB18" s="9"/>
      <c r="AC18" s="9"/>
      <c r="AD18" s="9"/>
      <c r="AE18" s="116"/>
      <c r="AF18" s="116"/>
      <c r="AG18" s="9"/>
      <c r="AH18" s="9"/>
      <c r="AI18" s="9"/>
      <c r="AJ18" s="9"/>
      <c r="AK18" s="9"/>
      <c r="AL18" s="9"/>
      <c r="AM18" s="9"/>
      <c r="AN18" s="9"/>
      <c r="AO18" s="116"/>
      <c r="AP18" s="116"/>
      <c r="AQ18" s="9"/>
      <c r="AR18" s="9"/>
      <c r="AS18" s="9"/>
      <c r="AT18" s="9"/>
      <c r="AU18" s="9"/>
      <c r="AV18" s="116"/>
      <c r="AW18" s="116"/>
      <c r="AX18" s="9"/>
      <c r="AY18" s="9"/>
      <c r="AZ18" s="9"/>
      <c r="BA18" s="9"/>
      <c r="BB18" s="9"/>
      <c r="BC18" s="116"/>
      <c r="BD18" s="116"/>
      <c r="BE18" s="9"/>
      <c r="BF18" s="9"/>
      <c r="BG18" s="9"/>
      <c r="BH18" s="9"/>
      <c r="BI18" s="9"/>
      <c r="BJ18" s="116"/>
      <c r="BK18" s="116"/>
      <c r="BL18" s="9"/>
      <c r="BM18" s="9"/>
      <c r="BN18" s="41"/>
      <c r="BO18" s="153"/>
      <c r="BP18" s="153"/>
    </row>
    <row r="19" spans="1:68" ht="18" customHeight="1" x14ac:dyDescent="0.35">
      <c r="A19" s="221"/>
      <c r="B19" s="365"/>
      <c r="C19" s="32" t="s">
        <v>3</v>
      </c>
      <c r="D19" s="124">
        <v>0</v>
      </c>
      <c r="E19" s="4">
        <f t="shared" si="2"/>
        <v>0</v>
      </c>
      <c r="F19" s="8">
        <f t="shared" si="1"/>
        <v>0</v>
      </c>
      <c r="G19" s="9"/>
      <c r="H19" s="9"/>
      <c r="I19" s="9"/>
      <c r="J19" s="116"/>
      <c r="K19" s="116"/>
      <c r="L19" s="9"/>
      <c r="M19" s="9"/>
      <c r="N19" s="9"/>
      <c r="O19" s="9"/>
      <c r="P19" s="9"/>
      <c r="Q19" s="116"/>
      <c r="R19" s="116"/>
      <c r="S19" s="116"/>
      <c r="T19" s="116"/>
      <c r="U19" s="116"/>
      <c r="V19" s="116"/>
      <c r="W19" s="116"/>
      <c r="X19" s="116"/>
      <c r="Y19" s="116"/>
      <c r="Z19" s="9"/>
      <c r="AA19" s="9"/>
      <c r="AB19" s="9"/>
      <c r="AC19" s="9"/>
      <c r="AD19" s="9"/>
      <c r="AE19" s="116"/>
      <c r="AF19" s="116"/>
      <c r="AG19" s="9"/>
      <c r="AH19" s="9"/>
      <c r="AI19" s="9"/>
      <c r="AJ19" s="9"/>
      <c r="AK19" s="9"/>
      <c r="AL19" s="9"/>
      <c r="AM19" s="9"/>
      <c r="AN19" s="9"/>
      <c r="AO19" s="116"/>
      <c r="AP19" s="116"/>
      <c r="AQ19" s="9"/>
      <c r="AR19" s="9"/>
      <c r="AS19" s="9"/>
      <c r="AT19" s="9"/>
      <c r="AU19" s="9"/>
      <c r="AV19" s="116"/>
      <c r="AW19" s="116"/>
      <c r="AX19" s="9"/>
      <c r="AY19" s="9"/>
      <c r="AZ19" s="9"/>
      <c r="BA19" s="9"/>
      <c r="BB19" s="9"/>
      <c r="BC19" s="116"/>
      <c r="BD19" s="116"/>
      <c r="BE19" s="9"/>
      <c r="BF19" s="9"/>
      <c r="BG19" s="9"/>
      <c r="BH19" s="9"/>
      <c r="BI19" s="9"/>
      <c r="BJ19" s="116"/>
      <c r="BK19" s="116"/>
      <c r="BL19" s="9"/>
      <c r="BM19" s="9"/>
      <c r="BN19" s="42"/>
      <c r="BO19" s="153"/>
      <c r="BP19" s="153"/>
    </row>
    <row r="20" spans="1:68" ht="18" customHeight="1" x14ac:dyDescent="0.35">
      <c r="A20" s="221"/>
      <c r="B20" s="365"/>
      <c r="C20" s="33" t="s">
        <v>4</v>
      </c>
      <c r="D20" s="124">
        <v>10</v>
      </c>
      <c r="E20" s="4">
        <f t="shared" si="2"/>
        <v>0</v>
      </c>
      <c r="F20" s="8">
        <f t="shared" si="1"/>
        <v>-10</v>
      </c>
      <c r="G20" s="9"/>
      <c r="H20" s="9"/>
      <c r="I20" s="9"/>
      <c r="J20" s="116"/>
      <c r="K20" s="116"/>
      <c r="L20" s="9"/>
      <c r="M20" s="9"/>
      <c r="N20" s="9"/>
      <c r="O20" s="9"/>
      <c r="P20" s="9"/>
      <c r="Q20" s="116"/>
      <c r="R20" s="116"/>
      <c r="S20" s="116"/>
      <c r="T20" s="116"/>
      <c r="U20" s="116"/>
      <c r="V20" s="116"/>
      <c r="W20" s="116"/>
      <c r="X20" s="116"/>
      <c r="Y20" s="116"/>
      <c r="Z20" s="9"/>
      <c r="AA20" s="9"/>
      <c r="AB20" s="9"/>
      <c r="AC20" s="9"/>
      <c r="AD20" s="9"/>
      <c r="AE20" s="116"/>
      <c r="AF20" s="116"/>
      <c r="AG20" s="9"/>
      <c r="AH20" s="9"/>
      <c r="AI20" s="9"/>
      <c r="AJ20" s="9"/>
      <c r="AK20" s="9"/>
      <c r="AL20" s="9"/>
      <c r="AM20" s="9"/>
      <c r="AN20" s="9"/>
      <c r="AO20" s="116"/>
      <c r="AP20" s="116"/>
      <c r="AQ20" s="9"/>
      <c r="AR20" s="9"/>
      <c r="AS20" s="9"/>
      <c r="AT20" s="9"/>
      <c r="AU20" s="9"/>
      <c r="AV20" s="116"/>
      <c r="AW20" s="116"/>
      <c r="AX20" s="9"/>
      <c r="AY20" s="9"/>
      <c r="AZ20" s="9"/>
      <c r="BA20" s="9"/>
      <c r="BB20" s="9"/>
      <c r="BC20" s="116"/>
      <c r="BD20" s="116"/>
      <c r="BE20" s="9"/>
      <c r="BF20" s="9"/>
      <c r="BG20" s="9"/>
      <c r="BH20" s="9"/>
      <c r="BI20" s="9"/>
      <c r="BJ20" s="116"/>
      <c r="BK20" s="116"/>
      <c r="BL20" s="9"/>
      <c r="BM20" s="9"/>
      <c r="BN20" s="140"/>
      <c r="BO20"/>
      <c r="BP20"/>
    </row>
    <row r="21" spans="1:68" ht="18" customHeight="1" x14ac:dyDescent="0.35">
      <c r="A21" s="221"/>
      <c r="B21" s="365"/>
      <c r="C21" s="33" t="s">
        <v>5</v>
      </c>
      <c r="D21" s="124">
        <v>10</v>
      </c>
      <c r="E21" s="4">
        <f t="shared" si="2"/>
        <v>0</v>
      </c>
      <c r="F21" s="8">
        <f t="shared" si="1"/>
        <v>-10</v>
      </c>
      <c r="G21" s="9"/>
      <c r="H21" s="9"/>
      <c r="I21" s="9"/>
      <c r="J21" s="116"/>
      <c r="K21" s="116"/>
      <c r="L21" s="9"/>
      <c r="M21" s="9"/>
      <c r="N21" s="9"/>
      <c r="O21" s="9"/>
      <c r="P21" s="9"/>
      <c r="Q21" s="116"/>
      <c r="R21" s="116"/>
      <c r="S21" s="116"/>
      <c r="T21" s="116"/>
      <c r="U21" s="116"/>
      <c r="V21" s="116"/>
      <c r="W21" s="116"/>
      <c r="X21" s="116"/>
      <c r="Y21" s="116"/>
      <c r="Z21" s="9"/>
      <c r="AA21" s="9"/>
      <c r="AB21" s="9"/>
      <c r="AC21" s="9"/>
      <c r="AD21" s="9"/>
      <c r="AE21" s="116"/>
      <c r="AF21" s="116"/>
      <c r="AG21" s="9"/>
      <c r="AH21" s="9"/>
      <c r="AI21" s="9"/>
      <c r="AJ21" s="9"/>
      <c r="AK21" s="9"/>
      <c r="AL21" s="9"/>
      <c r="AM21" s="9"/>
      <c r="AN21" s="9"/>
      <c r="AO21" s="116"/>
      <c r="AP21" s="116"/>
      <c r="AQ21" s="9"/>
      <c r="AR21" s="9"/>
      <c r="AS21" s="9"/>
      <c r="AT21" s="9"/>
      <c r="AU21" s="9"/>
      <c r="AV21" s="116"/>
      <c r="AW21" s="116"/>
      <c r="AX21" s="9"/>
      <c r="AY21" s="9"/>
      <c r="AZ21" s="9"/>
      <c r="BA21" s="9"/>
      <c r="BB21" s="9"/>
      <c r="BC21" s="116"/>
      <c r="BD21" s="116"/>
      <c r="BE21" s="9"/>
      <c r="BF21" s="9"/>
      <c r="BG21" s="9"/>
      <c r="BH21" s="9"/>
      <c r="BI21" s="9"/>
      <c r="BJ21" s="116"/>
      <c r="BK21" s="116"/>
      <c r="BL21" s="9"/>
      <c r="BM21" s="9"/>
      <c r="BN21" s="140"/>
      <c r="BO21"/>
      <c r="BP21"/>
    </row>
    <row r="22" spans="1:68" ht="18" customHeight="1" x14ac:dyDescent="0.35">
      <c r="A22" s="222"/>
      <c r="B22" s="366"/>
      <c r="C22" s="35" t="s">
        <v>6</v>
      </c>
      <c r="D22" s="16">
        <v>0</v>
      </c>
      <c r="E22" s="4">
        <f t="shared" si="2"/>
        <v>0</v>
      </c>
      <c r="F22" s="10">
        <f t="shared" si="1"/>
        <v>0</v>
      </c>
      <c r="G22" s="13"/>
      <c r="H22" s="13"/>
      <c r="I22" s="13"/>
      <c r="J22" s="117"/>
      <c r="K22" s="117"/>
      <c r="L22" s="13"/>
      <c r="M22" s="13"/>
      <c r="N22" s="13"/>
      <c r="O22" s="13"/>
      <c r="P22" s="13"/>
      <c r="Q22" s="117"/>
      <c r="R22" s="117"/>
      <c r="S22" s="117"/>
      <c r="T22" s="117"/>
      <c r="U22" s="117"/>
      <c r="V22" s="117"/>
      <c r="W22" s="117"/>
      <c r="X22" s="117"/>
      <c r="Y22" s="117"/>
      <c r="Z22" s="13"/>
      <c r="AA22" s="13"/>
      <c r="AB22" s="13"/>
      <c r="AC22" s="13"/>
      <c r="AD22" s="13"/>
      <c r="AE22" s="117"/>
      <c r="AF22" s="117"/>
      <c r="AG22" s="13"/>
      <c r="AH22" s="13"/>
      <c r="AI22" s="13"/>
      <c r="AJ22" s="13"/>
      <c r="AK22" s="13"/>
      <c r="AL22" s="13"/>
      <c r="AM22" s="13"/>
      <c r="AN22" s="13"/>
      <c r="AO22" s="117"/>
      <c r="AP22" s="117"/>
      <c r="AQ22" s="13"/>
      <c r="AR22" s="13"/>
      <c r="AS22" s="13"/>
      <c r="AT22" s="13"/>
      <c r="AU22" s="13"/>
      <c r="AV22" s="117"/>
      <c r="AW22" s="117"/>
      <c r="AX22" s="13"/>
      <c r="AY22" s="13"/>
      <c r="AZ22" s="13"/>
      <c r="BA22" s="13"/>
      <c r="BB22" s="13"/>
      <c r="BC22" s="117"/>
      <c r="BD22" s="117"/>
      <c r="BE22" s="13"/>
      <c r="BF22" s="13"/>
      <c r="BG22" s="13"/>
      <c r="BH22" s="13"/>
      <c r="BI22" s="13"/>
      <c r="BJ22" s="117"/>
      <c r="BK22" s="117"/>
      <c r="BL22" s="13"/>
      <c r="BM22" s="13"/>
      <c r="BN22" s="43"/>
      <c r="BO22" s="153"/>
      <c r="BP22" s="153"/>
    </row>
    <row r="23" spans="1:68" ht="18" customHeight="1" x14ac:dyDescent="0.35">
      <c r="A23" s="198" t="s">
        <v>250</v>
      </c>
      <c r="B23" s="226" t="s">
        <v>89</v>
      </c>
      <c r="C23" s="227"/>
      <c r="D23" s="218">
        <v>0</v>
      </c>
      <c r="E23" s="218">
        <f>SUM(G23:L24)</f>
        <v>0</v>
      </c>
      <c r="F23" s="218">
        <f t="shared" si="1"/>
        <v>0</v>
      </c>
      <c r="G23" s="196"/>
      <c r="H23" s="194"/>
      <c r="I23" s="194"/>
      <c r="J23" s="194"/>
      <c r="K23" s="194"/>
      <c r="L23" s="39"/>
      <c r="M23" s="194"/>
      <c r="N23" s="194"/>
      <c r="O23" s="194"/>
      <c r="P23" s="194"/>
      <c r="Q23" s="194"/>
      <c r="R23" s="194"/>
      <c r="S23" s="39"/>
      <c r="T23" s="194"/>
      <c r="U23" s="194"/>
      <c r="V23" s="194"/>
      <c r="W23" s="194"/>
      <c r="X23" s="194"/>
      <c r="Y23" s="194"/>
      <c r="Z23" s="39"/>
      <c r="AA23" s="194"/>
      <c r="AB23" s="194"/>
      <c r="AC23" s="194"/>
      <c r="AD23" s="194"/>
      <c r="AE23" s="355"/>
      <c r="AF23" s="355"/>
      <c r="AG23" s="39"/>
      <c r="AH23" s="194"/>
      <c r="AI23" s="194"/>
      <c r="AJ23" s="194"/>
      <c r="AK23" s="194"/>
      <c r="AL23" s="194"/>
      <c r="AM23" s="194"/>
      <c r="AN23" s="39"/>
      <c r="AO23" s="196"/>
      <c r="AP23" s="196"/>
      <c r="AQ23" s="194"/>
      <c r="AR23" s="194"/>
      <c r="AS23" s="194"/>
      <c r="AT23" s="194"/>
      <c r="AU23" s="39"/>
      <c r="AV23" s="196"/>
      <c r="AW23" s="196"/>
      <c r="AX23" s="194"/>
      <c r="AY23" s="194"/>
      <c r="AZ23" s="194"/>
      <c r="BA23" s="194"/>
      <c r="BB23" s="39"/>
      <c r="BC23" s="196"/>
      <c r="BD23" s="196"/>
      <c r="BE23" s="194"/>
      <c r="BF23" s="194"/>
      <c r="BG23" s="194"/>
      <c r="BH23" s="194"/>
      <c r="BI23" s="39"/>
      <c r="BJ23" s="196"/>
      <c r="BK23" s="196"/>
      <c r="BL23" s="194"/>
      <c r="BM23" s="194"/>
      <c r="BN23" s="204"/>
      <c r="BO23" s="153"/>
      <c r="BP23" s="153"/>
    </row>
    <row r="24" spans="1:68" ht="18" customHeight="1" x14ac:dyDescent="0.35">
      <c r="A24" s="199"/>
      <c r="B24" s="228"/>
      <c r="C24" s="229"/>
      <c r="D24" s="219"/>
      <c r="E24" s="219"/>
      <c r="F24" s="219"/>
      <c r="G24" s="214"/>
      <c r="H24" s="213"/>
      <c r="I24" s="213"/>
      <c r="J24" s="213"/>
      <c r="K24" s="213"/>
      <c r="L24" s="40"/>
      <c r="M24" s="213"/>
      <c r="N24" s="213"/>
      <c r="O24" s="213"/>
      <c r="P24" s="213"/>
      <c r="Q24" s="213"/>
      <c r="R24" s="213"/>
      <c r="S24" s="40"/>
      <c r="T24" s="213"/>
      <c r="U24" s="213"/>
      <c r="V24" s="213"/>
      <c r="W24" s="213"/>
      <c r="X24" s="213"/>
      <c r="Y24" s="213"/>
      <c r="Z24" s="40"/>
      <c r="AA24" s="213"/>
      <c r="AB24" s="213"/>
      <c r="AC24" s="213"/>
      <c r="AD24" s="213"/>
      <c r="AE24" s="307"/>
      <c r="AF24" s="307"/>
      <c r="AG24" s="40"/>
      <c r="AH24" s="213"/>
      <c r="AI24" s="213"/>
      <c r="AJ24" s="213"/>
      <c r="AK24" s="213"/>
      <c r="AL24" s="213"/>
      <c r="AM24" s="213"/>
      <c r="AN24" s="40"/>
      <c r="AO24" s="214"/>
      <c r="AP24" s="214"/>
      <c r="AQ24" s="213"/>
      <c r="AR24" s="213"/>
      <c r="AS24" s="213"/>
      <c r="AT24" s="213"/>
      <c r="AU24" s="40"/>
      <c r="AV24" s="214"/>
      <c r="AW24" s="214"/>
      <c r="AX24" s="213"/>
      <c r="AY24" s="213"/>
      <c r="AZ24" s="213"/>
      <c r="BA24" s="213"/>
      <c r="BB24" s="40"/>
      <c r="BC24" s="214"/>
      <c r="BD24" s="214"/>
      <c r="BE24" s="213"/>
      <c r="BF24" s="213"/>
      <c r="BG24" s="213"/>
      <c r="BH24" s="213"/>
      <c r="BI24" s="40"/>
      <c r="BJ24" s="214"/>
      <c r="BK24" s="214"/>
      <c r="BL24" s="213"/>
      <c r="BM24" s="213"/>
      <c r="BN24" s="205"/>
      <c r="BO24" s="153"/>
      <c r="BP24" s="153"/>
    </row>
    <row r="25" spans="1:68" ht="18" customHeight="1" x14ac:dyDescent="0.35"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8" ht="18" customHeight="1" x14ac:dyDescent="0.35">
      <c r="A26" s="23" t="s">
        <v>54</v>
      </c>
      <c r="D26" s="2">
        <f>SUBTOTAL(9,D29:D44)</f>
        <v>30</v>
      </c>
      <c r="E26" s="2">
        <f>SUBTOTAL(9,E29:E44)</f>
        <v>0</v>
      </c>
      <c r="F26" s="63">
        <f>SUBTOTAL(9,F29:F44)</f>
        <v>-30</v>
      </c>
    </row>
    <row r="27" spans="1:68" ht="18" customHeight="1" x14ac:dyDescent="0.35">
      <c r="A27" s="206" t="s">
        <v>0</v>
      </c>
      <c r="B27" s="206" t="s">
        <v>25</v>
      </c>
      <c r="C27" s="206" t="s">
        <v>47</v>
      </c>
      <c r="D27" s="207" t="s">
        <v>48</v>
      </c>
      <c r="E27" s="207" t="s">
        <v>49</v>
      </c>
      <c r="F27" s="207" t="s">
        <v>50</v>
      </c>
      <c r="G27" s="208" t="s">
        <v>187</v>
      </c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10"/>
      <c r="AI27" s="211" t="s">
        <v>219</v>
      </c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  <c r="BA27" s="212"/>
      <c r="BB27" s="212"/>
      <c r="BC27" s="212"/>
      <c r="BD27" s="212"/>
      <c r="BE27" s="212"/>
      <c r="BF27" s="212"/>
      <c r="BG27" s="212"/>
      <c r="BH27" s="212"/>
      <c r="BI27" s="212"/>
      <c r="BJ27" s="212"/>
      <c r="BK27" s="212"/>
      <c r="BL27" s="212"/>
      <c r="BM27" s="212"/>
      <c r="BN27" s="237" t="s">
        <v>52</v>
      </c>
      <c r="BO27" s="152"/>
      <c r="BP27" s="152"/>
    </row>
    <row r="28" spans="1:68" ht="18" customHeight="1" x14ac:dyDescent="0.35">
      <c r="A28" s="206"/>
      <c r="B28" s="206"/>
      <c r="C28" s="206"/>
      <c r="D28" s="207"/>
      <c r="E28" s="207"/>
      <c r="F28" s="207"/>
      <c r="G28" s="115">
        <v>1</v>
      </c>
      <c r="H28" s="37">
        <v>2</v>
      </c>
      <c r="I28" s="37">
        <v>3</v>
      </c>
      <c r="J28" s="37">
        <v>4</v>
      </c>
      <c r="K28" s="37">
        <v>5</v>
      </c>
      <c r="L28" s="37">
        <v>6</v>
      </c>
      <c r="M28" s="115">
        <v>7</v>
      </c>
      <c r="N28" s="115">
        <v>8</v>
      </c>
      <c r="O28" s="37">
        <v>9</v>
      </c>
      <c r="P28" s="37">
        <v>10</v>
      </c>
      <c r="Q28" s="37">
        <v>11</v>
      </c>
      <c r="R28" s="37">
        <v>12</v>
      </c>
      <c r="S28" s="37">
        <v>13</v>
      </c>
      <c r="T28" s="115">
        <v>14</v>
      </c>
      <c r="U28" s="115">
        <v>15</v>
      </c>
      <c r="V28" s="37">
        <v>16</v>
      </c>
      <c r="W28" s="37">
        <v>17</v>
      </c>
      <c r="X28" s="37">
        <v>18</v>
      </c>
      <c r="Y28" s="37">
        <v>19</v>
      </c>
      <c r="Z28" s="37">
        <v>20</v>
      </c>
      <c r="AA28" s="115">
        <v>21</v>
      </c>
      <c r="AB28" s="115">
        <v>22</v>
      </c>
      <c r="AC28" s="37">
        <v>23</v>
      </c>
      <c r="AD28" s="37">
        <v>24</v>
      </c>
      <c r="AE28" s="37">
        <v>25</v>
      </c>
      <c r="AF28" s="37">
        <v>26</v>
      </c>
      <c r="AG28" s="37">
        <v>27</v>
      </c>
      <c r="AH28" s="115">
        <v>28</v>
      </c>
      <c r="AI28" s="154">
        <v>1</v>
      </c>
      <c r="AJ28" s="155">
        <v>2</v>
      </c>
      <c r="AK28" s="155">
        <v>3</v>
      </c>
      <c r="AL28" s="155">
        <v>4</v>
      </c>
      <c r="AM28" s="155">
        <v>5</v>
      </c>
      <c r="AN28" s="155">
        <v>6</v>
      </c>
      <c r="AO28" s="154">
        <v>7</v>
      </c>
      <c r="AP28" s="154">
        <v>8</v>
      </c>
      <c r="AQ28" s="155">
        <v>9</v>
      </c>
      <c r="AR28" s="155">
        <v>10</v>
      </c>
      <c r="AS28" s="155">
        <v>11</v>
      </c>
      <c r="AT28" s="155">
        <v>12</v>
      </c>
      <c r="AU28" s="155">
        <v>13</v>
      </c>
      <c r="AV28" s="154">
        <v>14</v>
      </c>
      <c r="AW28" s="154">
        <v>15</v>
      </c>
      <c r="AX28" s="155">
        <v>16</v>
      </c>
      <c r="AY28" s="155">
        <v>17</v>
      </c>
      <c r="AZ28" s="155">
        <v>18</v>
      </c>
      <c r="BA28" s="155">
        <v>19</v>
      </c>
      <c r="BB28" s="155">
        <v>20</v>
      </c>
      <c r="BC28" s="154">
        <v>21</v>
      </c>
      <c r="BD28" s="154">
        <v>22</v>
      </c>
      <c r="BE28" s="155">
        <v>23</v>
      </c>
      <c r="BF28" s="155">
        <v>24</v>
      </c>
      <c r="BG28" s="155">
        <v>25</v>
      </c>
      <c r="BH28" s="155">
        <v>26</v>
      </c>
      <c r="BI28" s="155">
        <v>27</v>
      </c>
      <c r="BJ28" s="154">
        <v>28</v>
      </c>
      <c r="BK28" s="154">
        <v>29</v>
      </c>
      <c r="BL28" s="155">
        <v>30</v>
      </c>
      <c r="BM28" s="155">
        <v>31</v>
      </c>
      <c r="BN28" s="198"/>
      <c r="BO28" s="152"/>
      <c r="BP28" s="152"/>
    </row>
    <row r="29" spans="1:68" ht="18" customHeight="1" x14ac:dyDescent="0.35">
      <c r="A29" s="198" t="s">
        <v>295</v>
      </c>
      <c r="B29" s="202" t="s">
        <v>91</v>
      </c>
      <c r="C29" s="201" t="s">
        <v>54</v>
      </c>
      <c r="D29" s="201">
        <v>10</v>
      </c>
      <c r="E29" s="201">
        <f>SUM(AQ29:BB30)</f>
        <v>0</v>
      </c>
      <c r="F29" s="201">
        <f>E29-D29</f>
        <v>-10</v>
      </c>
      <c r="G29" s="196"/>
      <c r="H29" s="194"/>
      <c r="I29" s="194"/>
      <c r="J29" s="194"/>
      <c r="K29" s="194"/>
      <c r="L29" s="194"/>
      <c r="M29" s="196"/>
      <c r="N29" s="196"/>
      <c r="O29" s="194"/>
      <c r="P29" s="194"/>
      <c r="Q29" s="194"/>
      <c r="R29" s="194"/>
      <c r="S29" s="194"/>
      <c r="T29" s="196"/>
      <c r="U29" s="196"/>
      <c r="V29" s="194"/>
      <c r="W29" s="194"/>
      <c r="X29" s="194"/>
      <c r="Y29" s="194"/>
      <c r="Z29" s="194"/>
      <c r="AA29" s="196"/>
      <c r="AB29" s="196"/>
      <c r="AC29" s="194"/>
      <c r="AD29" s="194"/>
      <c r="AE29" s="194"/>
      <c r="AF29" s="194"/>
      <c r="AG29" s="194"/>
      <c r="AH29" s="196"/>
      <c r="AI29" s="196"/>
      <c r="AJ29" s="194"/>
      <c r="AK29" s="194"/>
      <c r="AL29" s="194"/>
      <c r="AM29" s="194"/>
      <c r="AN29" s="194"/>
      <c r="AO29" s="130"/>
      <c r="AP29" s="130"/>
      <c r="AQ29" s="194"/>
      <c r="AR29" s="194"/>
      <c r="AS29" s="194"/>
      <c r="AT29" s="194"/>
      <c r="AU29" s="194"/>
      <c r="AV29" s="196"/>
      <c r="AW29" s="196"/>
      <c r="AX29" s="194"/>
      <c r="AY29" s="194"/>
      <c r="AZ29" s="194"/>
      <c r="BA29" s="194"/>
      <c r="BB29" s="194"/>
      <c r="BC29" s="130"/>
      <c r="BD29" s="130"/>
      <c r="BE29" s="194"/>
      <c r="BF29" s="194"/>
      <c r="BG29" s="194"/>
      <c r="BH29" s="194"/>
      <c r="BI29" s="194"/>
      <c r="BJ29" s="130"/>
      <c r="BK29" s="130"/>
      <c r="BL29" s="194"/>
      <c r="BM29" s="194"/>
      <c r="BN29" s="339"/>
      <c r="BO29" s="153"/>
      <c r="BP29" s="153"/>
    </row>
    <row r="30" spans="1:68" ht="18" customHeight="1" x14ac:dyDescent="0.35">
      <c r="A30" s="199"/>
      <c r="B30" s="203"/>
      <c r="C30" s="201"/>
      <c r="D30" s="201"/>
      <c r="E30" s="201"/>
      <c r="F30" s="201"/>
      <c r="G30" s="197"/>
      <c r="H30" s="195"/>
      <c r="I30" s="195"/>
      <c r="J30" s="195"/>
      <c r="K30" s="195"/>
      <c r="L30" s="195"/>
      <c r="M30" s="197"/>
      <c r="N30" s="197"/>
      <c r="O30" s="195"/>
      <c r="P30" s="195"/>
      <c r="Q30" s="195"/>
      <c r="R30" s="195"/>
      <c r="S30" s="195"/>
      <c r="T30" s="197"/>
      <c r="U30" s="197"/>
      <c r="V30" s="195"/>
      <c r="W30" s="195"/>
      <c r="X30" s="195"/>
      <c r="Y30" s="195"/>
      <c r="Z30" s="195"/>
      <c r="AA30" s="197"/>
      <c r="AB30" s="197"/>
      <c r="AC30" s="195"/>
      <c r="AD30" s="195"/>
      <c r="AE30" s="195"/>
      <c r="AF30" s="195"/>
      <c r="AG30" s="195"/>
      <c r="AH30" s="197"/>
      <c r="AI30" s="197"/>
      <c r="AJ30" s="195"/>
      <c r="AK30" s="195"/>
      <c r="AL30" s="195"/>
      <c r="AM30" s="195"/>
      <c r="AN30" s="195"/>
      <c r="AO30" s="131"/>
      <c r="AP30" s="131"/>
      <c r="AQ30" s="195"/>
      <c r="AR30" s="195"/>
      <c r="AS30" s="195"/>
      <c r="AT30" s="195"/>
      <c r="AU30" s="195"/>
      <c r="AV30" s="197"/>
      <c r="AW30" s="197"/>
      <c r="AX30" s="195"/>
      <c r="AY30" s="195"/>
      <c r="AZ30" s="195"/>
      <c r="BA30" s="195"/>
      <c r="BB30" s="195"/>
      <c r="BC30" s="131"/>
      <c r="BD30" s="131"/>
      <c r="BE30" s="195"/>
      <c r="BF30" s="195"/>
      <c r="BG30" s="195"/>
      <c r="BH30" s="195"/>
      <c r="BI30" s="195"/>
      <c r="BJ30" s="131"/>
      <c r="BK30" s="131"/>
      <c r="BL30" s="195"/>
      <c r="BM30" s="195"/>
      <c r="BN30" s="340"/>
      <c r="BO30" s="153"/>
      <c r="BP30" s="153"/>
    </row>
    <row r="31" spans="1:68" ht="18" customHeight="1" x14ac:dyDescent="0.35">
      <c r="A31" s="198" t="s">
        <v>295</v>
      </c>
      <c r="B31" s="202" t="s">
        <v>92</v>
      </c>
      <c r="C31" s="201" t="s">
        <v>54</v>
      </c>
      <c r="D31" s="201">
        <v>10</v>
      </c>
      <c r="E31" s="201">
        <f>SUM(G31:U32)</f>
        <v>0</v>
      </c>
      <c r="F31" s="201">
        <f>E31-D31</f>
        <v>-10</v>
      </c>
      <c r="G31" s="196"/>
      <c r="H31" s="194"/>
      <c r="I31" s="194"/>
      <c r="J31" s="194"/>
      <c r="K31" s="194"/>
      <c r="L31" s="194"/>
      <c r="M31" s="196"/>
      <c r="N31" s="196"/>
      <c r="O31" s="194"/>
      <c r="P31" s="194"/>
      <c r="Q31" s="194"/>
      <c r="R31" s="194"/>
      <c r="S31" s="194"/>
      <c r="T31" s="196"/>
      <c r="U31" s="196"/>
      <c r="V31" s="194"/>
      <c r="W31" s="194"/>
      <c r="X31" s="194"/>
      <c r="Y31" s="194"/>
      <c r="Z31" s="194"/>
      <c r="AA31" s="196"/>
      <c r="AB31" s="196"/>
      <c r="AC31" s="194"/>
      <c r="AD31" s="194"/>
      <c r="AE31" s="194"/>
      <c r="AF31" s="194"/>
      <c r="AG31" s="194"/>
      <c r="AH31" s="196"/>
      <c r="AI31" s="196"/>
      <c r="AJ31" s="194"/>
      <c r="AK31" s="194"/>
      <c r="AL31" s="194"/>
      <c r="AM31" s="194"/>
      <c r="AN31" s="194"/>
      <c r="AO31" s="130"/>
      <c r="AP31" s="130"/>
      <c r="AQ31" s="194"/>
      <c r="AR31" s="194"/>
      <c r="AS31" s="194"/>
      <c r="AT31" s="194"/>
      <c r="AU31" s="194"/>
      <c r="AV31" s="130"/>
      <c r="AW31" s="130"/>
      <c r="AX31" s="194"/>
      <c r="AY31" s="194"/>
      <c r="AZ31" s="194"/>
      <c r="BA31" s="194"/>
      <c r="BB31" s="194"/>
      <c r="BC31" s="130"/>
      <c r="BD31" s="130"/>
      <c r="BE31" s="194"/>
      <c r="BF31" s="194"/>
      <c r="BG31" s="194"/>
      <c r="BH31" s="194"/>
      <c r="BI31" s="194"/>
      <c r="BJ31" s="130"/>
      <c r="BK31" s="130"/>
      <c r="BL31" s="194"/>
      <c r="BM31" s="194"/>
      <c r="BN31" s="339"/>
      <c r="BO31" s="153"/>
      <c r="BP31" s="153"/>
    </row>
    <row r="32" spans="1:68" ht="18" customHeight="1" x14ac:dyDescent="0.35">
      <c r="A32" s="199"/>
      <c r="B32" s="203"/>
      <c r="C32" s="201"/>
      <c r="D32" s="201"/>
      <c r="E32" s="201"/>
      <c r="F32" s="201"/>
      <c r="G32" s="197"/>
      <c r="H32" s="195"/>
      <c r="I32" s="195"/>
      <c r="J32" s="195"/>
      <c r="K32" s="195"/>
      <c r="L32" s="195"/>
      <c r="M32" s="197"/>
      <c r="N32" s="197"/>
      <c r="O32" s="195"/>
      <c r="P32" s="195"/>
      <c r="Q32" s="195"/>
      <c r="R32" s="195"/>
      <c r="S32" s="195"/>
      <c r="T32" s="197"/>
      <c r="U32" s="197"/>
      <c r="V32" s="195"/>
      <c r="W32" s="195"/>
      <c r="X32" s="195"/>
      <c r="Y32" s="195"/>
      <c r="Z32" s="195"/>
      <c r="AA32" s="197"/>
      <c r="AB32" s="197"/>
      <c r="AC32" s="195"/>
      <c r="AD32" s="195"/>
      <c r="AE32" s="195"/>
      <c r="AF32" s="195"/>
      <c r="AG32" s="195"/>
      <c r="AH32" s="197"/>
      <c r="AI32" s="197"/>
      <c r="AJ32" s="195"/>
      <c r="AK32" s="195"/>
      <c r="AL32" s="195"/>
      <c r="AM32" s="195"/>
      <c r="AN32" s="195"/>
      <c r="AO32" s="131"/>
      <c r="AP32" s="131"/>
      <c r="AQ32" s="195"/>
      <c r="AR32" s="195"/>
      <c r="AS32" s="195"/>
      <c r="AT32" s="195"/>
      <c r="AU32" s="195"/>
      <c r="AV32" s="131"/>
      <c r="AW32" s="131"/>
      <c r="AX32" s="195"/>
      <c r="AY32" s="195"/>
      <c r="AZ32" s="195"/>
      <c r="BA32" s="195"/>
      <c r="BB32" s="195"/>
      <c r="BC32" s="131"/>
      <c r="BD32" s="131"/>
      <c r="BE32" s="195"/>
      <c r="BF32" s="195"/>
      <c r="BG32" s="195"/>
      <c r="BH32" s="195"/>
      <c r="BI32" s="195"/>
      <c r="BJ32" s="131"/>
      <c r="BK32" s="131"/>
      <c r="BL32" s="195"/>
      <c r="BM32" s="195"/>
      <c r="BN32" s="340"/>
      <c r="BO32" s="153"/>
      <c r="BP32" s="153"/>
    </row>
    <row r="33" spans="1:70" ht="18" customHeight="1" x14ac:dyDescent="0.35">
      <c r="A33" s="198" t="s">
        <v>295</v>
      </c>
      <c r="B33" s="200" t="s">
        <v>93</v>
      </c>
      <c r="C33" s="201" t="s">
        <v>54</v>
      </c>
      <c r="D33" s="201">
        <v>10</v>
      </c>
      <c r="E33" s="201">
        <f>SUM(G33:U34)</f>
        <v>0</v>
      </c>
      <c r="F33" s="201">
        <f>E33-D33</f>
        <v>-10</v>
      </c>
      <c r="G33" s="196"/>
      <c r="H33" s="194"/>
      <c r="I33" s="194"/>
      <c r="J33" s="194"/>
      <c r="K33" s="194"/>
      <c r="L33" s="194"/>
      <c r="M33" s="196"/>
      <c r="N33" s="196"/>
      <c r="O33" s="194"/>
      <c r="P33" s="194"/>
      <c r="Q33" s="194"/>
      <c r="R33" s="194"/>
      <c r="S33" s="194"/>
      <c r="T33" s="196"/>
      <c r="U33" s="196"/>
      <c r="V33" s="194"/>
      <c r="W33" s="194"/>
      <c r="X33" s="194"/>
      <c r="Y33" s="194"/>
      <c r="Z33" s="194"/>
      <c r="AA33" s="196"/>
      <c r="AB33" s="196"/>
      <c r="AC33" s="194"/>
      <c r="AD33" s="194"/>
      <c r="AE33" s="194"/>
      <c r="AF33" s="194"/>
      <c r="AG33" s="194"/>
      <c r="AH33" s="196"/>
      <c r="AI33" s="196"/>
      <c r="AJ33" s="194"/>
      <c r="AK33" s="194"/>
      <c r="AL33" s="194"/>
      <c r="AM33" s="194"/>
      <c r="AN33" s="194"/>
      <c r="AO33" s="130"/>
      <c r="AP33" s="130"/>
      <c r="AQ33" s="194"/>
      <c r="AR33" s="194"/>
      <c r="AS33" s="194"/>
      <c r="AT33" s="194"/>
      <c r="AU33" s="194"/>
      <c r="AV33" s="130"/>
      <c r="AW33" s="130"/>
      <c r="AX33" s="194"/>
      <c r="AY33" s="194"/>
      <c r="AZ33" s="194"/>
      <c r="BA33" s="194"/>
      <c r="BB33" s="194"/>
      <c r="BC33" s="130"/>
      <c r="BD33" s="130"/>
      <c r="BE33" s="194"/>
      <c r="BF33" s="194"/>
      <c r="BG33" s="194"/>
      <c r="BH33" s="194"/>
      <c r="BI33" s="194"/>
      <c r="BJ33" s="130"/>
      <c r="BK33" s="130"/>
      <c r="BL33" s="194"/>
      <c r="BM33" s="194"/>
      <c r="BN33" s="339"/>
      <c r="BO33" s="153"/>
      <c r="BP33" s="153"/>
    </row>
    <row r="34" spans="1:70" s="2" customFormat="1" ht="18" customHeight="1" x14ac:dyDescent="0.35">
      <c r="A34" s="199"/>
      <c r="B34" s="200"/>
      <c r="C34" s="201"/>
      <c r="D34" s="201"/>
      <c r="E34" s="201"/>
      <c r="F34" s="201"/>
      <c r="G34" s="197"/>
      <c r="H34" s="195"/>
      <c r="I34" s="195"/>
      <c r="J34" s="195"/>
      <c r="K34" s="195"/>
      <c r="L34" s="195"/>
      <c r="M34" s="197"/>
      <c r="N34" s="197"/>
      <c r="O34" s="195"/>
      <c r="P34" s="195"/>
      <c r="Q34" s="195"/>
      <c r="R34" s="195"/>
      <c r="S34" s="195"/>
      <c r="T34" s="197"/>
      <c r="U34" s="197"/>
      <c r="V34" s="195"/>
      <c r="W34" s="195"/>
      <c r="X34" s="195"/>
      <c r="Y34" s="195"/>
      <c r="Z34" s="195"/>
      <c r="AA34" s="197"/>
      <c r="AB34" s="197"/>
      <c r="AC34" s="195"/>
      <c r="AD34" s="195"/>
      <c r="AE34" s="195"/>
      <c r="AF34" s="195"/>
      <c r="AG34" s="195"/>
      <c r="AH34" s="197"/>
      <c r="AI34" s="197"/>
      <c r="AJ34" s="195"/>
      <c r="AK34" s="195"/>
      <c r="AL34" s="195"/>
      <c r="AM34" s="195"/>
      <c r="AN34" s="195"/>
      <c r="AO34" s="131"/>
      <c r="AP34" s="131"/>
      <c r="AQ34" s="195"/>
      <c r="AR34" s="195"/>
      <c r="AS34" s="195"/>
      <c r="AT34" s="195"/>
      <c r="AU34" s="195"/>
      <c r="AV34" s="131"/>
      <c r="AW34" s="131"/>
      <c r="AX34" s="195"/>
      <c r="AY34" s="195"/>
      <c r="AZ34" s="195"/>
      <c r="BA34" s="195"/>
      <c r="BB34" s="195"/>
      <c r="BC34" s="131"/>
      <c r="BD34" s="131"/>
      <c r="BE34" s="195"/>
      <c r="BF34" s="195"/>
      <c r="BG34" s="195"/>
      <c r="BH34" s="195"/>
      <c r="BI34" s="195"/>
      <c r="BJ34" s="131"/>
      <c r="BK34" s="131"/>
      <c r="BL34" s="195"/>
      <c r="BM34" s="195"/>
      <c r="BN34" s="340"/>
      <c r="BO34" s="153"/>
      <c r="BP34" s="153"/>
      <c r="BQ34"/>
      <c r="BR34"/>
    </row>
    <row r="35" spans="1:70" s="2" customFormat="1" ht="18" customHeight="1" x14ac:dyDescent="0.35">
      <c r="A35" s="353"/>
      <c r="B35" s="202"/>
      <c r="C35" s="201" t="s">
        <v>54</v>
      </c>
      <c r="D35" s="201"/>
      <c r="E35" s="201">
        <f>SUM(G35:U36)</f>
        <v>0</v>
      </c>
      <c r="F35" s="201">
        <f>E35-D35</f>
        <v>0</v>
      </c>
      <c r="G35" s="196"/>
      <c r="H35" s="194"/>
      <c r="I35" s="194"/>
      <c r="J35" s="194"/>
      <c r="K35" s="194"/>
      <c r="L35" s="194"/>
      <c r="M35" s="196"/>
      <c r="N35" s="196"/>
      <c r="O35" s="194"/>
      <c r="P35" s="194"/>
      <c r="Q35" s="194"/>
      <c r="R35" s="194"/>
      <c r="S35" s="194"/>
      <c r="T35" s="196"/>
      <c r="U35" s="196"/>
      <c r="V35" s="194"/>
      <c r="W35" s="194"/>
      <c r="X35" s="194"/>
      <c r="Y35" s="194"/>
      <c r="Z35" s="194"/>
      <c r="AA35" s="196"/>
      <c r="AB35" s="196"/>
      <c r="AC35" s="194"/>
      <c r="AD35" s="194"/>
      <c r="AE35" s="194"/>
      <c r="AF35" s="194"/>
      <c r="AG35" s="194"/>
      <c r="AH35" s="196"/>
      <c r="AI35" s="196"/>
      <c r="AJ35" s="194"/>
      <c r="AK35" s="194"/>
      <c r="AL35" s="194"/>
      <c r="AM35" s="194"/>
      <c r="AN35" s="194"/>
      <c r="AO35" s="130"/>
      <c r="AP35" s="130"/>
      <c r="AQ35" s="194"/>
      <c r="AR35" s="194"/>
      <c r="AS35" s="194"/>
      <c r="AT35" s="194"/>
      <c r="AU35" s="194"/>
      <c r="AV35" s="130"/>
      <c r="AW35" s="130"/>
      <c r="AX35" s="194"/>
      <c r="AY35" s="194"/>
      <c r="AZ35" s="194"/>
      <c r="BA35" s="194"/>
      <c r="BB35" s="194"/>
      <c r="BC35" s="130"/>
      <c r="BD35" s="130"/>
      <c r="BE35" s="194"/>
      <c r="BF35" s="194"/>
      <c r="BG35" s="194"/>
      <c r="BH35" s="194"/>
      <c r="BI35" s="194"/>
      <c r="BJ35" s="130"/>
      <c r="BK35" s="130"/>
      <c r="BL35" s="194"/>
      <c r="BM35" s="194"/>
      <c r="BN35" s="339"/>
      <c r="BO35" s="153"/>
      <c r="BP35" s="153"/>
      <c r="BQ35"/>
      <c r="BR35"/>
    </row>
    <row r="36" spans="1:70" s="2" customFormat="1" ht="18" customHeight="1" x14ac:dyDescent="0.35">
      <c r="A36" s="354"/>
      <c r="B36" s="203"/>
      <c r="C36" s="201"/>
      <c r="D36" s="201"/>
      <c r="E36" s="201"/>
      <c r="F36" s="201"/>
      <c r="G36" s="197"/>
      <c r="H36" s="195"/>
      <c r="I36" s="195"/>
      <c r="J36" s="195"/>
      <c r="K36" s="195"/>
      <c r="L36" s="195"/>
      <c r="M36" s="197"/>
      <c r="N36" s="197"/>
      <c r="O36" s="195"/>
      <c r="P36" s="195"/>
      <c r="Q36" s="195"/>
      <c r="R36" s="195"/>
      <c r="S36" s="195"/>
      <c r="T36" s="197"/>
      <c r="U36" s="197"/>
      <c r="V36" s="195"/>
      <c r="W36" s="195"/>
      <c r="X36" s="195"/>
      <c r="Y36" s="195"/>
      <c r="Z36" s="195"/>
      <c r="AA36" s="197"/>
      <c r="AB36" s="197"/>
      <c r="AC36" s="195"/>
      <c r="AD36" s="195"/>
      <c r="AE36" s="195"/>
      <c r="AF36" s="195"/>
      <c r="AG36" s="195"/>
      <c r="AH36" s="197"/>
      <c r="AI36" s="197"/>
      <c r="AJ36" s="195"/>
      <c r="AK36" s="195"/>
      <c r="AL36" s="195"/>
      <c r="AM36" s="195"/>
      <c r="AN36" s="195"/>
      <c r="AO36" s="131"/>
      <c r="AP36" s="131"/>
      <c r="AQ36" s="195"/>
      <c r="AR36" s="195"/>
      <c r="AS36" s="195"/>
      <c r="AT36" s="195"/>
      <c r="AU36" s="195"/>
      <c r="AV36" s="131"/>
      <c r="AW36" s="131"/>
      <c r="AX36" s="195"/>
      <c r="AY36" s="195"/>
      <c r="AZ36" s="195"/>
      <c r="BA36" s="195"/>
      <c r="BB36" s="195"/>
      <c r="BC36" s="131"/>
      <c r="BD36" s="131"/>
      <c r="BE36" s="195"/>
      <c r="BF36" s="195"/>
      <c r="BG36" s="195"/>
      <c r="BH36" s="195"/>
      <c r="BI36" s="195"/>
      <c r="BJ36" s="131"/>
      <c r="BK36" s="131"/>
      <c r="BL36" s="195"/>
      <c r="BM36" s="195"/>
      <c r="BN36" s="340"/>
      <c r="BO36" s="153"/>
      <c r="BP36" s="153"/>
      <c r="BQ36"/>
      <c r="BR36"/>
    </row>
    <row r="37" spans="1:70" s="2" customFormat="1" ht="18" customHeight="1" x14ac:dyDescent="0.35">
      <c r="A37" s="264"/>
      <c r="B37" s="202"/>
      <c r="C37" s="201" t="s">
        <v>54</v>
      </c>
      <c r="D37" s="201"/>
      <c r="E37" s="201"/>
      <c r="F37" s="201"/>
      <c r="G37" s="196"/>
      <c r="H37" s="194"/>
      <c r="I37" s="194"/>
      <c r="J37" s="194"/>
      <c r="K37" s="194"/>
      <c r="L37" s="194"/>
      <c r="M37" s="196"/>
      <c r="N37" s="196"/>
      <c r="O37" s="194"/>
      <c r="P37" s="194"/>
      <c r="Q37" s="194"/>
      <c r="R37" s="194"/>
      <c r="S37" s="194"/>
      <c r="T37" s="196"/>
      <c r="U37" s="196"/>
      <c r="V37" s="194"/>
      <c r="W37" s="194"/>
      <c r="X37" s="194"/>
      <c r="Y37" s="194"/>
      <c r="Z37" s="194"/>
      <c r="AA37" s="196"/>
      <c r="AB37" s="196"/>
      <c r="AC37" s="194"/>
      <c r="AD37" s="194"/>
      <c r="AE37" s="194"/>
      <c r="AF37" s="194"/>
      <c r="AG37" s="194"/>
      <c r="AH37" s="196"/>
      <c r="AI37" s="196"/>
      <c r="AJ37" s="194"/>
      <c r="AK37" s="194"/>
      <c r="AL37" s="194"/>
      <c r="AM37" s="194"/>
      <c r="AN37" s="194"/>
      <c r="AO37" s="130"/>
      <c r="AP37" s="130"/>
      <c r="AQ37" s="194"/>
      <c r="AR37" s="194"/>
      <c r="AS37" s="194"/>
      <c r="AT37" s="194"/>
      <c r="AU37" s="194"/>
      <c r="AV37" s="130"/>
      <c r="AW37" s="130"/>
      <c r="AX37" s="194"/>
      <c r="AY37" s="194"/>
      <c r="AZ37" s="194"/>
      <c r="BA37" s="194"/>
      <c r="BB37" s="194"/>
      <c r="BC37" s="130"/>
      <c r="BD37" s="130"/>
      <c r="BE37" s="194"/>
      <c r="BF37" s="194"/>
      <c r="BG37" s="194"/>
      <c r="BH37" s="194"/>
      <c r="BI37" s="194"/>
      <c r="BJ37" s="130"/>
      <c r="BK37" s="130"/>
      <c r="BL37" s="194"/>
      <c r="BM37" s="194"/>
      <c r="BN37" s="339"/>
      <c r="BO37" s="153"/>
      <c r="BP37" s="153"/>
      <c r="BQ37"/>
      <c r="BR37"/>
    </row>
    <row r="38" spans="1:70" s="2" customFormat="1" ht="18" customHeight="1" x14ac:dyDescent="0.35">
      <c r="A38" s="303"/>
      <c r="B38" s="203"/>
      <c r="C38" s="201"/>
      <c r="D38" s="201"/>
      <c r="E38" s="201"/>
      <c r="F38" s="201"/>
      <c r="G38" s="197"/>
      <c r="H38" s="195"/>
      <c r="I38" s="195"/>
      <c r="J38" s="195"/>
      <c r="K38" s="195"/>
      <c r="L38" s="195"/>
      <c r="M38" s="197"/>
      <c r="N38" s="197"/>
      <c r="O38" s="195"/>
      <c r="P38" s="195"/>
      <c r="Q38" s="195"/>
      <c r="R38" s="195"/>
      <c r="S38" s="195"/>
      <c r="T38" s="197"/>
      <c r="U38" s="197"/>
      <c r="V38" s="195"/>
      <c r="W38" s="195"/>
      <c r="X38" s="195"/>
      <c r="Y38" s="195"/>
      <c r="Z38" s="195"/>
      <c r="AA38" s="197"/>
      <c r="AB38" s="197"/>
      <c r="AC38" s="195"/>
      <c r="AD38" s="195"/>
      <c r="AE38" s="195"/>
      <c r="AF38" s="195"/>
      <c r="AG38" s="195"/>
      <c r="AH38" s="197"/>
      <c r="AI38" s="197"/>
      <c r="AJ38" s="195"/>
      <c r="AK38" s="195"/>
      <c r="AL38" s="195"/>
      <c r="AM38" s="195"/>
      <c r="AN38" s="195"/>
      <c r="AO38" s="131"/>
      <c r="AP38" s="131"/>
      <c r="AQ38" s="195"/>
      <c r="AR38" s="195"/>
      <c r="AS38" s="195"/>
      <c r="AT38" s="195"/>
      <c r="AU38" s="195"/>
      <c r="AV38" s="131"/>
      <c r="AW38" s="131"/>
      <c r="AX38" s="195"/>
      <c r="AY38" s="195"/>
      <c r="AZ38" s="195"/>
      <c r="BA38" s="195"/>
      <c r="BB38" s="195"/>
      <c r="BC38" s="131"/>
      <c r="BD38" s="131"/>
      <c r="BE38" s="195"/>
      <c r="BF38" s="195"/>
      <c r="BG38" s="195"/>
      <c r="BH38" s="195"/>
      <c r="BI38" s="195"/>
      <c r="BJ38" s="131"/>
      <c r="BK38" s="131"/>
      <c r="BL38" s="195"/>
      <c r="BM38" s="195"/>
      <c r="BN38" s="340"/>
      <c r="BO38" s="153"/>
      <c r="BP38" s="153"/>
      <c r="BQ38"/>
      <c r="BR38"/>
    </row>
    <row r="39" spans="1:70" s="2" customFormat="1" ht="18" customHeight="1" x14ac:dyDescent="0.35">
      <c r="A39" s="264"/>
      <c r="B39" s="279"/>
      <c r="C39" s="201" t="s">
        <v>54</v>
      </c>
      <c r="D39" s="201"/>
      <c r="E39" s="201"/>
      <c r="F39" s="201"/>
      <c r="G39" s="196"/>
      <c r="H39" s="194"/>
      <c r="I39" s="194"/>
      <c r="J39" s="194"/>
      <c r="K39" s="194"/>
      <c r="L39" s="194"/>
      <c r="M39" s="196"/>
      <c r="N39" s="196"/>
      <c r="O39" s="194"/>
      <c r="P39" s="194"/>
      <c r="Q39" s="194"/>
      <c r="R39" s="194"/>
      <c r="S39" s="194"/>
      <c r="T39" s="196"/>
      <c r="U39" s="196"/>
      <c r="V39" s="194"/>
      <c r="W39" s="194"/>
      <c r="X39" s="194"/>
      <c r="Y39" s="194"/>
      <c r="Z39" s="194"/>
      <c r="AA39" s="196"/>
      <c r="AB39" s="196"/>
      <c r="AC39" s="194"/>
      <c r="AD39" s="194"/>
      <c r="AE39" s="194"/>
      <c r="AF39" s="194"/>
      <c r="AG39" s="194"/>
      <c r="AH39" s="196"/>
      <c r="AI39" s="196"/>
      <c r="AJ39" s="194"/>
      <c r="AK39" s="194"/>
      <c r="AL39" s="194"/>
      <c r="AM39" s="194"/>
      <c r="AN39" s="194"/>
      <c r="AO39" s="130"/>
      <c r="AP39" s="130"/>
      <c r="AQ39" s="194"/>
      <c r="AR39" s="194"/>
      <c r="AS39" s="194"/>
      <c r="AT39" s="194"/>
      <c r="AU39" s="194"/>
      <c r="AV39" s="130"/>
      <c r="AW39" s="130"/>
      <c r="AX39" s="194"/>
      <c r="AY39" s="194"/>
      <c r="AZ39" s="194"/>
      <c r="BA39" s="194"/>
      <c r="BB39" s="194"/>
      <c r="BC39" s="130"/>
      <c r="BD39" s="130"/>
      <c r="BE39" s="194"/>
      <c r="BF39" s="194"/>
      <c r="BG39" s="194"/>
      <c r="BH39" s="194"/>
      <c r="BI39" s="194"/>
      <c r="BJ39" s="130"/>
      <c r="BK39" s="130"/>
      <c r="BL39" s="194"/>
      <c r="BM39" s="194"/>
      <c r="BN39" s="339"/>
      <c r="BO39" s="153"/>
      <c r="BP39" s="153"/>
      <c r="BQ39"/>
      <c r="BR39"/>
    </row>
    <row r="40" spans="1:70" s="2" customFormat="1" ht="18" customHeight="1" x14ac:dyDescent="0.35">
      <c r="A40" s="303"/>
      <c r="B40" s="279"/>
      <c r="C40" s="201"/>
      <c r="D40" s="201"/>
      <c r="E40" s="201"/>
      <c r="F40" s="201"/>
      <c r="G40" s="197"/>
      <c r="H40" s="195"/>
      <c r="I40" s="195"/>
      <c r="J40" s="195"/>
      <c r="K40" s="195"/>
      <c r="L40" s="195"/>
      <c r="M40" s="197"/>
      <c r="N40" s="197"/>
      <c r="O40" s="195"/>
      <c r="P40" s="195"/>
      <c r="Q40" s="195"/>
      <c r="R40" s="195"/>
      <c r="S40" s="195"/>
      <c r="T40" s="197"/>
      <c r="U40" s="197"/>
      <c r="V40" s="195"/>
      <c r="W40" s="195"/>
      <c r="X40" s="195"/>
      <c r="Y40" s="195"/>
      <c r="Z40" s="195"/>
      <c r="AA40" s="197"/>
      <c r="AB40" s="197"/>
      <c r="AC40" s="195"/>
      <c r="AD40" s="195"/>
      <c r="AE40" s="195"/>
      <c r="AF40" s="195"/>
      <c r="AG40" s="195"/>
      <c r="AH40" s="197"/>
      <c r="AI40" s="197"/>
      <c r="AJ40" s="195"/>
      <c r="AK40" s="195"/>
      <c r="AL40" s="195"/>
      <c r="AM40" s="195"/>
      <c r="AN40" s="195"/>
      <c r="AO40" s="131"/>
      <c r="AP40" s="131"/>
      <c r="AQ40" s="195"/>
      <c r="AR40" s="195"/>
      <c r="AS40" s="195"/>
      <c r="AT40" s="195"/>
      <c r="AU40" s="195"/>
      <c r="AV40" s="131"/>
      <c r="AW40" s="131"/>
      <c r="AX40" s="195"/>
      <c r="AY40" s="195"/>
      <c r="AZ40" s="195"/>
      <c r="BA40" s="195"/>
      <c r="BB40" s="195"/>
      <c r="BC40" s="131"/>
      <c r="BD40" s="131"/>
      <c r="BE40" s="195"/>
      <c r="BF40" s="195"/>
      <c r="BG40" s="195"/>
      <c r="BH40" s="195"/>
      <c r="BI40" s="195"/>
      <c r="BJ40" s="131"/>
      <c r="BK40" s="131"/>
      <c r="BL40" s="195"/>
      <c r="BM40" s="195"/>
      <c r="BN40" s="340"/>
      <c r="BO40" s="153"/>
      <c r="BP40" s="153"/>
      <c r="BQ40"/>
      <c r="BR40"/>
    </row>
    <row r="41" spans="1:70" s="2" customFormat="1" ht="18" customHeight="1" x14ac:dyDescent="0.35">
      <c r="A41" s="264"/>
      <c r="B41" s="280"/>
      <c r="C41" s="201" t="s">
        <v>54</v>
      </c>
      <c r="D41" s="201"/>
      <c r="E41" s="201"/>
      <c r="F41" s="201"/>
      <c r="G41" s="196"/>
      <c r="H41" s="194"/>
      <c r="I41" s="194"/>
      <c r="J41" s="194"/>
      <c r="K41" s="194"/>
      <c r="L41" s="194"/>
      <c r="M41" s="196"/>
      <c r="N41" s="196"/>
      <c r="O41" s="194"/>
      <c r="P41" s="194"/>
      <c r="Q41" s="194"/>
      <c r="R41" s="194"/>
      <c r="S41" s="194"/>
      <c r="T41" s="196"/>
      <c r="U41" s="196"/>
      <c r="V41" s="194"/>
      <c r="W41" s="194"/>
      <c r="X41" s="194"/>
      <c r="Y41" s="194"/>
      <c r="Z41" s="194"/>
      <c r="AA41" s="196"/>
      <c r="AB41" s="196"/>
      <c r="AC41" s="194"/>
      <c r="AD41" s="194"/>
      <c r="AE41" s="194"/>
      <c r="AF41" s="194"/>
      <c r="AG41" s="194"/>
      <c r="AH41" s="196"/>
      <c r="AI41" s="196"/>
      <c r="AJ41" s="194"/>
      <c r="AK41" s="194"/>
      <c r="AL41" s="194"/>
      <c r="AM41" s="194"/>
      <c r="AN41" s="194"/>
      <c r="AO41" s="130"/>
      <c r="AP41" s="130"/>
      <c r="AQ41" s="194"/>
      <c r="AR41" s="194"/>
      <c r="AS41" s="194"/>
      <c r="AT41" s="194"/>
      <c r="AU41" s="194"/>
      <c r="AV41" s="130"/>
      <c r="AW41" s="130"/>
      <c r="AX41" s="194"/>
      <c r="AY41" s="194"/>
      <c r="AZ41" s="194"/>
      <c r="BA41" s="194"/>
      <c r="BB41" s="194"/>
      <c r="BC41" s="130"/>
      <c r="BD41" s="130"/>
      <c r="BE41" s="194"/>
      <c r="BF41" s="194"/>
      <c r="BG41" s="194"/>
      <c r="BH41" s="194"/>
      <c r="BI41" s="194"/>
      <c r="BJ41" s="130"/>
      <c r="BK41" s="130"/>
      <c r="BL41" s="194"/>
      <c r="BM41" s="194"/>
      <c r="BN41" s="339"/>
      <c r="BO41" s="153"/>
      <c r="BP41" s="153"/>
      <c r="BQ41"/>
      <c r="BR41"/>
    </row>
    <row r="42" spans="1:70" s="2" customFormat="1" ht="18" customHeight="1" x14ac:dyDescent="0.35">
      <c r="A42" s="303"/>
      <c r="B42" s="280"/>
      <c r="C42" s="201"/>
      <c r="D42" s="201"/>
      <c r="E42" s="201"/>
      <c r="F42" s="201"/>
      <c r="G42" s="197"/>
      <c r="H42" s="195"/>
      <c r="I42" s="195"/>
      <c r="J42" s="195"/>
      <c r="K42" s="195"/>
      <c r="L42" s="195"/>
      <c r="M42" s="197"/>
      <c r="N42" s="197"/>
      <c r="O42" s="195"/>
      <c r="P42" s="195"/>
      <c r="Q42" s="195"/>
      <c r="R42" s="195"/>
      <c r="S42" s="195"/>
      <c r="T42" s="197"/>
      <c r="U42" s="197"/>
      <c r="V42" s="195"/>
      <c r="W42" s="195"/>
      <c r="X42" s="195"/>
      <c r="Y42" s="195"/>
      <c r="Z42" s="195"/>
      <c r="AA42" s="197"/>
      <c r="AB42" s="197"/>
      <c r="AC42" s="195"/>
      <c r="AD42" s="195"/>
      <c r="AE42" s="195"/>
      <c r="AF42" s="195"/>
      <c r="AG42" s="195"/>
      <c r="AH42" s="197"/>
      <c r="AI42" s="197"/>
      <c r="AJ42" s="195"/>
      <c r="AK42" s="195"/>
      <c r="AL42" s="195"/>
      <c r="AM42" s="195"/>
      <c r="AN42" s="195"/>
      <c r="AO42" s="131"/>
      <c r="AP42" s="131"/>
      <c r="AQ42" s="195"/>
      <c r="AR42" s="195"/>
      <c r="AS42" s="195"/>
      <c r="AT42" s="195"/>
      <c r="AU42" s="195"/>
      <c r="AV42" s="131"/>
      <c r="AW42" s="131"/>
      <c r="AX42" s="195"/>
      <c r="AY42" s="195"/>
      <c r="AZ42" s="195"/>
      <c r="BA42" s="195"/>
      <c r="BB42" s="195"/>
      <c r="BC42" s="131"/>
      <c r="BD42" s="131"/>
      <c r="BE42" s="195"/>
      <c r="BF42" s="195"/>
      <c r="BG42" s="195"/>
      <c r="BH42" s="195"/>
      <c r="BI42" s="195"/>
      <c r="BJ42" s="131"/>
      <c r="BK42" s="131"/>
      <c r="BL42" s="195"/>
      <c r="BM42" s="195"/>
      <c r="BN42" s="340"/>
      <c r="BO42" s="153"/>
      <c r="BP42" s="153"/>
      <c r="BQ42"/>
      <c r="BR42"/>
    </row>
    <row r="43" spans="1:70" s="2" customFormat="1" ht="18" customHeight="1" x14ac:dyDescent="0.35">
      <c r="A43" s="264"/>
      <c r="B43" s="280"/>
      <c r="C43" s="201" t="s">
        <v>54</v>
      </c>
      <c r="D43" s="201"/>
      <c r="E43" s="201"/>
      <c r="F43" s="201"/>
      <c r="G43" s="196"/>
      <c r="H43" s="194"/>
      <c r="I43" s="194"/>
      <c r="J43" s="194"/>
      <c r="K43" s="194"/>
      <c r="L43" s="194"/>
      <c r="M43" s="196"/>
      <c r="N43" s="196"/>
      <c r="O43" s="194"/>
      <c r="P43" s="194"/>
      <c r="Q43" s="194"/>
      <c r="R43" s="194"/>
      <c r="S43" s="194"/>
      <c r="T43" s="196"/>
      <c r="U43" s="196"/>
      <c r="V43" s="194"/>
      <c r="W43" s="194"/>
      <c r="X43" s="194"/>
      <c r="Y43" s="194"/>
      <c r="Z43" s="194"/>
      <c r="AA43" s="196"/>
      <c r="AB43" s="196"/>
      <c r="AC43" s="194"/>
      <c r="AD43" s="194"/>
      <c r="AE43" s="194"/>
      <c r="AF43" s="194"/>
      <c r="AG43" s="194"/>
      <c r="AH43" s="196"/>
      <c r="AI43" s="196"/>
      <c r="AJ43" s="194"/>
      <c r="AK43" s="194"/>
      <c r="AL43" s="194"/>
      <c r="AM43" s="194"/>
      <c r="AN43" s="194"/>
      <c r="AO43" s="130"/>
      <c r="AP43" s="130"/>
      <c r="AQ43" s="194"/>
      <c r="AR43" s="194"/>
      <c r="AS43" s="194"/>
      <c r="AT43" s="194"/>
      <c r="AU43" s="194"/>
      <c r="AV43" s="130"/>
      <c r="AW43" s="130"/>
      <c r="AX43" s="194"/>
      <c r="AY43" s="194"/>
      <c r="AZ43" s="194"/>
      <c r="BA43" s="194"/>
      <c r="BB43" s="194"/>
      <c r="BC43" s="130"/>
      <c r="BD43" s="130"/>
      <c r="BE43" s="194"/>
      <c r="BF43" s="194"/>
      <c r="BG43" s="194"/>
      <c r="BH43" s="194"/>
      <c r="BI43" s="194"/>
      <c r="BJ43" s="130"/>
      <c r="BK43" s="130"/>
      <c r="BL43" s="194"/>
      <c r="BM43" s="194"/>
      <c r="BN43" s="339"/>
      <c r="BO43" s="153"/>
      <c r="BP43" s="153"/>
      <c r="BQ43"/>
      <c r="BR43"/>
    </row>
    <row r="44" spans="1:70" s="2" customFormat="1" ht="18" customHeight="1" x14ac:dyDescent="0.35">
      <c r="A44" s="303"/>
      <c r="B44" s="280"/>
      <c r="C44" s="201"/>
      <c r="D44" s="201"/>
      <c r="E44" s="201"/>
      <c r="F44" s="201"/>
      <c r="G44" s="197"/>
      <c r="H44" s="195"/>
      <c r="I44" s="195"/>
      <c r="J44" s="195"/>
      <c r="K44" s="195"/>
      <c r="L44" s="195"/>
      <c r="M44" s="197"/>
      <c r="N44" s="197"/>
      <c r="O44" s="195"/>
      <c r="P44" s="195"/>
      <c r="Q44" s="195"/>
      <c r="R44" s="195"/>
      <c r="S44" s="195"/>
      <c r="T44" s="197"/>
      <c r="U44" s="197"/>
      <c r="V44" s="195"/>
      <c r="W44" s="195"/>
      <c r="X44" s="195"/>
      <c r="Y44" s="195"/>
      <c r="Z44" s="195"/>
      <c r="AA44" s="197"/>
      <c r="AB44" s="197"/>
      <c r="AC44" s="195"/>
      <c r="AD44" s="195"/>
      <c r="AE44" s="195"/>
      <c r="AF44" s="195"/>
      <c r="AG44" s="195"/>
      <c r="AH44" s="197"/>
      <c r="AI44" s="197"/>
      <c r="AJ44" s="195"/>
      <c r="AK44" s="195"/>
      <c r="AL44" s="195"/>
      <c r="AM44" s="195"/>
      <c r="AN44" s="195"/>
      <c r="AO44" s="131"/>
      <c r="AP44" s="131"/>
      <c r="AQ44" s="195"/>
      <c r="AR44" s="195"/>
      <c r="AS44" s="195"/>
      <c r="AT44" s="195"/>
      <c r="AU44" s="195"/>
      <c r="AV44" s="131"/>
      <c r="AW44" s="131"/>
      <c r="AX44" s="195"/>
      <c r="AY44" s="195"/>
      <c r="AZ44" s="195"/>
      <c r="BA44" s="195"/>
      <c r="BB44" s="195"/>
      <c r="BC44" s="131"/>
      <c r="BD44" s="131"/>
      <c r="BE44" s="195"/>
      <c r="BF44" s="195"/>
      <c r="BG44" s="195"/>
      <c r="BH44" s="195"/>
      <c r="BI44" s="195"/>
      <c r="BJ44" s="131"/>
      <c r="BK44" s="131"/>
      <c r="BL44" s="195"/>
      <c r="BM44" s="195"/>
      <c r="BN44" s="340"/>
      <c r="BO44" s="153"/>
      <c r="BP44" s="153"/>
      <c r="BQ44"/>
      <c r="BR44"/>
    </row>
    <row r="45" spans="1:70" s="2" customFormat="1" ht="14.5" x14ac:dyDescent="0.35">
      <c r="A45"/>
      <c r="B45"/>
      <c r="C4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22"/>
      <c r="BO45" s="22"/>
      <c r="BP45" s="22"/>
      <c r="BQ45"/>
      <c r="BR45"/>
    </row>
    <row r="46" spans="1:70" s="2" customFormat="1" ht="14.5" x14ac:dyDescent="0.35">
      <c r="A46"/>
      <c r="B46"/>
      <c r="C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22"/>
      <c r="BO46" s="22"/>
      <c r="BP46" s="22"/>
      <c r="BQ46"/>
      <c r="BR46"/>
    </row>
    <row r="47" spans="1:70" s="2" customFormat="1" ht="14.5" x14ac:dyDescent="0.35">
      <c r="A47"/>
      <c r="B47"/>
      <c r="C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22"/>
      <c r="BO47" s="22"/>
      <c r="BP47" s="22"/>
      <c r="BQ47"/>
      <c r="BR47"/>
    </row>
    <row r="48" spans="1:70" s="2" customFormat="1" ht="14.5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22"/>
      <c r="BO48" s="22"/>
      <c r="BP48" s="22"/>
      <c r="BQ48"/>
      <c r="BR48"/>
    </row>
    <row r="49" spans="1:70" s="2" customFormat="1" ht="14.5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22"/>
      <c r="BO49" s="22"/>
      <c r="BP49" s="22"/>
      <c r="BQ49"/>
      <c r="BR49"/>
    </row>
    <row r="50" spans="1:70" s="2" customFormat="1" ht="14.5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Q50"/>
      <c r="BR50"/>
    </row>
    <row r="51" spans="1:70" s="2" customFormat="1" ht="14.5" x14ac:dyDescent="0.35">
      <c r="A51"/>
      <c r="B51" s="21"/>
      <c r="C51"/>
      <c r="D51"/>
      <c r="E51"/>
      <c r="F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Q51"/>
      <c r="BR51"/>
    </row>
    <row r="52" spans="1:70" s="2" customFormat="1" ht="14.5" x14ac:dyDescent="0.35">
      <c r="A52"/>
      <c r="B52" s="21"/>
      <c r="C52"/>
      <c r="D52"/>
      <c r="E52"/>
      <c r="F5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Q52"/>
      <c r="BR52"/>
    </row>
    <row r="53" spans="1:70" s="1" customFormat="1" ht="14.5" x14ac:dyDescent="0.35">
      <c r="A53"/>
      <c r="B53" s="21"/>
      <c r="C53"/>
      <c r="D53"/>
      <c r="E53"/>
      <c r="F53"/>
      <c r="BN53" s="2"/>
      <c r="BO53" s="2"/>
      <c r="BP53" s="2"/>
      <c r="BQ53"/>
      <c r="BR53"/>
    </row>
    <row r="54" spans="1:70" s="1" customFormat="1" ht="14.5" x14ac:dyDescent="0.35">
      <c r="A54"/>
      <c r="B54" s="21"/>
      <c r="C54"/>
      <c r="D54"/>
      <c r="E54"/>
      <c r="F54"/>
      <c r="BN54" s="2"/>
      <c r="BO54" s="2"/>
      <c r="BP54" s="2"/>
      <c r="BQ54"/>
      <c r="BR54"/>
    </row>
    <row r="55" spans="1:70" s="1" customFormat="1" ht="14.5" x14ac:dyDescent="0.35">
      <c r="A55"/>
      <c r="B55" s="21"/>
      <c r="C55"/>
      <c r="D55"/>
      <c r="E55"/>
      <c r="F55"/>
      <c r="BN55" s="2"/>
      <c r="BO55" s="2"/>
      <c r="BP55" s="2"/>
      <c r="BQ55"/>
      <c r="BR55"/>
    </row>
    <row r="56" spans="1:70" s="1" customFormat="1" ht="14.5" x14ac:dyDescent="0.35">
      <c r="A56"/>
      <c r="B56" s="21"/>
      <c r="C56"/>
      <c r="D56"/>
      <c r="E56"/>
      <c r="F56"/>
      <c r="BN56" s="2"/>
      <c r="BO56" s="2"/>
      <c r="BP56" s="2"/>
      <c r="BQ56"/>
      <c r="BR56"/>
    </row>
    <row r="57" spans="1:70" s="1" customFormat="1" ht="14.5" x14ac:dyDescent="0.35">
      <c r="A57"/>
      <c r="B57" s="21"/>
      <c r="C57"/>
      <c r="D57"/>
      <c r="E57"/>
      <c r="F57"/>
      <c r="BN57" s="2"/>
      <c r="BO57" s="2"/>
      <c r="BP57" s="2"/>
      <c r="BQ57"/>
      <c r="BR57"/>
    </row>
    <row r="58" spans="1:70" s="1" customFormat="1" ht="14.5" x14ac:dyDescent="0.35">
      <c r="A58"/>
      <c r="B58" s="21"/>
      <c r="C58"/>
      <c r="D58"/>
      <c r="E58"/>
      <c r="F58"/>
      <c r="BN58" s="2"/>
      <c r="BO58" s="2"/>
      <c r="BP58" s="2"/>
      <c r="BQ58"/>
      <c r="BR58"/>
    </row>
    <row r="59" spans="1:70" s="1" customFormat="1" ht="14.5" x14ac:dyDescent="0.35">
      <c r="A59"/>
      <c r="B59" s="21"/>
      <c r="C59"/>
      <c r="D59"/>
      <c r="E59"/>
      <c r="F59"/>
      <c r="BN59" s="2"/>
      <c r="BO59" s="2"/>
      <c r="BP59" s="2"/>
      <c r="BQ59"/>
      <c r="BR59"/>
    </row>
    <row r="60" spans="1:70" s="1" customFormat="1" ht="14.5" x14ac:dyDescent="0.35">
      <c r="A60"/>
      <c r="B60" s="21"/>
      <c r="C60"/>
      <c r="D60"/>
      <c r="E60"/>
      <c r="F60"/>
      <c r="BN60" s="2"/>
      <c r="BO60" s="2"/>
      <c r="BP60" s="2"/>
      <c r="BQ60"/>
      <c r="BR60"/>
    </row>
    <row r="61" spans="1:70" s="1" customFormat="1" ht="14.5" x14ac:dyDescent="0.35">
      <c r="A61"/>
      <c r="B61" s="21"/>
      <c r="C61"/>
      <c r="D61"/>
      <c r="E61"/>
      <c r="F61"/>
      <c r="BN61" s="2"/>
      <c r="BO61" s="2"/>
      <c r="BP61" s="2"/>
      <c r="BQ61"/>
      <c r="BR61"/>
    </row>
    <row r="62" spans="1:70" s="1" customFormat="1" ht="14.5" x14ac:dyDescent="0.35">
      <c r="A62"/>
      <c r="B62" s="21"/>
      <c r="C62"/>
      <c r="D62"/>
      <c r="E62"/>
      <c r="F62"/>
      <c r="BN62" s="2"/>
      <c r="BO62" s="2"/>
      <c r="BP62" s="2"/>
      <c r="BQ62"/>
      <c r="BR62"/>
    </row>
  </sheetData>
  <mergeCells count="547">
    <mergeCell ref="BI43:BI44"/>
    <mergeCell ref="BL43:BL44"/>
    <mergeCell ref="BM43:BM44"/>
    <mergeCell ref="BN43:BN44"/>
    <mergeCell ref="G3:AK3"/>
    <mergeCell ref="BA43:BA44"/>
    <mergeCell ref="BB43:BB44"/>
    <mergeCell ref="BE43:BE44"/>
    <mergeCell ref="BF43:BF44"/>
    <mergeCell ref="BG43:BG44"/>
    <mergeCell ref="BH43:BH44"/>
    <mergeCell ref="AS43:AS44"/>
    <mergeCell ref="AT43:AT44"/>
    <mergeCell ref="AU43:AU44"/>
    <mergeCell ref="AX43:AX44"/>
    <mergeCell ref="AY43:AY44"/>
    <mergeCell ref="AZ43:AZ44"/>
    <mergeCell ref="AK43:AK44"/>
    <mergeCell ref="AL43:AL44"/>
    <mergeCell ref="AM43:AM44"/>
    <mergeCell ref="AN43:AN44"/>
    <mergeCell ref="AQ43:AQ44"/>
    <mergeCell ref="AR43:AR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BI41:BI42"/>
    <mergeCell ref="BL41:BL42"/>
    <mergeCell ref="BM41:BM42"/>
    <mergeCell ref="AR41:AR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S41:S42"/>
    <mergeCell ref="T41:T42"/>
    <mergeCell ref="BN41:BN42"/>
    <mergeCell ref="A43:A44"/>
    <mergeCell ref="B43:B44"/>
    <mergeCell ref="C43:C44"/>
    <mergeCell ref="D43:D44"/>
    <mergeCell ref="E43:E44"/>
    <mergeCell ref="F43:F44"/>
    <mergeCell ref="BA41:BA42"/>
    <mergeCell ref="BB41:BB42"/>
    <mergeCell ref="BE41:BE42"/>
    <mergeCell ref="BF41:BF42"/>
    <mergeCell ref="BG41:BG42"/>
    <mergeCell ref="BH41:BH42"/>
    <mergeCell ref="AS41:AS42"/>
    <mergeCell ref="AT41:AT42"/>
    <mergeCell ref="AU41:AU42"/>
    <mergeCell ref="AX41:AX42"/>
    <mergeCell ref="AY41:AY42"/>
    <mergeCell ref="AZ41:AZ42"/>
    <mergeCell ref="AK41:AK42"/>
    <mergeCell ref="AL41:AL42"/>
    <mergeCell ref="AM41:AM42"/>
    <mergeCell ref="AN41:AN42"/>
    <mergeCell ref="AQ41:AQ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BI39:BI40"/>
    <mergeCell ref="BL39:BL40"/>
    <mergeCell ref="BM39:BM40"/>
    <mergeCell ref="AR39:AR40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BN39:BN40"/>
    <mergeCell ref="A41:A42"/>
    <mergeCell ref="B41:B42"/>
    <mergeCell ref="C41:C42"/>
    <mergeCell ref="D41:D42"/>
    <mergeCell ref="E41:E42"/>
    <mergeCell ref="F41:F42"/>
    <mergeCell ref="BA39:BA40"/>
    <mergeCell ref="BB39:BB40"/>
    <mergeCell ref="BE39:BE40"/>
    <mergeCell ref="BF39:BF40"/>
    <mergeCell ref="BG39:BG40"/>
    <mergeCell ref="BH39:BH40"/>
    <mergeCell ref="AS39:AS40"/>
    <mergeCell ref="AT39:AT40"/>
    <mergeCell ref="AU39:AU40"/>
    <mergeCell ref="AX39:AX40"/>
    <mergeCell ref="AY39:AY40"/>
    <mergeCell ref="AZ39:AZ40"/>
    <mergeCell ref="AK39:AK40"/>
    <mergeCell ref="AL39:AL40"/>
    <mergeCell ref="AM39:AM40"/>
    <mergeCell ref="AN39:AN40"/>
    <mergeCell ref="AQ39:AQ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BI37:BI38"/>
    <mergeCell ref="BL37:BL38"/>
    <mergeCell ref="BM37:BM38"/>
    <mergeCell ref="AR37:AR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BN37:BN38"/>
    <mergeCell ref="A39:A40"/>
    <mergeCell ref="B39:B40"/>
    <mergeCell ref="C39:C40"/>
    <mergeCell ref="D39:D40"/>
    <mergeCell ref="E39:E40"/>
    <mergeCell ref="F39:F40"/>
    <mergeCell ref="BA37:BA38"/>
    <mergeCell ref="BB37:BB38"/>
    <mergeCell ref="BE37:BE38"/>
    <mergeCell ref="BF37:BF38"/>
    <mergeCell ref="BG37:BG38"/>
    <mergeCell ref="BH37:BH38"/>
    <mergeCell ref="AS37:AS38"/>
    <mergeCell ref="AT37:AT38"/>
    <mergeCell ref="AU37:AU38"/>
    <mergeCell ref="AX37:AX38"/>
    <mergeCell ref="AY37:AY38"/>
    <mergeCell ref="AZ37:AZ38"/>
    <mergeCell ref="AK37:AK38"/>
    <mergeCell ref="AL37:AL38"/>
    <mergeCell ref="AM37:AM38"/>
    <mergeCell ref="AN37:AN38"/>
    <mergeCell ref="AQ37:AQ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BI35:BI36"/>
    <mergeCell ref="BL35:BL36"/>
    <mergeCell ref="BM35:BM36"/>
    <mergeCell ref="AR35:AR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BN35:BN36"/>
    <mergeCell ref="A37:A38"/>
    <mergeCell ref="B37:B38"/>
    <mergeCell ref="C37:C38"/>
    <mergeCell ref="D37:D38"/>
    <mergeCell ref="E37:E38"/>
    <mergeCell ref="F37:F38"/>
    <mergeCell ref="BA35:BA36"/>
    <mergeCell ref="BB35:BB36"/>
    <mergeCell ref="BE35:BE36"/>
    <mergeCell ref="BF35:BF36"/>
    <mergeCell ref="BG35:BG36"/>
    <mergeCell ref="BH35:BH36"/>
    <mergeCell ref="AS35:AS36"/>
    <mergeCell ref="AT35:AT36"/>
    <mergeCell ref="AU35:AU36"/>
    <mergeCell ref="AX35:AX36"/>
    <mergeCell ref="AY35:AY36"/>
    <mergeCell ref="AZ35:AZ36"/>
    <mergeCell ref="AK35:AK36"/>
    <mergeCell ref="AL35:AL36"/>
    <mergeCell ref="AM35:AM36"/>
    <mergeCell ref="AN35:AN36"/>
    <mergeCell ref="AQ35:AQ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BI33:BI34"/>
    <mergeCell ref="BL33:BL34"/>
    <mergeCell ref="BM33:BM34"/>
    <mergeCell ref="AR33:AR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BN33:BN34"/>
    <mergeCell ref="A35:A36"/>
    <mergeCell ref="B35:B36"/>
    <mergeCell ref="C35:C36"/>
    <mergeCell ref="D35:D36"/>
    <mergeCell ref="E35:E36"/>
    <mergeCell ref="F35:F36"/>
    <mergeCell ref="BA33:BA34"/>
    <mergeCell ref="BB33:BB34"/>
    <mergeCell ref="BE33:BE34"/>
    <mergeCell ref="BF33:BF34"/>
    <mergeCell ref="BG33:BG34"/>
    <mergeCell ref="BH33:BH34"/>
    <mergeCell ref="AS33:AS34"/>
    <mergeCell ref="AT33:AT34"/>
    <mergeCell ref="AU33:AU34"/>
    <mergeCell ref="AX33:AX34"/>
    <mergeCell ref="AY33:AY34"/>
    <mergeCell ref="AZ33:AZ34"/>
    <mergeCell ref="AK33:AK34"/>
    <mergeCell ref="AL33:AL34"/>
    <mergeCell ref="AM33:AM34"/>
    <mergeCell ref="AN33:AN34"/>
    <mergeCell ref="AQ33:AQ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BI31:BI32"/>
    <mergeCell ref="BL31:BL32"/>
    <mergeCell ref="BM31:BM32"/>
    <mergeCell ref="AR31:AR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BN31:BN32"/>
    <mergeCell ref="A33:A34"/>
    <mergeCell ref="B33:B34"/>
    <mergeCell ref="C33:C34"/>
    <mergeCell ref="D33:D34"/>
    <mergeCell ref="E33:E34"/>
    <mergeCell ref="F33:F34"/>
    <mergeCell ref="BA31:BA32"/>
    <mergeCell ref="BB31:BB32"/>
    <mergeCell ref="BE31:BE32"/>
    <mergeCell ref="BF31:BF32"/>
    <mergeCell ref="BG31:BG32"/>
    <mergeCell ref="BH31:BH32"/>
    <mergeCell ref="AS31:AS32"/>
    <mergeCell ref="AT31:AT32"/>
    <mergeCell ref="AU31:AU32"/>
    <mergeCell ref="AX31:AX32"/>
    <mergeCell ref="AY31:AY32"/>
    <mergeCell ref="AZ31:AZ32"/>
    <mergeCell ref="AK31:AK32"/>
    <mergeCell ref="AL31:AL32"/>
    <mergeCell ref="AM31:AM32"/>
    <mergeCell ref="AN31:AN32"/>
    <mergeCell ref="AQ31:AQ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BG29:BG30"/>
    <mergeCell ref="BH29:BH30"/>
    <mergeCell ref="BI29:BI30"/>
    <mergeCell ref="BL29:BL30"/>
    <mergeCell ref="BM29:BM30"/>
    <mergeCell ref="BN29:BN30"/>
    <mergeCell ref="AY29:AY30"/>
    <mergeCell ref="AZ29:AZ30"/>
    <mergeCell ref="BA29:BA30"/>
    <mergeCell ref="BB29:BB30"/>
    <mergeCell ref="BE29:BE30"/>
    <mergeCell ref="BF29:BF30"/>
    <mergeCell ref="AS29:AS30"/>
    <mergeCell ref="AT29:AT30"/>
    <mergeCell ref="AU29:AU30"/>
    <mergeCell ref="AV29:AV30"/>
    <mergeCell ref="AW29:AW30"/>
    <mergeCell ref="AX29:AX30"/>
    <mergeCell ref="AK29:AK30"/>
    <mergeCell ref="AL29:AL30"/>
    <mergeCell ref="AM29:AM30"/>
    <mergeCell ref="AN29:AN30"/>
    <mergeCell ref="AQ29:AQ30"/>
    <mergeCell ref="AR29:AR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N23:BN24"/>
    <mergeCell ref="A27:A28"/>
    <mergeCell ref="B27:B28"/>
    <mergeCell ref="C27:C28"/>
    <mergeCell ref="D27:D28"/>
    <mergeCell ref="E27:E28"/>
    <mergeCell ref="F27:F28"/>
    <mergeCell ref="G27:AH27"/>
    <mergeCell ref="AI27:BM27"/>
    <mergeCell ref="BN27:BN28"/>
    <mergeCell ref="BG23:BG24"/>
    <mergeCell ref="BH23:BH24"/>
    <mergeCell ref="BJ23:BJ24"/>
    <mergeCell ref="BK23:BK24"/>
    <mergeCell ref="BL23:BL24"/>
    <mergeCell ref="BM23:BM24"/>
    <mergeCell ref="AZ23:AZ24"/>
    <mergeCell ref="BA23:BA24"/>
    <mergeCell ref="BC23:BC24"/>
    <mergeCell ref="BD23:BD24"/>
    <mergeCell ref="BE23:BE24"/>
    <mergeCell ref="BF23:BF24"/>
    <mergeCell ref="AS23:AS24"/>
    <mergeCell ref="AT23:AT24"/>
    <mergeCell ref="AV23:AV24"/>
    <mergeCell ref="AW23:AW24"/>
    <mergeCell ref="AX23:AX24"/>
    <mergeCell ref="AY23:AY24"/>
    <mergeCell ref="AL23:AL24"/>
    <mergeCell ref="AM23:AM24"/>
    <mergeCell ref="AO23:AO24"/>
    <mergeCell ref="AP23:AP24"/>
    <mergeCell ref="AQ23:AQ24"/>
    <mergeCell ref="AR23:AR24"/>
    <mergeCell ref="AE23:AE24"/>
    <mergeCell ref="AF23:AF24"/>
    <mergeCell ref="AH23:AH24"/>
    <mergeCell ref="AI23:AI24"/>
    <mergeCell ref="AJ23:AJ24"/>
    <mergeCell ref="AK23:AK24"/>
    <mergeCell ref="X23:X24"/>
    <mergeCell ref="Y23:Y24"/>
    <mergeCell ref="AA23:AA24"/>
    <mergeCell ref="AB23:AB24"/>
    <mergeCell ref="AC23:AC24"/>
    <mergeCell ref="AD23:AD24"/>
    <mergeCell ref="Q23:Q24"/>
    <mergeCell ref="R23:R24"/>
    <mergeCell ref="T23:T24"/>
    <mergeCell ref="U23:U24"/>
    <mergeCell ref="V23:V24"/>
    <mergeCell ref="W23:W24"/>
    <mergeCell ref="J23:J24"/>
    <mergeCell ref="K23:K24"/>
    <mergeCell ref="M23:M24"/>
    <mergeCell ref="N23:N24"/>
    <mergeCell ref="O23:O24"/>
    <mergeCell ref="P23:P24"/>
    <mergeCell ref="D23:D24"/>
    <mergeCell ref="E23:E24"/>
    <mergeCell ref="F23:F24"/>
    <mergeCell ref="G23:G24"/>
    <mergeCell ref="H23:H24"/>
    <mergeCell ref="I23:I24"/>
    <mergeCell ref="A17:A22"/>
    <mergeCell ref="B17:B22"/>
    <mergeCell ref="A23:A24"/>
    <mergeCell ref="B23:C24"/>
    <mergeCell ref="BN3:BN4"/>
    <mergeCell ref="A5:A10"/>
    <mergeCell ref="B5:B10"/>
    <mergeCell ref="A11:A16"/>
    <mergeCell ref="B11:B16"/>
    <mergeCell ref="D1:F1"/>
    <mergeCell ref="A3:A4"/>
    <mergeCell ref="B3:B4"/>
    <mergeCell ref="C3:C4"/>
    <mergeCell ref="D3:D4"/>
    <mergeCell ref="E3:E4"/>
    <mergeCell ref="F3:F4"/>
  </mergeCells>
  <conditionalFormatting sqref="E5:F23">
    <cfRule type="cellIs" dxfId="14" priority="7" operator="lessThan">
      <formula>0</formula>
    </cfRule>
  </conditionalFormatting>
  <conditionalFormatting sqref="F5:F23">
    <cfRule type="cellIs" dxfId="13" priority="6" operator="equal">
      <formula>0</formula>
    </cfRule>
  </conditionalFormatting>
  <conditionalFormatting sqref="F29:F44">
    <cfRule type="cellIs" dxfId="12" priority="4" operator="equal">
      <formula>0</formula>
    </cfRule>
    <cfRule type="cellIs" dxfId="11" priority="5" operator="lessThan">
      <formula>0</formula>
    </cfRule>
  </conditionalFormatting>
  <conditionalFormatting sqref="G29:AW29 AX29:BM30 G30:AU30 G31:BM44">
    <cfRule type="cellIs" dxfId="10" priority="3" operator="greaterThan">
      <formula>0</formula>
    </cfRule>
  </conditionalFormatting>
  <conditionalFormatting sqref="G5:BM24">
    <cfRule type="cellIs" dxfId="9" priority="1" operator="greaterThan">
      <formula>0</formula>
    </cfRule>
  </conditionalFormatting>
  <conditionalFormatting sqref="BN5:BP23 BN29:BP29 BN31:BP31 BN33:BP33 BN35:BP35 BN37:BP37 BN39:BP39 BN41:BP41 BN43:BP43">
    <cfRule type="containsText" dxfId="8" priority="8" operator="containsText" text="Done">
      <formula>NOT(ISERROR(SEARCH("Done",BN5)))</formula>
    </cfRule>
  </conditionalFormatting>
  <conditionalFormatting sqref="BN5:BP24 BN29:BP44">
    <cfRule type="containsText" dxfId="7" priority="2" operator="containsText" text="Done">
      <formula>NOT(ISERROR(SEARCH("Done",BN5)))</formula>
    </cfRule>
  </conditionalFormatting>
  <dataValidations count="1">
    <dataValidation allowBlank="1" showInputMessage="1" showErrorMessage="1" sqref="BR5" xr:uid="{34CB5BFB-45F7-40E6-B59B-9C4FF4B1E00F}"/>
  </dataValidations>
  <printOptions horizontalCentered="1" verticalCentered="1"/>
  <pageMargins left="0.7" right="0.7" top="0.75" bottom="0.75" header="0.3" footer="0.3"/>
  <pageSetup paperSize="8" scale="54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0947-495E-4822-87B5-F789A76625FD}">
  <sheetPr>
    <tabColor rgb="FFFFC000"/>
    <pageSetUpPr fitToPage="1"/>
  </sheetPr>
  <dimension ref="A1:BN60"/>
  <sheetViews>
    <sheetView showGridLines="0" zoomScale="60" zoomScaleNormal="60" workbookViewId="0">
      <pane xSplit="6" topLeftCell="AI1" activePane="topRight" state="frozen"/>
      <selection activeCell="G51" sqref="G51:AH52"/>
      <selection pane="topRight" activeCell="AO8" sqref="AO8"/>
    </sheetView>
  </sheetViews>
  <sheetFormatPr defaultColWidth="9.1796875" defaultRowHeight="15" customHeight="1" x14ac:dyDescent="0.35"/>
  <cols>
    <col min="1" max="1" width="21.81640625" customWidth="1"/>
    <col min="2" max="2" width="26.453125" style="21" customWidth="1"/>
    <col min="3" max="3" width="10.26953125" customWidth="1"/>
    <col min="4" max="5" width="11.26953125" style="2" customWidth="1"/>
    <col min="6" max="6" width="13.54296875" style="2" customWidth="1"/>
    <col min="7" max="34" width="4.54296875" style="1" hidden="1" customWidth="1"/>
    <col min="35" max="42" width="4.54296875" style="1" customWidth="1"/>
    <col min="43" max="45" width="4.54296875" style="2" customWidth="1"/>
    <col min="46" max="65" width="4.54296875" customWidth="1"/>
    <col min="66" max="66" width="21.453125" customWidth="1"/>
    <col min="67" max="68" width="2.26953125" bestFit="1" customWidth="1"/>
    <col min="69" max="69" width="3.26953125" bestFit="1" customWidth="1"/>
    <col min="70" max="70" width="12" bestFit="1" customWidth="1"/>
    <col min="71" max="71" width="7.1796875" bestFit="1" customWidth="1"/>
    <col min="72" max="78" width="2.26953125" bestFit="1" customWidth="1"/>
    <col min="79" max="81" width="3.26953125" bestFit="1" customWidth="1"/>
    <col min="82" max="82" width="10" bestFit="1" customWidth="1"/>
    <col min="83" max="83" width="11.453125" bestFit="1" customWidth="1"/>
  </cols>
  <sheetData>
    <row r="1" spans="1:66" ht="34.5" customHeight="1" x14ac:dyDescent="0.35">
      <c r="A1" s="27" t="s">
        <v>45</v>
      </c>
      <c r="D1" s="230" t="s">
        <v>293</v>
      </c>
      <c r="E1" s="231"/>
      <c r="F1" s="232"/>
    </row>
    <row r="2" spans="1:66" ht="25" customHeight="1" x14ac:dyDescent="0.35">
      <c r="A2" s="23" t="s">
        <v>46</v>
      </c>
      <c r="C2" s="2">
        <f>D2/4</f>
        <v>60</v>
      </c>
      <c r="D2" s="2">
        <f>SUBTOTAL(9,D5:D28)</f>
        <v>240</v>
      </c>
      <c r="E2" s="2">
        <f>SUBTOTAL(9,E5:E28)</f>
        <v>0</v>
      </c>
      <c r="F2" s="63">
        <f>SUBTOTAL(9,F5:F28)</f>
        <v>-240</v>
      </c>
    </row>
    <row r="3" spans="1:66" ht="18" customHeight="1" x14ac:dyDescent="0.35">
      <c r="A3" s="206" t="s">
        <v>0</v>
      </c>
      <c r="B3" s="206" t="s">
        <v>25</v>
      </c>
      <c r="C3" s="206" t="s">
        <v>47</v>
      </c>
      <c r="D3" s="207" t="s">
        <v>48</v>
      </c>
      <c r="E3" s="207" t="s">
        <v>49</v>
      </c>
      <c r="F3" s="207" t="s">
        <v>50</v>
      </c>
      <c r="G3" s="208" t="s">
        <v>187</v>
      </c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5" t="s">
        <v>279</v>
      </c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  <c r="AZ3" s="216"/>
      <c r="BA3" s="216"/>
      <c r="BB3" s="216"/>
      <c r="BC3" s="216"/>
      <c r="BD3" s="216"/>
      <c r="BE3" s="216"/>
      <c r="BF3" s="216"/>
      <c r="BG3" s="216"/>
      <c r="BH3" s="216"/>
      <c r="BI3" s="216"/>
      <c r="BJ3" s="216"/>
      <c r="BK3" s="216"/>
      <c r="BL3" s="216"/>
      <c r="BM3" s="217"/>
      <c r="BN3" s="237" t="s">
        <v>52</v>
      </c>
    </row>
    <row r="4" spans="1:66" ht="18" customHeight="1" x14ac:dyDescent="0.35">
      <c r="A4" s="206"/>
      <c r="B4" s="206"/>
      <c r="C4" s="206"/>
      <c r="D4" s="207"/>
      <c r="E4" s="207"/>
      <c r="F4" s="207"/>
      <c r="G4" s="115">
        <v>1</v>
      </c>
      <c r="H4" s="37">
        <v>2</v>
      </c>
      <c r="I4" s="37">
        <v>3</v>
      </c>
      <c r="J4" s="37">
        <v>4</v>
      </c>
      <c r="K4" s="37">
        <v>5</v>
      </c>
      <c r="L4" s="37">
        <v>6</v>
      </c>
      <c r="M4" s="115">
        <v>7</v>
      </c>
      <c r="N4" s="115">
        <v>8</v>
      </c>
      <c r="O4" s="37">
        <v>9</v>
      </c>
      <c r="P4" s="37">
        <v>10</v>
      </c>
      <c r="Q4" s="37">
        <v>11</v>
      </c>
      <c r="R4" s="37">
        <v>12</v>
      </c>
      <c r="S4" s="37">
        <v>13</v>
      </c>
      <c r="T4" s="115">
        <v>14</v>
      </c>
      <c r="U4" s="115">
        <v>15</v>
      </c>
      <c r="V4" s="37">
        <v>16</v>
      </c>
      <c r="W4" s="37">
        <v>17</v>
      </c>
      <c r="X4" s="37">
        <v>18</v>
      </c>
      <c r="Y4" s="37">
        <v>19</v>
      </c>
      <c r="Z4" s="37">
        <v>20</v>
      </c>
      <c r="AA4" s="115">
        <v>21</v>
      </c>
      <c r="AB4" s="115">
        <v>22</v>
      </c>
      <c r="AC4" s="37">
        <v>23</v>
      </c>
      <c r="AD4" s="37">
        <v>24</v>
      </c>
      <c r="AE4" s="37">
        <v>25</v>
      </c>
      <c r="AF4" s="37">
        <v>26</v>
      </c>
      <c r="AG4" s="37">
        <v>27</v>
      </c>
      <c r="AH4" s="115">
        <v>28</v>
      </c>
      <c r="AI4" s="149">
        <v>1</v>
      </c>
      <c r="AJ4" s="149">
        <v>2</v>
      </c>
      <c r="AK4" s="149">
        <v>3</v>
      </c>
      <c r="AL4" s="148">
        <v>4</v>
      </c>
      <c r="AM4" s="148">
        <v>5</v>
      </c>
      <c r="AN4" s="149">
        <v>6</v>
      </c>
      <c r="AO4" s="149">
        <v>7</v>
      </c>
      <c r="AP4" s="149">
        <v>8</v>
      </c>
      <c r="AQ4" s="149">
        <v>9</v>
      </c>
      <c r="AR4" s="149">
        <v>10</v>
      </c>
      <c r="AS4" s="148">
        <v>11</v>
      </c>
      <c r="AT4" s="148">
        <v>12</v>
      </c>
      <c r="AU4" s="148">
        <v>13</v>
      </c>
      <c r="AV4" s="148">
        <v>14</v>
      </c>
      <c r="AW4" s="148">
        <v>15</v>
      </c>
      <c r="AX4" s="148">
        <v>16</v>
      </c>
      <c r="AY4" s="148">
        <v>17</v>
      </c>
      <c r="AZ4" s="148">
        <v>18</v>
      </c>
      <c r="BA4" s="148">
        <v>19</v>
      </c>
      <c r="BB4" s="149">
        <v>20</v>
      </c>
      <c r="BC4" s="149">
        <v>21</v>
      </c>
      <c r="BD4" s="149">
        <v>22</v>
      </c>
      <c r="BE4" s="149">
        <v>23</v>
      </c>
      <c r="BF4" s="149">
        <v>24</v>
      </c>
      <c r="BG4" s="148">
        <v>25</v>
      </c>
      <c r="BH4" s="148">
        <v>26</v>
      </c>
      <c r="BI4" s="149">
        <v>27</v>
      </c>
      <c r="BJ4" s="149">
        <v>28</v>
      </c>
      <c r="BK4" s="149">
        <v>29</v>
      </c>
      <c r="BL4" s="149">
        <v>30</v>
      </c>
      <c r="BM4" s="149">
        <v>31</v>
      </c>
      <c r="BN4" s="238"/>
    </row>
    <row r="5" spans="1:66" ht="18" customHeight="1" x14ac:dyDescent="0.35">
      <c r="A5" s="220" t="s">
        <v>296</v>
      </c>
      <c r="B5" s="223" t="s">
        <v>193</v>
      </c>
      <c r="C5" s="31" t="s">
        <v>1</v>
      </c>
      <c r="D5" s="14">
        <v>60</v>
      </c>
      <c r="E5" s="4">
        <f>SUM(AI5:AR5)</f>
        <v>0</v>
      </c>
      <c r="F5" s="8">
        <f>E5-D5</f>
        <v>-60</v>
      </c>
      <c r="G5" s="116"/>
      <c r="H5" s="9"/>
      <c r="I5" s="9"/>
      <c r="J5" s="9"/>
      <c r="K5" s="9"/>
      <c r="L5" s="9"/>
      <c r="M5" s="116"/>
      <c r="N5" s="116"/>
      <c r="O5" s="9"/>
      <c r="P5" s="9"/>
      <c r="Q5" s="9"/>
      <c r="R5" s="9"/>
      <c r="S5" s="9"/>
      <c r="T5" s="116"/>
      <c r="U5" s="116"/>
      <c r="V5" s="9"/>
      <c r="W5" s="9"/>
      <c r="X5" s="9"/>
      <c r="Y5" s="9"/>
      <c r="Z5" s="9"/>
      <c r="AA5" s="116"/>
      <c r="AB5" s="116"/>
      <c r="AC5" s="9"/>
      <c r="AD5" s="9"/>
      <c r="AE5" s="9"/>
      <c r="AF5" s="9"/>
      <c r="AG5" s="9"/>
      <c r="AH5" s="116"/>
      <c r="AI5" s="9"/>
      <c r="AJ5" s="9"/>
      <c r="AK5" s="9"/>
      <c r="AL5" s="116"/>
      <c r="AM5" s="116"/>
      <c r="AN5" s="9"/>
      <c r="AO5" s="9"/>
      <c r="AP5" s="9"/>
      <c r="AQ5" s="9"/>
      <c r="AR5" s="9"/>
      <c r="AS5" s="116"/>
      <c r="AT5" s="116"/>
      <c r="AU5" s="116"/>
      <c r="AV5" s="116"/>
      <c r="AW5" s="116"/>
      <c r="AX5" s="116"/>
      <c r="AY5" s="116"/>
      <c r="AZ5" s="116"/>
      <c r="BA5" s="116"/>
      <c r="BB5" s="9"/>
      <c r="BC5" s="9"/>
      <c r="BD5" s="9"/>
      <c r="BE5" s="9"/>
      <c r="BF5" s="9"/>
      <c r="BG5" s="116"/>
      <c r="BH5" s="116"/>
      <c r="BI5" s="9"/>
      <c r="BJ5" s="9"/>
      <c r="BK5" s="9"/>
      <c r="BL5" s="9"/>
      <c r="BM5" s="173"/>
      <c r="BN5" s="94"/>
    </row>
    <row r="6" spans="1:66" ht="18" customHeight="1" x14ac:dyDescent="0.35">
      <c r="A6" s="221"/>
      <c r="B6" s="224"/>
      <c r="C6" s="32" t="s">
        <v>2</v>
      </c>
      <c r="D6" s="124">
        <v>60</v>
      </c>
      <c r="E6" s="4">
        <f>SUM(AI6:AR6)</f>
        <v>0</v>
      </c>
      <c r="F6" s="8">
        <f t="shared" ref="F6:F29" si="0">E6-D6</f>
        <v>-60</v>
      </c>
      <c r="G6" s="116"/>
      <c r="H6" s="9"/>
      <c r="I6" s="9"/>
      <c r="J6" s="9"/>
      <c r="K6" s="9"/>
      <c r="L6" s="9"/>
      <c r="M6" s="116"/>
      <c r="N6" s="116"/>
      <c r="O6" s="9"/>
      <c r="P6" s="9"/>
      <c r="Q6" s="9"/>
      <c r="R6" s="9"/>
      <c r="S6" s="9"/>
      <c r="T6" s="116"/>
      <c r="U6" s="116"/>
      <c r="V6" s="9"/>
      <c r="W6" s="9"/>
      <c r="X6" s="9"/>
      <c r="Y6" s="9"/>
      <c r="Z6" s="9"/>
      <c r="AA6" s="116"/>
      <c r="AB6" s="116"/>
      <c r="AC6" s="9"/>
      <c r="AD6" s="9"/>
      <c r="AE6" s="9"/>
      <c r="AF6" s="9"/>
      <c r="AG6" s="9"/>
      <c r="AH6" s="116"/>
      <c r="AI6" s="9"/>
      <c r="AJ6" s="9"/>
      <c r="AK6" s="9"/>
      <c r="AL6" s="116"/>
      <c r="AM6" s="116"/>
      <c r="AN6" s="9"/>
      <c r="AO6" s="9"/>
      <c r="AP6" s="9"/>
      <c r="AQ6" s="9"/>
      <c r="AR6" s="9"/>
      <c r="AS6" s="116"/>
      <c r="AT6" s="116"/>
      <c r="AU6" s="116"/>
      <c r="AV6" s="116"/>
      <c r="AW6" s="116"/>
      <c r="AX6" s="116"/>
      <c r="AY6" s="116"/>
      <c r="AZ6" s="116"/>
      <c r="BA6" s="116"/>
      <c r="BB6" s="9"/>
      <c r="BC6" s="9"/>
      <c r="BD6" s="9"/>
      <c r="BE6" s="9"/>
      <c r="BF6" s="9"/>
      <c r="BG6" s="116"/>
      <c r="BH6" s="116"/>
      <c r="BI6" s="9"/>
      <c r="BJ6" s="9"/>
      <c r="BK6" s="9"/>
      <c r="BL6" s="9"/>
      <c r="BM6" s="173"/>
      <c r="BN6" s="94"/>
    </row>
    <row r="7" spans="1:66" ht="18" customHeight="1" x14ac:dyDescent="0.35">
      <c r="A7" s="221"/>
      <c r="B7" s="224"/>
      <c r="C7" s="32" t="s">
        <v>3</v>
      </c>
      <c r="D7" s="124"/>
      <c r="E7" s="4">
        <f>SUM(AI7:AR7)</f>
        <v>0</v>
      </c>
      <c r="F7" s="8">
        <f t="shared" si="0"/>
        <v>0</v>
      </c>
      <c r="G7" s="116"/>
      <c r="H7" s="9"/>
      <c r="I7" s="9"/>
      <c r="J7" s="9"/>
      <c r="K7" s="9"/>
      <c r="L7" s="9"/>
      <c r="M7" s="116"/>
      <c r="N7" s="116"/>
      <c r="O7" s="9"/>
      <c r="P7" s="9"/>
      <c r="Q7" s="9"/>
      <c r="R7" s="9"/>
      <c r="S7" s="9"/>
      <c r="T7" s="116"/>
      <c r="U7" s="116"/>
      <c r="V7" s="9"/>
      <c r="W7" s="9"/>
      <c r="X7" s="9"/>
      <c r="Y7" s="9"/>
      <c r="Z7" s="9"/>
      <c r="AA7" s="116"/>
      <c r="AB7" s="116"/>
      <c r="AC7" s="9"/>
      <c r="AD7" s="9"/>
      <c r="AE7" s="9"/>
      <c r="AF7" s="9"/>
      <c r="AG7" s="9"/>
      <c r="AH7" s="116"/>
      <c r="AI7" s="9"/>
      <c r="AJ7" s="9"/>
      <c r="AK7" s="9"/>
      <c r="AL7" s="116"/>
      <c r="AM7" s="116"/>
      <c r="AN7" s="9"/>
      <c r="AO7" s="9"/>
      <c r="AP7" s="9"/>
      <c r="AQ7" s="9"/>
      <c r="AR7" s="9"/>
      <c r="AS7" s="116"/>
      <c r="AT7" s="116"/>
      <c r="AU7" s="116"/>
      <c r="AV7" s="116"/>
      <c r="AW7" s="116"/>
      <c r="AX7" s="116"/>
      <c r="AY7" s="116"/>
      <c r="AZ7" s="116"/>
      <c r="BA7" s="116"/>
      <c r="BB7" s="9"/>
      <c r="BC7" s="9"/>
      <c r="BD7" s="9"/>
      <c r="BE7" s="9"/>
      <c r="BF7" s="9"/>
      <c r="BG7" s="116"/>
      <c r="BH7" s="116"/>
      <c r="BI7" s="9"/>
      <c r="BJ7" s="9"/>
      <c r="BK7" s="9"/>
      <c r="BL7" s="9"/>
      <c r="BM7" s="173"/>
      <c r="BN7" s="94"/>
    </row>
    <row r="8" spans="1:66" ht="18" customHeight="1" x14ac:dyDescent="0.35">
      <c r="A8" s="221"/>
      <c r="B8" s="224"/>
      <c r="C8" s="33" t="s">
        <v>4</v>
      </c>
      <c r="D8" s="124">
        <v>60</v>
      </c>
      <c r="E8" s="4">
        <f>SUM(AI8:AR8)</f>
        <v>0</v>
      </c>
      <c r="F8" s="8">
        <f t="shared" si="0"/>
        <v>-60</v>
      </c>
      <c r="G8" s="116"/>
      <c r="H8" s="9"/>
      <c r="I8" s="9"/>
      <c r="J8" s="9"/>
      <c r="K8" s="9"/>
      <c r="L8" s="9"/>
      <c r="M8" s="116"/>
      <c r="N8" s="116"/>
      <c r="O8" s="9"/>
      <c r="P8" s="9"/>
      <c r="Q8" s="9"/>
      <c r="R8" s="9"/>
      <c r="S8" s="9"/>
      <c r="T8" s="116"/>
      <c r="U8" s="116"/>
      <c r="V8" s="9"/>
      <c r="W8" s="9"/>
      <c r="X8" s="9"/>
      <c r="Y8" s="9"/>
      <c r="Z8" s="9"/>
      <c r="AA8" s="116"/>
      <c r="AB8" s="116"/>
      <c r="AC8" s="9"/>
      <c r="AD8" s="9"/>
      <c r="AE8" s="9"/>
      <c r="AF8" s="9"/>
      <c r="AG8" s="9"/>
      <c r="AH8" s="116"/>
      <c r="AI8" s="9"/>
      <c r="AJ8" s="9"/>
      <c r="AK8" s="9"/>
      <c r="AL8" s="116"/>
      <c r="AM8" s="116"/>
      <c r="AN8" s="9"/>
      <c r="AO8" s="9"/>
      <c r="AP8" s="9"/>
      <c r="AQ8" s="9"/>
      <c r="AR8" s="9"/>
      <c r="AS8" s="116"/>
      <c r="AT8" s="116"/>
      <c r="AU8" s="116"/>
      <c r="AV8" s="116"/>
      <c r="AW8" s="116"/>
      <c r="AX8" s="116"/>
      <c r="AY8" s="116"/>
      <c r="AZ8" s="116"/>
      <c r="BA8" s="116"/>
      <c r="BB8" s="9"/>
      <c r="BC8" s="9"/>
      <c r="BD8" s="9"/>
      <c r="BE8" s="9"/>
      <c r="BF8" s="9"/>
      <c r="BG8" s="116"/>
      <c r="BH8" s="116"/>
      <c r="BI8" s="9"/>
      <c r="BJ8" s="9"/>
      <c r="BK8" s="9"/>
      <c r="BL8" s="9"/>
      <c r="BM8" s="173"/>
      <c r="BN8" s="94"/>
    </row>
    <row r="9" spans="1:66" ht="18" customHeight="1" x14ac:dyDescent="0.35">
      <c r="A9" s="221"/>
      <c r="B9" s="224"/>
      <c r="C9" s="33" t="s">
        <v>5</v>
      </c>
      <c r="D9" s="124">
        <v>60</v>
      </c>
      <c r="E9" s="4">
        <f>SUM(AI9:AR9)</f>
        <v>0</v>
      </c>
      <c r="F9" s="8">
        <f t="shared" si="0"/>
        <v>-60</v>
      </c>
      <c r="G9" s="116"/>
      <c r="H9" s="9"/>
      <c r="I9" s="9"/>
      <c r="J9" s="9"/>
      <c r="K9" s="9"/>
      <c r="L9" s="9"/>
      <c r="M9" s="116"/>
      <c r="N9" s="116"/>
      <c r="O9" s="9"/>
      <c r="P9" s="9"/>
      <c r="Q9" s="9"/>
      <c r="R9" s="9"/>
      <c r="S9" s="9"/>
      <c r="T9" s="116"/>
      <c r="U9" s="116"/>
      <c r="V9" s="9"/>
      <c r="W9" s="9"/>
      <c r="X9" s="9"/>
      <c r="Y9" s="9"/>
      <c r="Z9" s="9"/>
      <c r="AA9" s="116"/>
      <c r="AB9" s="116"/>
      <c r="AC9" s="9"/>
      <c r="AD9" s="9"/>
      <c r="AE9" s="9"/>
      <c r="AF9" s="9"/>
      <c r="AG9" s="9"/>
      <c r="AH9" s="116"/>
      <c r="AI9" s="9"/>
      <c r="AJ9" s="9"/>
      <c r="AK9" s="9"/>
      <c r="AL9" s="116"/>
      <c r="AM9" s="116"/>
      <c r="AN9" s="9"/>
      <c r="AO9" s="9"/>
      <c r="AP9" s="9"/>
      <c r="AQ9" s="9"/>
      <c r="AR9" s="9"/>
      <c r="AS9" s="116"/>
      <c r="AT9" s="116"/>
      <c r="AU9" s="116"/>
      <c r="AV9" s="116"/>
      <c r="AW9" s="116"/>
      <c r="AX9" s="116"/>
      <c r="AY9" s="116"/>
      <c r="AZ9" s="116"/>
      <c r="BA9" s="116"/>
      <c r="BB9" s="9"/>
      <c r="BC9" s="9"/>
      <c r="BD9" s="9"/>
      <c r="BE9" s="9"/>
      <c r="BF9" s="9"/>
      <c r="BG9" s="116"/>
      <c r="BH9" s="116"/>
      <c r="BI9" s="9"/>
      <c r="BJ9" s="9"/>
      <c r="BK9" s="9"/>
      <c r="BL9" s="9"/>
      <c r="BM9" s="173"/>
      <c r="BN9" s="94"/>
    </row>
    <row r="10" spans="1:66" ht="18" customHeight="1" x14ac:dyDescent="0.35">
      <c r="A10" s="222"/>
      <c r="B10" s="225"/>
      <c r="C10" s="34" t="s">
        <v>6</v>
      </c>
      <c r="D10" s="124"/>
      <c r="E10" s="4"/>
      <c r="F10" s="10">
        <f t="shared" si="0"/>
        <v>0</v>
      </c>
      <c r="G10" s="117"/>
      <c r="H10" s="13"/>
      <c r="I10" s="13"/>
      <c r="J10" s="13"/>
      <c r="K10" s="13"/>
      <c r="L10" s="13"/>
      <c r="M10" s="117"/>
      <c r="N10" s="117"/>
      <c r="O10" s="13"/>
      <c r="P10" s="13"/>
      <c r="Q10" s="13"/>
      <c r="R10" s="13"/>
      <c r="S10" s="13"/>
      <c r="T10" s="117"/>
      <c r="U10" s="117"/>
      <c r="V10" s="13"/>
      <c r="W10" s="13"/>
      <c r="X10" s="13"/>
      <c r="Y10" s="13"/>
      <c r="Z10" s="13"/>
      <c r="AA10" s="117"/>
      <c r="AB10" s="117"/>
      <c r="AC10" s="13"/>
      <c r="AD10" s="13"/>
      <c r="AE10" s="13"/>
      <c r="AF10" s="13"/>
      <c r="AG10" s="13"/>
      <c r="AH10" s="117"/>
      <c r="AI10" s="13"/>
      <c r="AJ10" s="13"/>
      <c r="AK10" s="13"/>
      <c r="AL10" s="117"/>
      <c r="AM10" s="117"/>
      <c r="AN10" s="13"/>
      <c r="AO10" s="13"/>
      <c r="AP10" s="13"/>
      <c r="AQ10" s="13"/>
      <c r="AR10" s="13"/>
      <c r="AS10" s="117"/>
      <c r="AT10" s="117"/>
      <c r="AU10" s="117"/>
      <c r="AV10" s="117"/>
      <c r="AW10" s="117"/>
      <c r="AX10" s="117"/>
      <c r="AY10" s="117"/>
      <c r="AZ10" s="117"/>
      <c r="BA10" s="117"/>
      <c r="BB10" s="13"/>
      <c r="BC10" s="13"/>
      <c r="BD10" s="13"/>
      <c r="BE10" s="13"/>
      <c r="BF10" s="13"/>
      <c r="BG10" s="117"/>
      <c r="BH10" s="117"/>
      <c r="BI10" s="13"/>
      <c r="BJ10" s="13"/>
      <c r="BK10" s="13"/>
      <c r="BL10" s="13"/>
      <c r="BM10" s="174"/>
      <c r="BN10" s="94"/>
    </row>
    <row r="11" spans="1:66" ht="18" hidden="1" customHeight="1" x14ac:dyDescent="0.35">
      <c r="A11" s="220"/>
      <c r="B11" s="223"/>
      <c r="C11" s="31" t="s">
        <v>1</v>
      </c>
      <c r="D11" s="14"/>
      <c r="E11" s="4">
        <f t="shared" ref="E11:E28" si="1">SUM(G11:AG11)</f>
        <v>0</v>
      </c>
      <c r="F11" s="4">
        <f t="shared" si="0"/>
        <v>0</v>
      </c>
      <c r="G11" s="118"/>
      <c r="H11" s="5"/>
      <c r="I11" s="5"/>
      <c r="J11" s="5"/>
      <c r="K11" s="5"/>
      <c r="L11" s="5"/>
      <c r="M11" s="118"/>
      <c r="N11" s="118"/>
      <c r="O11" s="5"/>
      <c r="P11" s="5"/>
      <c r="Q11" s="5"/>
      <c r="R11" s="5"/>
      <c r="S11" s="5"/>
      <c r="T11" s="118"/>
      <c r="U11" s="118"/>
      <c r="V11" s="5"/>
      <c r="W11" s="5"/>
      <c r="X11" s="5"/>
      <c r="Y11" s="5"/>
      <c r="Z11" s="5"/>
      <c r="AA11" s="118"/>
      <c r="AB11" s="118"/>
      <c r="AC11" s="5"/>
      <c r="AD11" s="5"/>
      <c r="AE11" s="5"/>
      <c r="AF11" s="5"/>
      <c r="AG11" s="5"/>
      <c r="AH11" s="118"/>
      <c r="AI11" s="9"/>
      <c r="AJ11" s="9"/>
      <c r="AK11" s="9"/>
      <c r="AL11" s="9"/>
      <c r="AM11" s="9"/>
      <c r="AN11" s="9"/>
      <c r="AO11" s="9"/>
      <c r="AP11" s="9"/>
      <c r="AQ11" s="41"/>
      <c r="AR11" s="153"/>
      <c r="AS11" s="153"/>
      <c r="BN11" s="94"/>
    </row>
    <row r="12" spans="1:66" ht="18" hidden="1" customHeight="1" x14ac:dyDescent="0.35">
      <c r="A12" s="221"/>
      <c r="B12" s="224"/>
      <c r="C12" s="32" t="s">
        <v>2</v>
      </c>
      <c r="D12" s="124"/>
      <c r="E12" s="4">
        <f t="shared" si="1"/>
        <v>0</v>
      </c>
      <c r="F12" s="8">
        <f t="shared" si="0"/>
        <v>0</v>
      </c>
      <c r="G12" s="116"/>
      <c r="H12" s="9"/>
      <c r="I12" s="9"/>
      <c r="J12" s="9"/>
      <c r="K12" s="9"/>
      <c r="L12" s="9"/>
      <c r="M12" s="116"/>
      <c r="N12" s="116"/>
      <c r="O12" s="9"/>
      <c r="P12" s="9"/>
      <c r="Q12" s="9"/>
      <c r="R12" s="9"/>
      <c r="S12" s="9"/>
      <c r="T12" s="116"/>
      <c r="U12" s="116"/>
      <c r="V12" s="9"/>
      <c r="W12" s="9"/>
      <c r="X12" s="9"/>
      <c r="Y12" s="9"/>
      <c r="Z12" s="9"/>
      <c r="AA12" s="116"/>
      <c r="AB12" s="116"/>
      <c r="AC12" s="9"/>
      <c r="AD12" s="9"/>
      <c r="AE12" s="9"/>
      <c r="AF12" s="9"/>
      <c r="AG12" s="9"/>
      <c r="AH12" s="116"/>
      <c r="AI12" s="103"/>
      <c r="AJ12" s="103"/>
      <c r="AK12" s="103"/>
      <c r="AL12" s="103"/>
      <c r="AM12" s="103"/>
      <c r="AN12" s="103"/>
      <c r="AO12" s="103"/>
      <c r="AP12" s="103"/>
      <c r="AQ12" s="42"/>
      <c r="AR12" s="153"/>
      <c r="AS12" s="153"/>
      <c r="BN12" s="94"/>
    </row>
    <row r="13" spans="1:66" ht="18" hidden="1" customHeight="1" x14ac:dyDescent="0.35">
      <c r="A13" s="221"/>
      <c r="B13" s="224"/>
      <c r="C13" s="32" t="s">
        <v>3</v>
      </c>
      <c r="D13" s="124"/>
      <c r="E13" s="4">
        <f t="shared" si="1"/>
        <v>0</v>
      </c>
      <c r="F13" s="8">
        <f t="shared" si="0"/>
        <v>0</v>
      </c>
      <c r="G13" s="116"/>
      <c r="H13" s="9"/>
      <c r="I13" s="9"/>
      <c r="J13" s="9"/>
      <c r="K13" s="9"/>
      <c r="L13" s="9"/>
      <c r="M13" s="116"/>
      <c r="N13" s="116"/>
      <c r="O13" s="9"/>
      <c r="P13" s="9"/>
      <c r="Q13" s="9"/>
      <c r="R13" s="9"/>
      <c r="S13" s="9"/>
      <c r="T13" s="116"/>
      <c r="U13" s="116"/>
      <c r="V13" s="9"/>
      <c r="W13" s="9"/>
      <c r="X13" s="9"/>
      <c r="Y13" s="9"/>
      <c r="Z13" s="9"/>
      <c r="AA13" s="116"/>
      <c r="AB13" s="116"/>
      <c r="AC13" s="9"/>
      <c r="AD13" s="9"/>
      <c r="AE13" s="9"/>
      <c r="AF13" s="9"/>
      <c r="AG13" s="9"/>
      <c r="AH13" s="116"/>
      <c r="AI13" s="103"/>
      <c r="AJ13" s="103"/>
      <c r="AK13" s="103"/>
      <c r="AL13" s="103"/>
      <c r="AM13" s="103"/>
      <c r="AN13" s="103"/>
      <c r="AO13" s="103"/>
      <c r="AP13" s="103"/>
      <c r="AQ13" s="42"/>
      <c r="AR13" s="153"/>
      <c r="AS13" s="153"/>
      <c r="BN13" s="94"/>
    </row>
    <row r="14" spans="1:66" ht="18" hidden="1" customHeight="1" x14ac:dyDescent="0.35">
      <c r="A14" s="221"/>
      <c r="B14" s="224"/>
      <c r="C14" s="33" t="s">
        <v>4</v>
      </c>
      <c r="D14" s="124"/>
      <c r="E14" s="4">
        <f t="shared" si="1"/>
        <v>0</v>
      </c>
      <c r="F14" s="8">
        <f t="shared" si="0"/>
        <v>0</v>
      </c>
      <c r="G14" s="116"/>
      <c r="H14" s="9"/>
      <c r="I14" s="9"/>
      <c r="J14" s="9"/>
      <c r="K14" s="9"/>
      <c r="L14" s="9"/>
      <c r="M14" s="116"/>
      <c r="N14" s="116"/>
      <c r="O14" s="9"/>
      <c r="P14" s="9"/>
      <c r="Q14" s="9"/>
      <c r="R14" s="9"/>
      <c r="S14" s="9"/>
      <c r="T14" s="116"/>
      <c r="U14" s="116"/>
      <c r="V14" s="9"/>
      <c r="W14" s="9"/>
      <c r="X14" s="9"/>
      <c r="Y14" s="9"/>
      <c r="Z14" s="9"/>
      <c r="AA14" s="116"/>
      <c r="AB14" s="116"/>
      <c r="AC14" s="9"/>
      <c r="AD14" s="9"/>
      <c r="AE14" s="9"/>
      <c r="AF14" s="9"/>
      <c r="AG14" s="9"/>
      <c r="AH14" s="116"/>
      <c r="AI14" s="172"/>
      <c r="AJ14" s="172"/>
      <c r="AK14" s="172"/>
      <c r="AL14" s="172"/>
      <c r="AM14" s="172"/>
      <c r="AN14" s="172"/>
      <c r="AO14" s="172"/>
      <c r="AP14" s="172"/>
      <c r="AQ14" s="140"/>
      <c r="AR14"/>
      <c r="AS14"/>
      <c r="BN14" s="94"/>
    </row>
    <row r="15" spans="1:66" ht="18" hidden="1" customHeight="1" x14ac:dyDescent="0.35">
      <c r="A15" s="221"/>
      <c r="B15" s="224"/>
      <c r="C15" s="33" t="s">
        <v>5</v>
      </c>
      <c r="D15" s="124"/>
      <c r="E15" s="4">
        <f t="shared" si="1"/>
        <v>0</v>
      </c>
      <c r="F15" s="8">
        <f t="shared" si="0"/>
        <v>0</v>
      </c>
      <c r="G15" s="116"/>
      <c r="H15" s="9"/>
      <c r="I15" s="9"/>
      <c r="J15" s="9"/>
      <c r="K15" s="9"/>
      <c r="L15" s="9"/>
      <c r="M15" s="116"/>
      <c r="N15" s="116"/>
      <c r="O15" s="9"/>
      <c r="P15" s="9"/>
      <c r="Q15" s="9"/>
      <c r="R15" s="9"/>
      <c r="S15" s="9"/>
      <c r="T15" s="116"/>
      <c r="U15" s="116"/>
      <c r="V15" s="9"/>
      <c r="W15" s="9"/>
      <c r="X15" s="9"/>
      <c r="Y15" s="9"/>
      <c r="Z15" s="9"/>
      <c r="AA15" s="116"/>
      <c r="AB15" s="116"/>
      <c r="AC15" s="9"/>
      <c r="AD15" s="9"/>
      <c r="AE15" s="9"/>
      <c r="AF15" s="9"/>
      <c r="AG15" s="9"/>
      <c r="AH15" s="116"/>
      <c r="AI15" s="172"/>
      <c r="AJ15" s="172"/>
      <c r="AK15" s="172"/>
      <c r="AL15" s="172"/>
      <c r="AM15" s="172"/>
      <c r="AN15" s="172"/>
      <c r="AO15" s="172"/>
      <c r="AP15" s="172"/>
      <c r="AQ15" s="140"/>
      <c r="AR15"/>
      <c r="AS15"/>
      <c r="BN15" s="94"/>
    </row>
    <row r="16" spans="1:66" ht="18" hidden="1" customHeight="1" x14ac:dyDescent="0.35">
      <c r="A16" s="222"/>
      <c r="B16" s="225"/>
      <c r="C16" s="34" t="s">
        <v>6</v>
      </c>
      <c r="D16" s="16"/>
      <c r="E16" s="4">
        <f t="shared" si="1"/>
        <v>0</v>
      </c>
      <c r="F16" s="10">
        <f t="shared" si="0"/>
        <v>0</v>
      </c>
      <c r="G16" s="117"/>
      <c r="H16" s="13"/>
      <c r="I16" s="13"/>
      <c r="J16" s="13"/>
      <c r="K16" s="13"/>
      <c r="L16" s="13"/>
      <c r="M16" s="117"/>
      <c r="N16" s="117"/>
      <c r="O16" s="13"/>
      <c r="P16" s="13"/>
      <c r="Q16" s="13"/>
      <c r="R16" s="13"/>
      <c r="S16" s="13"/>
      <c r="T16" s="117"/>
      <c r="U16" s="117"/>
      <c r="V16" s="13"/>
      <c r="W16" s="13"/>
      <c r="X16" s="13"/>
      <c r="Y16" s="13"/>
      <c r="Z16" s="13"/>
      <c r="AA16" s="117"/>
      <c r="AB16" s="117"/>
      <c r="AC16" s="13"/>
      <c r="AD16" s="13"/>
      <c r="AE16" s="13"/>
      <c r="AF16" s="13"/>
      <c r="AG16" s="13"/>
      <c r="AH16" s="117"/>
      <c r="AI16" s="19"/>
      <c r="AJ16" s="19"/>
      <c r="AK16" s="19"/>
      <c r="AL16" s="19"/>
      <c r="AM16" s="19"/>
      <c r="AN16" s="19"/>
      <c r="AO16" s="19"/>
      <c r="AP16" s="19"/>
      <c r="AQ16" s="43"/>
      <c r="AR16" s="153"/>
      <c r="AS16" s="153"/>
      <c r="BN16" s="94"/>
    </row>
    <row r="17" spans="1:66" ht="18" hidden="1" customHeight="1" x14ac:dyDescent="0.35">
      <c r="A17" s="220"/>
      <c r="B17" s="223"/>
      <c r="C17" s="31" t="s">
        <v>1</v>
      </c>
      <c r="D17" s="14"/>
      <c r="E17" s="4">
        <f t="shared" si="1"/>
        <v>0</v>
      </c>
      <c r="F17" s="4">
        <f t="shared" si="0"/>
        <v>0</v>
      </c>
      <c r="G17" s="118"/>
      <c r="H17" s="5"/>
      <c r="I17" s="5"/>
      <c r="J17" s="5"/>
      <c r="K17" s="5"/>
      <c r="L17" s="5"/>
      <c r="M17" s="118"/>
      <c r="N17" s="118"/>
      <c r="O17" s="5"/>
      <c r="P17" s="5"/>
      <c r="Q17" s="5"/>
      <c r="R17" s="5"/>
      <c r="S17" s="5"/>
      <c r="T17" s="118"/>
      <c r="U17" s="118"/>
      <c r="V17" s="5"/>
      <c r="W17" s="5"/>
      <c r="X17" s="5"/>
      <c r="Y17" s="5"/>
      <c r="Z17" s="5"/>
      <c r="AA17" s="118"/>
      <c r="AB17" s="118"/>
      <c r="AC17" s="5"/>
      <c r="AD17" s="5"/>
      <c r="AE17" s="5"/>
      <c r="AF17" s="5"/>
      <c r="AG17" s="5"/>
      <c r="AH17" s="118"/>
      <c r="AI17" s="9"/>
      <c r="AJ17" s="9"/>
      <c r="AK17" s="9"/>
      <c r="AL17" s="9"/>
      <c r="AM17" s="9"/>
      <c r="AN17" s="9"/>
      <c r="AO17" s="9"/>
      <c r="AP17" s="9"/>
      <c r="AQ17" s="41"/>
      <c r="AR17" s="153"/>
      <c r="AS17" s="153"/>
      <c r="BN17" s="94"/>
    </row>
    <row r="18" spans="1:66" ht="18" hidden="1" customHeight="1" x14ac:dyDescent="0.35">
      <c r="A18" s="221"/>
      <c r="B18" s="224"/>
      <c r="C18" s="32" t="s">
        <v>2</v>
      </c>
      <c r="D18" s="124"/>
      <c r="E18" s="4">
        <f t="shared" si="1"/>
        <v>0</v>
      </c>
      <c r="F18" s="8">
        <f t="shared" si="0"/>
        <v>0</v>
      </c>
      <c r="G18" s="116"/>
      <c r="H18" s="9"/>
      <c r="I18" s="9"/>
      <c r="J18" s="9"/>
      <c r="K18" s="9"/>
      <c r="L18" s="9"/>
      <c r="M18" s="116"/>
      <c r="N18" s="116"/>
      <c r="O18" s="9"/>
      <c r="P18" s="9"/>
      <c r="Q18" s="9"/>
      <c r="R18" s="9"/>
      <c r="S18" s="9"/>
      <c r="T18" s="116"/>
      <c r="U18" s="116"/>
      <c r="V18" s="9"/>
      <c r="W18" s="9"/>
      <c r="X18" s="9"/>
      <c r="Y18" s="9"/>
      <c r="Z18" s="9"/>
      <c r="AA18" s="116"/>
      <c r="AB18" s="116"/>
      <c r="AC18" s="9"/>
      <c r="AD18" s="9"/>
      <c r="AE18" s="9"/>
      <c r="AF18" s="9"/>
      <c r="AG18" s="9"/>
      <c r="AH18" s="116"/>
      <c r="AI18" s="9"/>
      <c r="AJ18" s="9"/>
      <c r="AK18" s="9"/>
      <c r="AL18" s="9"/>
      <c r="AM18" s="9"/>
      <c r="AN18" s="9"/>
      <c r="AO18" s="9"/>
      <c r="AP18" s="9"/>
      <c r="AQ18" s="41"/>
      <c r="AR18" s="153"/>
      <c r="AS18" s="153"/>
      <c r="BN18" s="94"/>
    </row>
    <row r="19" spans="1:66" ht="18" hidden="1" customHeight="1" x14ac:dyDescent="0.35">
      <c r="A19" s="221"/>
      <c r="B19" s="224"/>
      <c r="C19" s="32" t="s">
        <v>3</v>
      </c>
      <c r="D19" s="124"/>
      <c r="E19" s="4">
        <f t="shared" si="1"/>
        <v>0</v>
      </c>
      <c r="F19" s="8">
        <f t="shared" si="0"/>
        <v>0</v>
      </c>
      <c r="G19" s="116"/>
      <c r="H19" s="9"/>
      <c r="I19" s="9"/>
      <c r="J19" s="9"/>
      <c r="K19" s="9"/>
      <c r="L19" s="9"/>
      <c r="M19" s="116"/>
      <c r="N19" s="116"/>
      <c r="O19" s="9"/>
      <c r="P19" s="9"/>
      <c r="Q19" s="9"/>
      <c r="R19" s="9"/>
      <c r="S19" s="9"/>
      <c r="T19" s="116"/>
      <c r="U19" s="116"/>
      <c r="V19" s="9"/>
      <c r="W19" s="9"/>
      <c r="X19" s="9"/>
      <c r="Y19" s="9"/>
      <c r="Z19" s="9"/>
      <c r="AA19" s="116"/>
      <c r="AB19" s="116"/>
      <c r="AC19" s="9"/>
      <c r="AD19" s="9"/>
      <c r="AE19" s="9"/>
      <c r="AF19" s="9"/>
      <c r="AG19" s="9"/>
      <c r="AH19" s="116"/>
      <c r="AI19" s="103"/>
      <c r="AJ19" s="103"/>
      <c r="AK19" s="103"/>
      <c r="AL19" s="103"/>
      <c r="AM19" s="103"/>
      <c r="AN19" s="103"/>
      <c r="AO19" s="103"/>
      <c r="AP19" s="103"/>
      <c r="AQ19" s="42"/>
      <c r="AR19" s="153"/>
      <c r="AS19" s="153"/>
      <c r="BN19" s="94"/>
    </row>
    <row r="20" spans="1:66" ht="18" hidden="1" customHeight="1" x14ac:dyDescent="0.35">
      <c r="A20" s="221"/>
      <c r="B20" s="224"/>
      <c r="C20" s="33" t="s">
        <v>4</v>
      </c>
      <c r="D20" s="124"/>
      <c r="E20" s="4">
        <f t="shared" si="1"/>
        <v>0</v>
      </c>
      <c r="F20" s="8">
        <f t="shared" si="0"/>
        <v>0</v>
      </c>
      <c r="G20" s="116"/>
      <c r="H20" s="9"/>
      <c r="I20" s="9"/>
      <c r="J20" s="9"/>
      <c r="K20" s="9"/>
      <c r="L20" s="9"/>
      <c r="M20" s="116"/>
      <c r="N20" s="116"/>
      <c r="O20" s="9"/>
      <c r="P20" s="9"/>
      <c r="Q20" s="9"/>
      <c r="R20" s="9"/>
      <c r="S20" s="9"/>
      <c r="T20" s="116"/>
      <c r="U20" s="116"/>
      <c r="V20" s="9"/>
      <c r="W20" s="9"/>
      <c r="X20" s="9"/>
      <c r="Y20" s="9"/>
      <c r="Z20" s="9"/>
      <c r="AA20" s="116"/>
      <c r="AB20" s="116"/>
      <c r="AC20" s="9"/>
      <c r="AD20" s="9"/>
      <c r="AE20" s="9"/>
      <c r="AF20" s="9"/>
      <c r="AG20" s="9"/>
      <c r="AH20" s="116"/>
      <c r="AI20" s="172"/>
      <c r="AJ20" s="172"/>
      <c r="AK20" s="172"/>
      <c r="AL20" s="172"/>
      <c r="AM20" s="172"/>
      <c r="AN20" s="172"/>
      <c r="AO20" s="172"/>
      <c r="AP20" s="172"/>
      <c r="AQ20" s="140"/>
      <c r="AR20"/>
      <c r="AS20"/>
      <c r="BN20" s="94"/>
    </row>
    <row r="21" spans="1:66" ht="18" hidden="1" customHeight="1" x14ac:dyDescent="0.35">
      <c r="A21" s="221"/>
      <c r="B21" s="224"/>
      <c r="C21" s="33" t="s">
        <v>5</v>
      </c>
      <c r="D21" s="124"/>
      <c r="E21" s="4">
        <f t="shared" si="1"/>
        <v>0</v>
      </c>
      <c r="F21" s="8">
        <f t="shared" si="0"/>
        <v>0</v>
      </c>
      <c r="G21" s="116"/>
      <c r="H21" s="9"/>
      <c r="I21" s="9"/>
      <c r="J21" s="9"/>
      <c r="K21" s="9"/>
      <c r="L21" s="9"/>
      <c r="M21" s="116"/>
      <c r="N21" s="116"/>
      <c r="O21" s="9"/>
      <c r="P21" s="9"/>
      <c r="Q21" s="9"/>
      <c r="R21" s="9"/>
      <c r="S21" s="9"/>
      <c r="T21" s="116"/>
      <c r="U21" s="116"/>
      <c r="V21" s="9"/>
      <c r="W21" s="9"/>
      <c r="X21" s="9"/>
      <c r="Y21" s="9"/>
      <c r="Z21" s="9"/>
      <c r="AA21" s="116"/>
      <c r="AB21" s="116"/>
      <c r="AC21" s="9"/>
      <c r="AD21" s="9"/>
      <c r="AE21" s="9"/>
      <c r="AF21" s="9"/>
      <c r="AG21" s="9"/>
      <c r="AH21" s="116"/>
      <c r="AI21" s="172"/>
      <c r="AJ21" s="172"/>
      <c r="AK21" s="172"/>
      <c r="AL21" s="172"/>
      <c r="AM21" s="172"/>
      <c r="AN21" s="172"/>
      <c r="AO21" s="172"/>
      <c r="AP21" s="172"/>
      <c r="AQ21" s="140"/>
      <c r="AR21"/>
      <c r="AS21"/>
      <c r="BN21" s="94"/>
    </row>
    <row r="22" spans="1:66" ht="18" hidden="1" customHeight="1" x14ac:dyDescent="0.35">
      <c r="A22" s="222"/>
      <c r="B22" s="225"/>
      <c r="C22" s="35" t="s">
        <v>6</v>
      </c>
      <c r="D22" s="16"/>
      <c r="E22" s="4">
        <f t="shared" si="1"/>
        <v>0</v>
      </c>
      <c r="F22" s="10">
        <f t="shared" si="0"/>
        <v>0</v>
      </c>
      <c r="G22" s="117"/>
      <c r="H22" s="13"/>
      <c r="I22" s="13"/>
      <c r="J22" s="13"/>
      <c r="K22" s="13"/>
      <c r="L22" s="13"/>
      <c r="M22" s="117"/>
      <c r="N22" s="117"/>
      <c r="O22" s="13"/>
      <c r="P22" s="13"/>
      <c r="Q22" s="13"/>
      <c r="R22" s="13"/>
      <c r="S22" s="13"/>
      <c r="T22" s="117"/>
      <c r="U22" s="117"/>
      <c r="V22" s="13"/>
      <c r="W22" s="13"/>
      <c r="X22" s="13"/>
      <c r="Y22" s="13"/>
      <c r="Z22" s="13"/>
      <c r="AA22" s="117"/>
      <c r="AB22" s="117"/>
      <c r="AC22" s="13"/>
      <c r="AD22" s="13"/>
      <c r="AE22" s="13"/>
      <c r="AF22" s="13"/>
      <c r="AG22" s="13"/>
      <c r="AH22" s="117"/>
      <c r="AI22" s="19"/>
      <c r="AJ22" s="19"/>
      <c r="AK22" s="19"/>
      <c r="AL22" s="19"/>
      <c r="AM22" s="19"/>
      <c r="AN22" s="19"/>
      <c r="AO22" s="19"/>
      <c r="AP22" s="19"/>
      <c r="AQ22" s="43"/>
      <c r="AR22" s="153"/>
      <c r="AS22" s="153"/>
      <c r="BN22" s="94"/>
    </row>
    <row r="23" spans="1:66" ht="18" hidden="1" customHeight="1" x14ac:dyDescent="0.35">
      <c r="A23" s="220"/>
      <c r="B23" s="223"/>
      <c r="C23" s="31" t="s">
        <v>1</v>
      </c>
      <c r="D23" s="14"/>
      <c r="E23" s="4">
        <f t="shared" si="1"/>
        <v>0</v>
      </c>
      <c r="F23" s="4">
        <f t="shared" si="0"/>
        <v>0</v>
      </c>
      <c r="G23" s="118"/>
      <c r="H23" s="5"/>
      <c r="I23" s="5"/>
      <c r="J23" s="5"/>
      <c r="K23" s="5"/>
      <c r="L23" s="5"/>
      <c r="M23" s="118"/>
      <c r="N23" s="118"/>
      <c r="O23" s="5"/>
      <c r="P23" s="5"/>
      <c r="Q23" s="5"/>
      <c r="R23" s="5"/>
      <c r="S23" s="5"/>
      <c r="T23" s="118"/>
      <c r="U23" s="118"/>
      <c r="V23" s="5"/>
      <c r="W23" s="5"/>
      <c r="X23" s="5"/>
      <c r="Y23" s="5"/>
      <c r="Z23" s="5"/>
      <c r="AA23" s="118"/>
      <c r="AB23" s="118"/>
      <c r="AC23" s="5"/>
      <c r="AD23" s="5"/>
      <c r="AE23" s="5"/>
      <c r="AF23" s="5"/>
      <c r="AG23" s="5"/>
      <c r="AH23" s="118"/>
      <c r="AI23" s="9"/>
      <c r="AJ23" s="9"/>
      <c r="AK23" s="9"/>
      <c r="AL23" s="9"/>
      <c r="AM23" s="9"/>
      <c r="AN23" s="9"/>
      <c r="AO23" s="9"/>
      <c r="AP23" s="9"/>
      <c r="AQ23" s="41"/>
      <c r="AR23" s="153"/>
      <c r="AS23" s="153"/>
      <c r="BN23" s="94"/>
    </row>
    <row r="24" spans="1:66" ht="18" hidden="1" customHeight="1" x14ac:dyDescent="0.35">
      <c r="A24" s="221"/>
      <c r="B24" s="224"/>
      <c r="C24" s="32" t="s">
        <v>2</v>
      </c>
      <c r="D24" s="124"/>
      <c r="E24" s="4">
        <f t="shared" si="1"/>
        <v>0</v>
      </c>
      <c r="F24" s="8">
        <f t="shared" si="0"/>
        <v>0</v>
      </c>
      <c r="G24" s="116"/>
      <c r="H24" s="9"/>
      <c r="I24" s="9"/>
      <c r="J24" s="9"/>
      <c r="K24" s="9"/>
      <c r="L24" s="9"/>
      <c r="M24" s="116"/>
      <c r="N24" s="116"/>
      <c r="O24" s="9"/>
      <c r="P24" s="9"/>
      <c r="Q24" s="9"/>
      <c r="R24" s="9"/>
      <c r="S24" s="9"/>
      <c r="T24" s="116"/>
      <c r="U24" s="116"/>
      <c r="V24" s="9"/>
      <c r="W24" s="9"/>
      <c r="X24" s="9"/>
      <c r="Y24" s="9"/>
      <c r="Z24" s="9"/>
      <c r="AA24" s="116"/>
      <c r="AB24" s="116"/>
      <c r="AC24" s="9"/>
      <c r="AD24" s="9"/>
      <c r="AE24" s="9"/>
      <c r="AF24" s="9"/>
      <c r="AG24" s="9"/>
      <c r="AH24" s="116"/>
      <c r="AI24" s="103"/>
      <c r="AJ24" s="103"/>
      <c r="AK24" s="103"/>
      <c r="AL24" s="103"/>
      <c r="AM24" s="103"/>
      <c r="AN24" s="103"/>
      <c r="AO24" s="103"/>
      <c r="AP24" s="103"/>
      <c r="AQ24" s="42"/>
      <c r="AR24" s="153"/>
      <c r="AS24" s="153"/>
      <c r="BN24" s="94"/>
    </row>
    <row r="25" spans="1:66" ht="18" hidden="1" customHeight="1" x14ac:dyDescent="0.35">
      <c r="A25" s="221"/>
      <c r="B25" s="224"/>
      <c r="C25" s="32" t="s">
        <v>3</v>
      </c>
      <c r="D25" s="124"/>
      <c r="E25" s="4">
        <f t="shared" si="1"/>
        <v>0</v>
      </c>
      <c r="F25" s="8">
        <f t="shared" si="0"/>
        <v>0</v>
      </c>
      <c r="G25" s="116"/>
      <c r="H25" s="9"/>
      <c r="I25" s="9"/>
      <c r="J25" s="9"/>
      <c r="K25" s="9"/>
      <c r="L25" s="9"/>
      <c r="M25" s="116"/>
      <c r="N25" s="116"/>
      <c r="O25" s="9"/>
      <c r="P25" s="9"/>
      <c r="Q25" s="9"/>
      <c r="R25" s="9"/>
      <c r="S25" s="9"/>
      <c r="T25" s="116"/>
      <c r="U25" s="116"/>
      <c r="V25" s="9"/>
      <c r="W25" s="9"/>
      <c r="X25" s="9"/>
      <c r="Y25" s="9"/>
      <c r="Z25" s="9"/>
      <c r="AA25" s="116"/>
      <c r="AB25" s="116"/>
      <c r="AC25" s="9"/>
      <c r="AD25" s="9"/>
      <c r="AE25" s="9"/>
      <c r="AF25" s="9"/>
      <c r="AG25" s="9"/>
      <c r="AH25" s="116"/>
      <c r="AI25" s="103"/>
      <c r="AJ25" s="103"/>
      <c r="AK25" s="103"/>
      <c r="AL25" s="103"/>
      <c r="AM25" s="103"/>
      <c r="AN25" s="103"/>
      <c r="AO25" s="103"/>
      <c r="AP25" s="103"/>
      <c r="AQ25" s="42"/>
      <c r="AR25" s="153"/>
      <c r="AS25" s="153"/>
      <c r="BN25" s="94"/>
    </row>
    <row r="26" spans="1:66" ht="18" hidden="1" customHeight="1" x14ac:dyDescent="0.35">
      <c r="A26" s="221"/>
      <c r="B26" s="224"/>
      <c r="C26" s="33" t="s">
        <v>4</v>
      </c>
      <c r="D26" s="124"/>
      <c r="E26" s="4">
        <f t="shared" si="1"/>
        <v>0</v>
      </c>
      <c r="F26" s="8">
        <f t="shared" si="0"/>
        <v>0</v>
      </c>
      <c r="G26" s="116"/>
      <c r="H26" s="9"/>
      <c r="I26" s="9"/>
      <c r="J26" s="9"/>
      <c r="K26" s="9"/>
      <c r="L26" s="9"/>
      <c r="M26" s="116"/>
      <c r="N26" s="116"/>
      <c r="O26" s="9"/>
      <c r="P26" s="9"/>
      <c r="Q26" s="9"/>
      <c r="R26" s="9"/>
      <c r="S26" s="9"/>
      <c r="T26" s="116"/>
      <c r="U26" s="116"/>
      <c r="V26" s="9"/>
      <c r="W26" s="9"/>
      <c r="X26" s="9"/>
      <c r="Y26" s="9"/>
      <c r="Z26" s="9"/>
      <c r="AA26" s="116"/>
      <c r="AB26" s="116"/>
      <c r="AC26" s="9"/>
      <c r="AD26" s="9"/>
      <c r="AE26" s="9"/>
      <c r="AF26" s="9"/>
      <c r="AG26" s="9"/>
      <c r="AH26" s="116"/>
      <c r="AI26" s="103"/>
      <c r="AJ26" s="103"/>
      <c r="AK26" s="103"/>
      <c r="AL26" s="103"/>
      <c r="AM26" s="103"/>
      <c r="AN26" s="103"/>
      <c r="AO26" s="103"/>
      <c r="AP26" s="103"/>
      <c r="AQ26" s="42"/>
      <c r="AR26" s="153"/>
      <c r="AS26" s="153"/>
      <c r="BN26" s="94"/>
    </row>
    <row r="27" spans="1:66" ht="18" hidden="1" customHeight="1" x14ac:dyDescent="0.35">
      <c r="A27" s="221"/>
      <c r="B27" s="224"/>
      <c r="C27" s="33" t="s">
        <v>5</v>
      </c>
      <c r="D27" s="124"/>
      <c r="E27" s="4">
        <f t="shared" si="1"/>
        <v>0</v>
      </c>
      <c r="F27" s="8">
        <f t="shared" si="0"/>
        <v>0</v>
      </c>
      <c r="G27" s="116"/>
      <c r="H27" s="9"/>
      <c r="I27" s="9"/>
      <c r="J27" s="9"/>
      <c r="K27" s="9"/>
      <c r="L27" s="9"/>
      <c r="M27" s="116"/>
      <c r="N27" s="116"/>
      <c r="O27" s="9"/>
      <c r="P27" s="9"/>
      <c r="Q27" s="9"/>
      <c r="R27" s="9"/>
      <c r="S27" s="9"/>
      <c r="T27" s="116"/>
      <c r="U27" s="116"/>
      <c r="V27" s="9"/>
      <c r="W27" s="9"/>
      <c r="X27" s="9"/>
      <c r="Y27" s="9"/>
      <c r="Z27" s="9"/>
      <c r="AA27" s="116"/>
      <c r="AB27" s="116"/>
      <c r="AC27" s="9"/>
      <c r="AD27" s="9"/>
      <c r="AE27" s="9"/>
      <c r="AF27" s="9"/>
      <c r="AG27" s="9"/>
      <c r="AH27" s="116"/>
      <c r="AI27" s="103"/>
      <c r="AJ27" s="103"/>
      <c r="AK27" s="103"/>
      <c r="AL27" s="103"/>
      <c r="AM27" s="103"/>
      <c r="AN27" s="103"/>
      <c r="AO27" s="103"/>
      <c r="AP27" s="103"/>
      <c r="AQ27" s="42"/>
      <c r="AR27" s="153"/>
      <c r="AS27" s="153"/>
      <c r="BN27" s="94"/>
    </row>
    <row r="28" spans="1:66" ht="18" hidden="1" customHeight="1" x14ac:dyDescent="0.35">
      <c r="A28" s="222"/>
      <c r="B28" s="225"/>
      <c r="C28" s="35" t="s">
        <v>6</v>
      </c>
      <c r="D28" s="124"/>
      <c r="E28" s="4">
        <f t="shared" si="1"/>
        <v>0</v>
      </c>
      <c r="F28" s="10">
        <f t="shared" si="0"/>
        <v>0</v>
      </c>
      <c r="G28" s="117"/>
      <c r="H28" s="13"/>
      <c r="I28" s="13"/>
      <c r="J28" s="13"/>
      <c r="K28" s="13"/>
      <c r="L28" s="13"/>
      <c r="M28" s="117"/>
      <c r="N28" s="117"/>
      <c r="O28" s="13"/>
      <c r="P28" s="13"/>
      <c r="Q28" s="13"/>
      <c r="R28" s="13"/>
      <c r="S28" s="13"/>
      <c r="T28" s="117"/>
      <c r="U28" s="117"/>
      <c r="V28" s="13"/>
      <c r="W28" s="13"/>
      <c r="X28" s="13"/>
      <c r="Y28" s="13"/>
      <c r="Z28" s="13"/>
      <c r="AA28" s="117"/>
      <c r="AB28" s="117"/>
      <c r="AC28" s="13"/>
      <c r="AD28" s="13"/>
      <c r="AE28" s="13"/>
      <c r="AF28" s="13"/>
      <c r="AG28" s="13"/>
      <c r="AH28" s="117"/>
      <c r="AI28" s="19"/>
      <c r="AJ28" s="19"/>
      <c r="AK28" s="19"/>
      <c r="AL28" s="19"/>
      <c r="AM28" s="19"/>
      <c r="AN28" s="19"/>
      <c r="AO28" s="19"/>
      <c r="AP28" s="19"/>
      <c r="AQ28" s="43"/>
      <c r="AR28" s="153"/>
      <c r="AS28" s="153"/>
      <c r="BN28" s="94"/>
    </row>
    <row r="29" spans="1:66" ht="18" customHeight="1" x14ac:dyDescent="0.35">
      <c r="A29" s="198"/>
      <c r="B29" s="226" t="s">
        <v>89</v>
      </c>
      <c r="C29" s="227"/>
      <c r="D29" s="218">
        <v>0</v>
      </c>
      <c r="E29" s="218">
        <f>SUM(G29:L30)</f>
        <v>0</v>
      </c>
      <c r="F29" s="218">
        <f t="shared" si="0"/>
        <v>0</v>
      </c>
      <c r="G29" s="196"/>
      <c r="H29" s="194"/>
      <c r="I29" s="194"/>
      <c r="J29" s="194"/>
      <c r="K29" s="194"/>
      <c r="L29" s="39"/>
      <c r="M29" s="196"/>
      <c r="N29" s="196"/>
      <c r="O29" s="194"/>
      <c r="P29" s="194"/>
      <c r="Q29" s="194"/>
      <c r="R29" s="194"/>
      <c r="S29" s="39"/>
      <c r="T29" s="196"/>
      <c r="U29" s="196"/>
      <c r="V29" s="194"/>
      <c r="W29" s="194"/>
      <c r="X29" s="194"/>
      <c r="Y29" s="194"/>
      <c r="Z29" s="39"/>
      <c r="AA29" s="196"/>
      <c r="AB29" s="196"/>
      <c r="AC29" s="194"/>
      <c r="AD29" s="194"/>
      <c r="AE29" s="194"/>
      <c r="AF29" s="194"/>
      <c r="AG29" s="39"/>
      <c r="AH29" s="196"/>
      <c r="AI29" s="103"/>
      <c r="AJ29" s="103"/>
      <c r="AK29" s="103"/>
      <c r="AL29" s="128"/>
      <c r="AM29" s="128"/>
      <c r="AN29" s="103"/>
      <c r="AO29" s="103"/>
      <c r="AP29" s="103"/>
      <c r="AQ29" s="204"/>
      <c r="AR29" s="204"/>
      <c r="AS29" s="233"/>
      <c r="AT29" s="233"/>
      <c r="AU29" s="233"/>
      <c r="AV29" s="233"/>
      <c r="AW29" s="233"/>
      <c r="AX29" s="233"/>
      <c r="AY29" s="233"/>
      <c r="AZ29" s="233"/>
      <c r="BA29" s="233"/>
      <c r="BB29" s="204"/>
      <c r="BC29" s="204"/>
      <c r="BD29" s="204"/>
      <c r="BE29" s="204"/>
      <c r="BF29" s="204"/>
      <c r="BG29" s="233"/>
      <c r="BH29" s="233"/>
      <c r="BI29" s="204"/>
      <c r="BJ29" s="204"/>
      <c r="BK29" s="204"/>
      <c r="BL29" s="204"/>
      <c r="BM29" s="235"/>
      <c r="BN29" s="240"/>
    </row>
    <row r="30" spans="1:66" ht="18" customHeight="1" x14ac:dyDescent="0.35">
      <c r="A30" s="199"/>
      <c r="B30" s="228"/>
      <c r="C30" s="229"/>
      <c r="D30" s="219"/>
      <c r="E30" s="219"/>
      <c r="F30" s="219"/>
      <c r="G30" s="214"/>
      <c r="H30" s="213"/>
      <c r="I30" s="213"/>
      <c r="J30" s="213"/>
      <c r="K30" s="213"/>
      <c r="L30" s="40"/>
      <c r="M30" s="214"/>
      <c r="N30" s="214"/>
      <c r="O30" s="213"/>
      <c r="P30" s="213"/>
      <c r="Q30" s="213"/>
      <c r="R30" s="213"/>
      <c r="S30" s="40"/>
      <c r="T30" s="214"/>
      <c r="U30" s="214"/>
      <c r="V30" s="213"/>
      <c r="W30" s="213"/>
      <c r="X30" s="213"/>
      <c r="Y30" s="213"/>
      <c r="Z30" s="40"/>
      <c r="AA30" s="214"/>
      <c r="AB30" s="214"/>
      <c r="AC30" s="213"/>
      <c r="AD30" s="213"/>
      <c r="AE30" s="213"/>
      <c r="AF30" s="213"/>
      <c r="AG30" s="40"/>
      <c r="AH30" s="214"/>
      <c r="AI30" s="40"/>
      <c r="AJ30" s="40"/>
      <c r="AK30" s="40"/>
      <c r="AL30" s="121"/>
      <c r="AM30" s="121"/>
      <c r="AN30" s="40"/>
      <c r="AO30" s="40"/>
      <c r="AP30" s="40"/>
      <c r="AQ30" s="205"/>
      <c r="AR30" s="205"/>
      <c r="AS30" s="234"/>
      <c r="AT30" s="234"/>
      <c r="AU30" s="234"/>
      <c r="AV30" s="234"/>
      <c r="AW30" s="234"/>
      <c r="AX30" s="234"/>
      <c r="AY30" s="234"/>
      <c r="AZ30" s="234"/>
      <c r="BA30" s="234"/>
      <c r="BB30" s="205"/>
      <c r="BC30" s="205"/>
      <c r="BD30" s="205"/>
      <c r="BE30" s="205"/>
      <c r="BF30" s="205"/>
      <c r="BG30" s="234"/>
      <c r="BH30" s="234"/>
      <c r="BI30" s="205"/>
      <c r="BJ30" s="205"/>
      <c r="BK30" s="205"/>
      <c r="BL30" s="205"/>
      <c r="BM30" s="236"/>
      <c r="BN30" s="241"/>
    </row>
    <row r="31" spans="1:66" ht="18" customHeight="1" x14ac:dyDescent="0.35"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66" ht="18" customHeight="1" x14ac:dyDescent="0.35">
      <c r="A32" s="23" t="s">
        <v>54</v>
      </c>
      <c r="D32" s="2">
        <f>SUBTOTAL(9,D35:D42)</f>
        <v>60</v>
      </c>
      <c r="E32" s="2">
        <f>SUBTOTAL(9,E35:E42)</f>
        <v>0</v>
      </c>
      <c r="F32" s="63">
        <f>SUBTOTAL(9,F35:F42)</f>
        <v>-60</v>
      </c>
    </row>
    <row r="33" spans="1:66" ht="18" customHeight="1" x14ac:dyDescent="0.35">
      <c r="A33" s="206" t="s">
        <v>0</v>
      </c>
      <c r="B33" s="206" t="s">
        <v>25</v>
      </c>
      <c r="C33" s="206" t="s">
        <v>47</v>
      </c>
      <c r="D33" s="207" t="s">
        <v>48</v>
      </c>
      <c r="E33" s="207" t="s">
        <v>49</v>
      </c>
      <c r="F33" s="207" t="s">
        <v>50</v>
      </c>
      <c r="G33" s="208" t="s">
        <v>187</v>
      </c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10"/>
      <c r="AI33" s="215" t="s">
        <v>279</v>
      </c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6"/>
      <c r="BH33" s="216"/>
      <c r="BI33" s="216"/>
      <c r="BJ33" s="216"/>
      <c r="BK33" s="216"/>
      <c r="BL33" s="216"/>
      <c r="BM33" s="217"/>
      <c r="BN33" s="237" t="s">
        <v>52</v>
      </c>
    </row>
    <row r="34" spans="1:66" ht="18" customHeight="1" x14ac:dyDescent="0.35">
      <c r="A34" s="206"/>
      <c r="B34" s="206"/>
      <c r="C34" s="206"/>
      <c r="D34" s="207"/>
      <c r="E34" s="207"/>
      <c r="F34" s="207"/>
      <c r="G34" s="115">
        <v>1</v>
      </c>
      <c r="H34" s="37">
        <v>2</v>
      </c>
      <c r="I34" s="37">
        <v>3</v>
      </c>
      <c r="J34" s="37">
        <v>4</v>
      </c>
      <c r="K34" s="37">
        <v>5</v>
      </c>
      <c r="L34" s="37">
        <v>6</v>
      </c>
      <c r="M34" s="115">
        <v>7</v>
      </c>
      <c r="N34" s="115">
        <v>8</v>
      </c>
      <c r="O34" s="37">
        <v>9</v>
      </c>
      <c r="P34" s="37">
        <v>10</v>
      </c>
      <c r="Q34" s="37">
        <v>11</v>
      </c>
      <c r="R34" s="37">
        <v>12</v>
      </c>
      <c r="S34" s="37">
        <v>13</v>
      </c>
      <c r="T34" s="115">
        <v>14</v>
      </c>
      <c r="U34" s="115">
        <v>15</v>
      </c>
      <c r="V34" s="37">
        <v>16</v>
      </c>
      <c r="W34" s="37">
        <v>17</v>
      </c>
      <c r="X34" s="37">
        <v>18</v>
      </c>
      <c r="Y34" s="37">
        <v>19</v>
      </c>
      <c r="Z34" s="37">
        <v>20</v>
      </c>
      <c r="AA34" s="115">
        <v>21</v>
      </c>
      <c r="AB34" s="115">
        <v>22</v>
      </c>
      <c r="AC34" s="37">
        <v>23</v>
      </c>
      <c r="AD34" s="37">
        <v>24</v>
      </c>
      <c r="AE34" s="37">
        <v>25</v>
      </c>
      <c r="AF34" s="37">
        <v>26</v>
      </c>
      <c r="AG34" s="37">
        <v>27</v>
      </c>
      <c r="AH34" s="115">
        <v>28</v>
      </c>
      <c r="AI34" s="149">
        <v>1</v>
      </c>
      <c r="AJ34" s="149">
        <v>2</v>
      </c>
      <c r="AK34" s="149">
        <v>3</v>
      </c>
      <c r="AL34" s="148">
        <v>4</v>
      </c>
      <c r="AM34" s="148">
        <v>5</v>
      </c>
      <c r="AN34" s="149">
        <v>6</v>
      </c>
      <c r="AO34" s="149">
        <v>7</v>
      </c>
      <c r="AP34" s="149">
        <v>8</v>
      </c>
      <c r="AQ34" s="149">
        <v>9</v>
      </c>
      <c r="AR34" s="149">
        <v>10</v>
      </c>
      <c r="AS34" s="148">
        <v>11</v>
      </c>
      <c r="AT34" s="148">
        <v>12</v>
      </c>
      <c r="AU34" s="148">
        <v>13</v>
      </c>
      <c r="AV34" s="148">
        <v>14</v>
      </c>
      <c r="AW34" s="148">
        <v>15</v>
      </c>
      <c r="AX34" s="148">
        <v>16</v>
      </c>
      <c r="AY34" s="148">
        <v>17</v>
      </c>
      <c r="AZ34" s="148">
        <v>18</v>
      </c>
      <c r="BA34" s="148">
        <v>19</v>
      </c>
      <c r="BB34" s="149">
        <v>20</v>
      </c>
      <c r="BC34" s="149">
        <v>21</v>
      </c>
      <c r="BD34" s="149">
        <v>22</v>
      </c>
      <c r="BE34" s="149">
        <v>23</v>
      </c>
      <c r="BF34" s="149">
        <v>24</v>
      </c>
      <c r="BG34" s="148">
        <v>25</v>
      </c>
      <c r="BH34" s="148">
        <v>26</v>
      </c>
      <c r="BI34" s="149">
        <v>27</v>
      </c>
      <c r="BJ34" s="149">
        <v>28</v>
      </c>
      <c r="BK34" s="149">
        <v>29</v>
      </c>
      <c r="BL34" s="149">
        <v>30</v>
      </c>
      <c r="BM34" s="149">
        <v>31</v>
      </c>
      <c r="BN34" s="238"/>
    </row>
    <row r="35" spans="1:66" ht="18" customHeight="1" x14ac:dyDescent="0.35">
      <c r="A35" s="198" t="s">
        <v>297</v>
      </c>
      <c r="B35" s="202" t="s">
        <v>91</v>
      </c>
      <c r="C35" s="201" t="s">
        <v>54</v>
      </c>
      <c r="D35" s="201">
        <v>20</v>
      </c>
      <c r="E35" s="201">
        <f>SUM(AI35:AR36)</f>
        <v>0</v>
      </c>
      <c r="F35" s="201">
        <f>E35-D35</f>
        <v>-20</v>
      </c>
      <c r="G35" s="196"/>
      <c r="H35" s="194"/>
      <c r="I35" s="194"/>
      <c r="J35" s="194"/>
      <c r="K35" s="194"/>
      <c r="L35" s="194"/>
      <c r="M35" s="196"/>
      <c r="N35" s="196"/>
      <c r="O35" s="194"/>
      <c r="P35" s="194"/>
      <c r="Q35" s="194"/>
      <c r="R35" s="194"/>
      <c r="S35" s="194"/>
      <c r="T35" s="196"/>
      <c r="U35" s="196"/>
      <c r="V35" s="194"/>
      <c r="W35" s="194"/>
      <c r="X35" s="194"/>
      <c r="Y35" s="194"/>
      <c r="Z35" s="194"/>
      <c r="AA35" s="196"/>
      <c r="AB35" s="196"/>
      <c r="AC35" s="194"/>
      <c r="AD35" s="194"/>
      <c r="AE35" s="194"/>
      <c r="AF35" s="194"/>
      <c r="AG35" s="194"/>
      <c r="AH35" s="196"/>
      <c r="AI35" s="194"/>
      <c r="AJ35" s="194"/>
      <c r="AK35" s="194"/>
      <c r="AL35" s="196"/>
      <c r="AM35" s="196"/>
      <c r="AN35" s="194"/>
      <c r="AO35" s="194"/>
      <c r="AP35" s="194"/>
      <c r="AQ35" s="194"/>
      <c r="AR35" s="194"/>
      <c r="AS35" s="196"/>
      <c r="AT35" s="196"/>
      <c r="AU35" s="196"/>
      <c r="AV35" s="196"/>
      <c r="AW35" s="196"/>
      <c r="AX35" s="196"/>
      <c r="AY35" s="196"/>
      <c r="AZ35" s="196"/>
      <c r="BA35" s="196"/>
      <c r="BB35" s="194"/>
      <c r="BC35" s="194"/>
      <c r="BD35" s="194"/>
      <c r="BE35" s="194"/>
      <c r="BF35" s="194"/>
      <c r="BG35" s="196"/>
      <c r="BH35" s="196"/>
      <c r="BI35" s="194"/>
      <c r="BJ35" s="194"/>
      <c r="BK35" s="194"/>
      <c r="BL35" s="194"/>
      <c r="BM35" s="194"/>
      <c r="BN35" s="239"/>
    </row>
    <row r="36" spans="1:66" ht="18" customHeight="1" x14ac:dyDescent="0.35">
      <c r="A36" s="199"/>
      <c r="B36" s="203"/>
      <c r="C36" s="201"/>
      <c r="D36" s="201"/>
      <c r="E36" s="201"/>
      <c r="F36" s="201"/>
      <c r="G36" s="197"/>
      <c r="H36" s="195"/>
      <c r="I36" s="195"/>
      <c r="J36" s="195"/>
      <c r="K36" s="195"/>
      <c r="L36" s="195"/>
      <c r="M36" s="197"/>
      <c r="N36" s="197"/>
      <c r="O36" s="195"/>
      <c r="P36" s="195"/>
      <c r="Q36" s="195"/>
      <c r="R36" s="195"/>
      <c r="S36" s="195"/>
      <c r="T36" s="197"/>
      <c r="U36" s="197"/>
      <c r="V36" s="195"/>
      <c r="W36" s="195"/>
      <c r="X36" s="195"/>
      <c r="Y36" s="195"/>
      <c r="Z36" s="195"/>
      <c r="AA36" s="197"/>
      <c r="AB36" s="197"/>
      <c r="AC36" s="195"/>
      <c r="AD36" s="195"/>
      <c r="AE36" s="195"/>
      <c r="AF36" s="195"/>
      <c r="AG36" s="195"/>
      <c r="AH36" s="197"/>
      <c r="AI36" s="195"/>
      <c r="AJ36" s="195"/>
      <c r="AK36" s="195"/>
      <c r="AL36" s="197"/>
      <c r="AM36" s="197"/>
      <c r="AN36" s="195"/>
      <c r="AO36" s="195"/>
      <c r="AP36" s="195"/>
      <c r="AQ36" s="195"/>
      <c r="AR36" s="195"/>
      <c r="AS36" s="197"/>
      <c r="AT36" s="197"/>
      <c r="AU36" s="197"/>
      <c r="AV36" s="197"/>
      <c r="AW36" s="197"/>
      <c r="AX36" s="197"/>
      <c r="AY36" s="197"/>
      <c r="AZ36" s="197"/>
      <c r="BA36" s="197"/>
      <c r="BB36" s="195"/>
      <c r="BC36" s="195"/>
      <c r="BD36" s="195"/>
      <c r="BE36" s="195"/>
      <c r="BF36" s="195"/>
      <c r="BG36" s="197"/>
      <c r="BH36" s="197"/>
      <c r="BI36" s="195"/>
      <c r="BJ36" s="195"/>
      <c r="BK36" s="195"/>
      <c r="BL36" s="195"/>
      <c r="BM36" s="195"/>
      <c r="BN36" s="239"/>
    </row>
    <row r="37" spans="1:66" ht="18" customHeight="1" x14ac:dyDescent="0.35">
      <c r="A37" s="198" t="s">
        <v>297</v>
      </c>
      <c r="B37" s="202" t="s">
        <v>92</v>
      </c>
      <c r="C37" s="201" t="s">
        <v>54</v>
      </c>
      <c r="D37" s="201">
        <v>20</v>
      </c>
      <c r="E37" s="201">
        <f>SUM(AI37:AR38)</f>
        <v>0</v>
      </c>
      <c r="F37" s="201">
        <f>E37-D37</f>
        <v>-20</v>
      </c>
      <c r="G37" s="196"/>
      <c r="H37" s="194"/>
      <c r="I37" s="194"/>
      <c r="J37" s="194"/>
      <c r="K37" s="194"/>
      <c r="L37" s="194"/>
      <c r="M37" s="196"/>
      <c r="N37" s="196"/>
      <c r="O37" s="194"/>
      <c r="P37" s="194"/>
      <c r="Q37" s="194"/>
      <c r="R37" s="194"/>
      <c r="S37" s="194"/>
      <c r="T37" s="196"/>
      <c r="U37" s="196"/>
      <c r="V37" s="194"/>
      <c r="W37" s="194"/>
      <c r="X37" s="194"/>
      <c r="Y37" s="194"/>
      <c r="Z37" s="194"/>
      <c r="AA37" s="196"/>
      <c r="AB37" s="196"/>
      <c r="AC37" s="194"/>
      <c r="AD37" s="194"/>
      <c r="AE37" s="194"/>
      <c r="AF37" s="194"/>
      <c r="AG37" s="194"/>
      <c r="AH37" s="196"/>
      <c r="AI37" s="194"/>
      <c r="AJ37" s="194"/>
      <c r="AK37" s="194"/>
      <c r="AL37" s="196"/>
      <c r="AM37" s="196"/>
      <c r="AN37" s="194"/>
      <c r="AO37" s="194"/>
      <c r="AP37" s="194"/>
      <c r="AQ37" s="194"/>
      <c r="AR37" s="194"/>
      <c r="AS37" s="196"/>
      <c r="AT37" s="196"/>
      <c r="AU37" s="196"/>
      <c r="AV37" s="196"/>
      <c r="AW37" s="196"/>
      <c r="AX37" s="196"/>
      <c r="AY37" s="196"/>
      <c r="AZ37" s="196"/>
      <c r="BA37" s="196"/>
      <c r="BB37" s="194"/>
      <c r="BC37" s="194"/>
      <c r="BD37" s="194"/>
      <c r="BE37" s="194"/>
      <c r="BF37" s="194"/>
      <c r="BG37" s="196"/>
      <c r="BH37" s="196"/>
      <c r="BI37" s="194"/>
      <c r="BJ37" s="194"/>
      <c r="BK37" s="194"/>
      <c r="BL37" s="194"/>
      <c r="BM37" s="194"/>
      <c r="BN37" s="239"/>
    </row>
    <row r="38" spans="1:66" ht="18" customHeight="1" x14ac:dyDescent="0.35">
      <c r="A38" s="199"/>
      <c r="B38" s="203"/>
      <c r="C38" s="201"/>
      <c r="D38" s="201"/>
      <c r="E38" s="201"/>
      <c r="F38" s="201"/>
      <c r="G38" s="197"/>
      <c r="H38" s="195"/>
      <c r="I38" s="195"/>
      <c r="J38" s="195"/>
      <c r="K38" s="195"/>
      <c r="L38" s="195"/>
      <c r="M38" s="197"/>
      <c r="N38" s="197"/>
      <c r="O38" s="195"/>
      <c r="P38" s="195"/>
      <c r="Q38" s="195"/>
      <c r="R38" s="195"/>
      <c r="S38" s="195"/>
      <c r="T38" s="197"/>
      <c r="U38" s="197"/>
      <c r="V38" s="195"/>
      <c r="W38" s="195"/>
      <c r="X38" s="195"/>
      <c r="Y38" s="195"/>
      <c r="Z38" s="195"/>
      <c r="AA38" s="197"/>
      <c r="AB38" s="197"/>
      <c r="AC38" s="195"/>
      <c r="AD38" s="195"/>
      <c r="AE38" s="195"/>
      <c r="AF38" s="195"/>
      <c r="AG38" s="195"/>
      <c r="AH38" s="197"/>
      <c r="AI38" s="195"/>
      <c r="AJ38" s="195"/>
      <c r="AK38" s="195"/>
      <c r="AL38" s="197"/>
      <c r="AM38" s="197"/>
      <c r="AN38" s="195"/>
      <c r="AO38" s="195"/>
      <c r="AP38" s="195"/>
      <c r="AQ38" s="195"/>
      <c r="AR38" s="195"/>
      <c r="AS38" s="197"/>
      <c r="AT38" s="197"/>
      <c r="AU38" s="197"/>
      <c r="AV38" s="197"/>
      <c r="AW38" s="197"/>
      <c r="AX38" s="197"/>
      <c r="AY38" s="197"/>
      <c r="AZ38" s="197"/>
      <c r="BA38" s="197"/>
      <c r="BB38" s="195"/>
      <c r="BC38" s="195"/>
      <c r="BD38" s="195"/>
      <c r="BE38" s="195"/>
      <c r="BF38" s="195"/>
      <c r="BG38" s="197"/>
      <c r="BH38" s="197"/>
      <c r="BI38" s="195"/>
      <c r="BJ38" s="195"/>
      <c r="BK38" s="195"/>
      <c r="BL38" s="195"/>
      <c r="BM38" s="195"/>
      <c r="BN38" s="239"/>
    </row>
    <row r="39" spans="1:66" ht="18" customHeight="1" x14ac:dyDescent="0.35">
      <c r="A39" s="237" t="s">
        <v>297</v>
      </c>
      <c r="B39" s="200" t="s">
        <v>93</v>
      </c>
      <c r="C39" s="201" t="s">
        <v>54</v>
      </c>
      <c r="D39" s="201">
        <v>20</v>
      </c>
      <c r="E39" s="201">
        <f>SUM(AI39:AR40)</f>
        <v>0</v>
      </c>
      <c r="F39" s="201">
        <f>E39-D39</f>
        <v>-20</v>
      </c>
      <c r="G39" s="196"/>
      <c r="H39" s="194"/>
      <c r="I39" s="194"/>
      <c r="J39" s="194"/>
      <c r="K39" s="194"/>
      <c r="L39" s="194"/>
      <c r="M39" s="196"/>
      <c r="N39" s="196"/>
      <c r="O39" s="194"/>
      <c r="P39" s="194"/>
      <c r="Q39" s="194"/>
      <c r="R39" s="194"/>
      <c r="S39" s="194"/>
      <c r="T39" s="196"/>
      <c r="U39" s="196"/>
      <c r="V39" s="194"/>
      <c r="W39" s="194"/>
      <c r="X39" s="194"/>
      <c r="Y39" s="194"/>
      <c r="Z39" s="194"/>
      <c r="AA39" s="196"/>
      <c r="AB39" s="196"/>
      <c r="AC39" s="194"/>
      <c r="AD39" s="194"/>
      <c r="AE39" s="194"/>
      <c r="AF39" s="194"/>
      <c r="AG39" s="194"/>
      <c r="AH39" s="196"/>
      <c r="AI39" s="194"/>
      <c r="AJ39" s="194"/>
      <c r="AK39" s="194"/>
      <c r="AL39" s="196"/>
      <c r="AM39" s="196"/>
      <c r="AN39" s="194"/>
      <c r="AO39" s="194"/>
      <c r="AP39" s="194"/>
      <c r="AQ39" s="194"/>
      <c r="AR39" s="194"/>
      <c r="AS39" s="196"/>
      <c r="AT39" s="196"/>
      <c r="AU39" s="196"/>
      <c r="AV39" s="196"/>
      <c r="AW39" s="196"/>
      <c r="AX39" s="196"/>
      <c r="AY39" s="196"/>
      <c r="AZ39" s="196"/>
      <c r="BA39" s="196"/>
      <c r="BB39" s="194"/>
      <c r="BC39" s="194"/>
      <c r="BD39" s="194"/>
      <c r="BE39" s="194"/>
      <c r="BF39" s="194"/>
      <c r="BG39" s="196"/>
      <c r="BH39" s="196"/>
      <c r="BI39" s="194"/>
      <c r="BJ39" s="194"/>
      <c r="BK39" s="194"/>
      <c r="BL39" s="194"/>
      <c r="BM39" s="194"/>
      <c r="BN39" s="239"/>
    </row>
    <row r="40" spans="1:66" s="2" customFormat="1" ht="18" customHeight="1" x14ac:dyDescent="0.35">
      <c r="A40" s="198"/>
      <c r="B40" s="200"/>
      <c r="C40" s="201"/>
      <c r="D40" s="201"/>
      <c r="E40" s="201"/>
      <c r="F40" s="201"/>
      <c r="G40" s="197"/>
      <c r="H40" s="195"/>
      <c r="I40" s="195"/>
      <c r="J40" s="195"/>
      <c r="K40" s="195"/>
      <c r="L40" s="195"/>
      <c r="M40" s="197"/>
      <c r="N40" s="197"/>
      <c r="O40" s="195"/>
      <c r="P40" s="195"/>
      <c r="Q40" s="195"/>
      <c r="R40" s="195"/>
      <c r="S40" s="195"/>
      <c r="T40" s="197"/>
      <c r="U40" s="197"/>
      <c r="V40" s="195"/>
      <c r="W40" s="195"/>
      <c r="X40" s="195"/>
      <c r="Y40" s="195"/>
      <c r="Z40" s="195"/>
      <c r="AA40" s="197"/>
      <c r="AB40" s="197"/>
      <c r="AC40" s="195"/>
      <c r="AD40" s="195"/>
      <c r="AE40" s="195"/>
      <c r="AF40" s="195"/>
      <c r="AG40" s="195"/>
      <c r="AH40" s="197"/>
      <c r="AI40" s="195"/>
      <c r="AJ40" s="195"/>
      <c r="AK40" s="195"/>
      <c r="AL40" s="197"/>
      <c r="AM40" s="197"/>
      <c r="AN40" s="195"/>
      <c r="AO40" s="195"/>
      <c r="AP40" s="195"/>
      <c r="AQ40" s="195"/>
      <c r="AR40" s="195"/>
      <c r="AS40" s="197"/>
      <c r="AT40" s="197"/>
      <c r="AU40" s="197"/>
      <c r="AV40" s="197"/>
      <c r="AW40" s="197"/>
      <c r="AX40" s="197"/>
      <c r="AY40" s="197"/>
      <c r="AZ40" s="197"/>
      <c r="BA40" s="197"/>
      <c r="BB40" s="195"/>
      <c r="BC40" s="195"/>
      <c r="BD40" s="195"/>
      <c r="BE40" s="195"/>
      <c r="BF40" s="195"/>
      <c r="BG40" s="197"/>
      <c r="BH40" s="197"/>
      <c r="BI40" s="195"/>
      <c r="BJ40" s="195"/>
      <c r="BK40" s="195"/>
      <c r="BL40" s="195"/>
      <c r="BM40" s="195"/>
      <c r="BN40" s="239"/>
    </row>
    <row r="41" spans="1:66" s="2" customFormat="1" ht="18" customHeight="1" x14ac:dyDescent="0.35">
      <c r="A41" s="198"/>
      <c r="B41" s="200"/>
      <c r="C41" s="201"/>
      <c r="D41" s="201"/>
      <c r="E41" s="201">
        <f>SUM(AI41:AR42)</f>
        <v>0</v>
      </c>
      <c r="F41" s="201">
        <f>E41-D41</f>
        <v>0</v>
      </c>
      <c r="G41" s="196"/>
      <c r="H41" s="194"/>
      <c r="I41" s="194"/>
      <c r="J41" s="194"/>
      <c r="K41" s="194"/>
      <c r="L41" s="194"/>
      <c r="M41" s="196"/>
      <c r="N41" s="196"/>
      <c r="O41" s="194"/>
      <c r="P41" s="194"/>
      <c r="Q41" s="194"/>
      <c r="R41" s="194"/>
      <c r="S41" s="194"/>
      <c r="T41" s="196"/>
      <c r="U41" s="196"/>
      <c r="V41" s="194"/>
      <c r="W41" s="194"/>
      <c r="X41" s="194"/>
      <c r="Y41" s="194"/>
      <c r="Z41" s="194"/>
      <c r="AA41" s="196"/>
      <c r="AB41" s="196"/>
      <c r="AC41" s="194"/>
      <c r="AD41" s="194"/>
      <c r="AE41" s="194"/>
      <c r="AF41" s="194"/>
      <c r="AG41" s="194"/>
      <c r="AH41" s="196"/>
      <c r="AI41" s="194"/>
      <c r="AJ41" s="194"/>
      <c r="AK41" s="194"/>
      <c r="AL41" s="196"/>
      <c r="AM41" s="196"/>
      <c r="AN41" s="194"/>
      <c r="AO41" s="194"/>
      <c r="AP41" s="194"/>
      <c r="AQ41" s="194"/>
      <c r="AR41" s="194"/>
      <c r="AS41" s="196"/>
      <c r="AT41" s="196"/>
      <c r="AU41" s="196"/>
      <c r="AV41" s="196"/>
      <c r="AW41" s="196"/>
      <c r="AX41" s="196"/>
      <c r="AY41" s="196"/>
      <c r="AZ41" s="196"/>
      <c r="BA41" s="196"/>
      <c r="BB41" s="194"/>
      <c r="BC41" s="194"/>
      <c r="BD41" s="194"/>
      <c r="BE41" s="194"/>
      <c r="BF41" s="194"/>
      <c r="BG41" s="196"/>
      <c r="BH41" s="196"/>
      <c r="BI41" s="194"/>
      <c r="BJ41" s="194"/>
      <c r="BK41" s="194"/>
      <c r="BL41" s="194"/>
      <c r="BM41" s="194"/>
      <c r="BN41" s="239"/>
    </row>
    <row r="42" spans="1:66" s="2" customFormat="1" ht="18" customHeight="1" x14ac:dyDescent="0.35">
      <c r="A42" s="199"/>
      <c r="B42" s="200"/>
      <c r="C42" s="201"/>
      <c r="D42" s="201"/>
      <c r="E42" s="201"/>
      <c r="F42" s="201"/>
      <c r="G42" s="197"/>
      <c r="H42" s="195"/>
      <c r="I42" s="195"/>
      <c r="J42" s="195"/>
      <c r="K42" s="195"/>
      <c r="L42" s="195"/>
      <c r="M42" s="197"/>
      <c r="N42" s="197"/>
      <c r="O42" s="195"/>
      <c r="P42" s="195"/>
      <c r="Q42" s="195"/>
      <c r="R42" s="195"/>
      <c r="S42" s="195"/>
      <c r="T42" s="197"/>
      <c r="U42" s="197"/>
      <c r="V42" s="195"/>
      <c r="W42" s="195"/>
      <c r="X42" s="195"/>
      <c r="Y42" s="195"/>
      <c r="Z42" s="195"/>
      <c r="AA42" s="197"/>
      <c r="AB42" s="197"/>
      <c r="AC42" s="195"/>
      <c r="AD42" s="195"/>
      <c r="AE42" s="195"/>
      <c r="AF42" s="195"/>
      <c r="AG42" s="195"/>
      <c r="AH42" s="197"/>
      <c r="AI42" s="195"/>
      <c r="AJ42" s="195"/>
      <c r="AK42" s="195"/>
      <c r="AL42" s="197"/>
      <c r="AM42" s="197"/>
      <c r="AN42" s="195"/>
      <c r="AO42" s="195"/>
      <c r="AP42" s="195"/>
      <c r="AQ42" s="195"/>
      <c r="AR42" s="195"/>
      <c r="AS42" s="197"/>
      <c r="AT42" s="197"/>
      <c r="AU42" s="197"/>
      <c r="AV42" s="197"/>
      <c r="AW42" s="197"/>
      <c r="AX42" s="197"/>
      <c r="AY42" s="197"/>
      <c r="AZ42" s="197"/>
      <c r="BA42" s="197"/>
      <c r="BB42" s="195"/>
      <c r="BC42" s="195"/>
      <c r="BD42" s="195"/>
      <c r="BE42" s="195"/>
      <c r="BF42" s="195"/>
      <c r="BG42" s="197"/>
      <c r="BH42" s="197"/>
      <c r="BI42" s="195"/>
      <c r="BJ42" s="195"/>
      <c r="BK42" s="195"/>
      <c r="BL42" s="195"/>
      <c r="BM42" s="195"/>
      <c r="BN42" s="239"/>
    </row>
    <row r="43" spans="1:66" s="2" customFormat="1" ht="14.5" x14ac:dyDescent="0.35">
      <c r="A43"/>
      <c r="B43"/>
      <c r="C4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22"/>
      <c r="AR43" s="22"/>
      <c r="AS43" s="22"/>
      <c r="AT43"/>
      <c r="AU43"/>
    </row>
    <row r="44" spans="1:66" s="2" customFormat="1" ht="14.5" x14ac:dyDescent="0.35">
      <c r="A44"/>
      <c r="B44"/>
      <c r="C4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22"/>
      <c r="AR44" s="22"/>
      <c r="AS44" s="22"/>
      <c r="AT44"/>
      <c r="AU44"/>
    </row>
    <row r="45" spans="1:66" s="2" customFormat="1" ht="14.5" x14ac:dyDescent="0.35">
      <c r="A45"/>
      <c r="B45"/>
      <c r="C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22"/>
      <c r="AR45" s="22"/>
      <c r="AS45" s="22"/>
      <c r="AT45"/>
      <c r="AU45"/>
    </row>
    <row r="46" spans="1:66" s="2" customFormat="1" ht="14.5" x14ac:dyDescent="0.35">
      <c r="A46"/>
      <c r="B46" s="21"/>
      <c r="C46"/>
      <c r="D46"/>
      <c r="E46"/>
      <c r="F4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22"/>
      <c r="AR46" s="22"/>
      <c r="AS46" s="22"/>
      <c r="AT46"/>
      <c r="AU46"/>
    </row>
    <row r="47" spans="1:66" s="2" customFormat="1" ht="14.5" x14ac:dyDescent="0.35">
      <c r="A47"/>
      <c r="B47" s="21"/>
      <c r="C47"/>
      <c r="D47"/>
      <c r="E47"/>
      <c r="F4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22"/>
      <c r="AR47" s="22"/>
      <c r="AS47" s="22"/>
      <c r="AT47"/>
      <c r="AU47"/>
    </row>
    <row r="48" spans="1:66" s="2" customFormat="1" ht="14.5" x14ac:dyDescent="0.35">
      <c r="A48"/>
      <c r="B48" s="21"/>
      <c r="C48"/>
      <c r="D48"/>
      <c r="E48"/>
      <c r="F4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T48"/>
      <c r="AU48"/>
    </row>
    <row r="49" spans="1:47" s="2" customFormat="1" ht="14.5" x14ac:dyDescent="0.35">
      <c r="A49"/>
      <c r="B49" s="21"/>
      <c r="C49"/>
      <c r="D49"/>
      <c r="E49"/>
      <c r="F4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T49"/>
      <c r="AU49"/>
    </row>
    <row r="50" spans="1:47" s="2" customFormat="1" ht="14.5" x14ac:dyDescent="0.35">
      <c r="A50"/>
      <c r="B50" s="21"/>
      <c r="C50"/>
      <c r="D50"/>
      <c r="E50"/>
      <c r="F5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T50"/>
      <c r="AU50"/>
    </row>
    <row r="51" spans="1:47" s="1" customFormat="1" ht="14.5" x14ac:dyDescent="0.35">
      <c r="A51"/>
      <c r="B51" s="21"/>
      <c r="C51"/>
      <c r="D51"/>
      <c r="E51"/>
      <c r="F51"/>
      <c r="AQ51" s="2"/>
      <c r="AR51" s="2"/>
      <c r="AS51" s="2"/>
      <c r="AT51"/>
      <c r="AU51"/>
    </row>
    <row r="52" spans="1:47" s="1" customFormat="1" ht="14.5" x14ac:dyDescent="0.35">
      <c r="A52"/>
      <c r="B52" s="21"/>
      <c r="C52"/>
      <c r="D52"/>
      <c r="E52"/>
      <c r="F52"/>
      <c r="AQ52" s="2"/>
      <c r="AR52" s="2"/>
      <c r="AS52" s="2"/>
      <c r="AT52"/>
      <c r="AU52"/>
    </row>
    <row r="53" spans="1:47" s="1" customFormat="1" ht="14.5" x14ac:dyDescent="0.35">
      <c r="A53"/>
      <c r="B53" s="21"/>
      <c r="C53"/>
      <c r="D53"/>
      <c r="E53"/>
      <c r="F53"/>
      <c r="AQ53" s="2"/>
      <c r="AR53" s="2"/>
      <c r="AS53" s="2"/>
      <c r="AT53"/>
      <c r="AU53"/>
    </row>
    <row r="54" spans="1:47" s="1" customFormat="1" ht="14.5" x14ac:dyDescent="0.35">
      <c r="A54"/>
      <c r="B54" s="21"/>
      <c r="C54"/>
      <c r="D54"/>
      <c r="E54"/>
      <c r="F54"/>
      <c r="AQ54" s="2"/>
      <c r="AR54" s="2"/>
      <c r="AS54" s="2"/>
      <c r="AT54"/>
      <c r="AU54"/>
    </row>
    <row r="55" spans="1:47" s="1" customFormat="1" ht="14.5" x14ac:dyDescent="0.35">
      <c r="A55"/>
      <c r="B55" s="21"/>
      <c r="C55"/>
      <c r="D55"/>
      <c r="E55"/>
      <c r="F55"/>
      <c r="AQ55" s="2"/>
      <c r="AR55" s="2"/>
      <c r="AS55" s="2"/>
      <c r="AT55"/>
      <c r="AU55"/>
    </row>
    <row r="56" spans="1:47" s="1" customFormat="1" ht="14.5" x14ac:dyDescent="0.35">
      <c r="A56"/>
      <c r="B56" s="21"/>
      <c r="C56"/>
      <c r="D56"/>
      <c r="E56"/>
      <c r="F56"/>
      <c r="AQ56" s="2"/>
      <c r="AR56" s="2"/>
      <c r="AS56" s="2"/>
      <c r="AT56"/>
      <c r="AU56"/>
    </row>
    <row r="57" spans="1:47" s="1" customFormat="1" ht="14.5" x14ac:dyDescent="0.35">
      <c r="A57"/>
      <c r="B57" s="21"/>
      <c r="C57"/>
      <c r="D57"/>
      <c r="E57"/>
      <c r="F57"/>
      <c r="AQ57" s="2"/>
      <c r="AR57" s="2"/>
      <c r="AS57" s="2"/>
      <c r="AT57"/>
      <c r="AU57"/>
    </row>
    <row r="58" spans="1:47" s="1" customFormat="1" ht="14.5" x14ac:dyDescent="0.35">
      <c r="A58"/>
      <c r="B58" s="21"/>
      <c r="C58"/>
      <c r="D58"/>
      <c r="E58"/>
      <c r="F58"/>
      <c r="AQ58" s="2"/>
      <c r="AR58" s="2"/>
      <c r="AS58" s="2"/>
      <c r="AT58"/>
      <c r="AU58"/>
    </row>
    <row r="59" spans="1:47" s="1" customFormat="1" ht="14.5" x14ac:dyDescent="0.35">
      <c r="A59"/>
      <c r="B59" s="21"/>
      <c r="C59"/>
      <c r="D59"/>
      <c r="E59"/>
      <c r="F59"/>
      <c r="AQ59" s="2"/>
      <c r="AR59" s="2"/>
      <c r="AS59" s="2"/>
      <c r="AT59"/>
      <c r="AU59"/>
    </row>
    <row r="60" spans="1:47" s="1" customFormat="1" ht="14.5" x14ac:dyDescent="0.35">
      <c r="A60"/>
      <c r="B60" s="21"/>
      <c r="C60"/>
      <c r="D60"/>
      <c r="E60"/>
      <c r="F60"/>
      <c r="AQ60" s="2"/>
      <c r="AR60" s="2"/>
      <c r="AS60" s="2"/>
      <c r="AT60"/>
      <c r="AU60"/>
    </row>
  </sheetData>
  <mergeCells count="344">
    <mergeCell ref="BM41:BM42"/>
    <mergeCell ref="BN41:BN42"/>
    <mergeCell ref="BG41:BG42"/>
    <mergeCell ref="BH41:BH42"/>
    <mergeCell ref="BI41:BI42"/>
    <mergeCell ref="BJ41:BJ42"/>
    <mergeCell ref="BK41:BK42"/>
    <mergeCell ref="BL41:BL42"/>
    <mergeCell ref="BA41:BA42"/>
    <mergeCell ref="BB41:BB42"/>
    <mergeCell ref="BC41:BC42"/>
    <mergeCell ref="BD41:BD42"/>
    <mergeCell ref="BE41:BE42"/>
    <mergeCell ref="BF41:BF42"/>
    <mergeCell ref="AU41:AU42"/>
    <mergeCell ref="AV41:AV42"/>
    <mergeCell ref="AW41:AW42"/>
    <mergeCell ref="AX41:AX42"/>
    <mergeCell ref="AY41:AY42"/>
    <mergeCell ref="AZ41:AZ42"/>
    <mergeCell ref="AO41:AO42"/>
    <mergeCell ref="AP41:AP42"/>
    <mergeCell ref="AQ41:AQ42"/>
    <mergeCell ref="AR41:AR42"/>
    <mergeCell ref="AS41:AS42"/>
    <mergeCell ref="AT41:AT42"/>
    <mergeCell ref="AI41:AI42"/>
    <mergeCell ref="AJ41:AJ42"/>
    <mergeCell ref="AK41:AK42"/>
    <mergeCell ref="AL41:AL42"/>
    <mergeCell ref="AM41:AM42"/>
    <mergeCell ref="AN41:AN42"/>
    <mergeCell ref="AD41:AD42"/>
    <mergeCell ref="AE41:AE42"/>
    <mergeCell ref="AF41:AF42"/>
    <mergeCell ref="AG41:AG42"/>
    <mergeCell ref="AH41:AH42"/>
    <mergeCell ref="X41:X42"/>
    <mergeCell ref="Y41:Y42"/>
    <mergeCell ref="Z41:Z42"/>
    <mergeCell ref="AA41:AA42"/>
    <mergeCell ref="AB41:AB42"/>
    <mergeCell ref="AC41:AC42"/>
    <mergeCell ref="R41:R42"/>
    <mergeCell ref="S41:S42"/>
    <mergeCell ref="T41:T42"/>
    <mergeCell ref="U41:U42"/>
    <mergeCell ref="V41:V42"/>
    <mergeCell ref="W41:W42"/>
    <mergeCell ref="L41:L42"/>
    <mergeCell ref="M41:M42"/>
    <mergeCell ref="N41:N42"/>
    <mergeCell ref="O41:O42"/>
    <mergeCell ref="P41:P42"/>
    <mergeCell ref="Q41:Q42"/>
    <mergeCell ref="F41:F42"/>
    <mergeCell ref="G41:G42"/>
    <mergeCell ref="H41:H42"/>
    <mergeCell ref="I41:I42"/>
    <mergeCell ref="J41:J42"/>
    <mergeCell ref="K41:K42"/>
    <mergeCell ref="BJ39:BJ40"/>
    <mergeCell ref="BK39:BK40"/>
    <mergeCell ref="BL39:BL40"/>
    <mergeCell ref="BM39:BM40"/>
    <mergeCell ref="BN39:BN40"/>
    <mergeCell ref="A41:A42"/>
    <mergeCell ref="B41:B42"/>
    <mergeCell ref="C41:C42"/>
    <mergeCell ref="D41:D42"/>
    <mergeCell ref="E41:E42"/>
    <mergeCell ref="BD39:BD40"/>
    <mergeCell ref="BE39:BE40"/>
    <mergeCell ref="BF39:BF40"/>
    <mergeCell ref="BG39:BG40"/>
    <mergeCell ref="BH39:BH40"/>
    <mergeCell ref="BI39:BI40"/>
    <mergeCell ref="AX39:AX40"/>
    <mergeCell ref="AY39:AY40"/>
    <mergeCell ref="AZ39:AZ40"/>
    <mergeCell ref="BA39:BA40"/>
    <mergeCell ref="BB39:BB40"/>
    <mergeCell ref="BC39:BC40"/>
    <mergeCell ref="AR39:AR40"/>
    <mergeCell ref="AS39:AS40"/>
    <mergeCell ref="AT39:AT40"/>
    <mergeCell ref="AU39:AU40"/>
    <mergeCell ref="AV39:AV40"/>
    <mergeCell ref="AW39:AW40"/>
    <mergeCell ref="AL39:AL40"/>
    <mergeCell ref="AM39:AM40"/>
    <mergeCell ref="AN39:AN40"/>
    <mergeCell ref="AO39:AO40"/>
    <mergeCell ref="AP39:AP40"/>
    <mergeCell ref="AQ39:AQ40"/>
    <mergeCell ref="AI39:AI40"/>
    <mergeCell ref="AJ39:AJ40"/>
    <mergeCell ref="AK39:AK40"/>
    <mergeCell ref="AG39:AG40"/>
    <mergeCell ref="AH39:AH40"/>
    <mergeCell ref="AA39:AA40"/>
    <mergeCell ref="AB39:AB40"/>
    <mergeCell ref="AC39:AC40"/>
    <mergeCell ref="AD39:AD40"/>
    <mergeCell ref="AE39:AE40"/>
    <mergeCell ref="AF39:AF40"/>
    <mergeCell ref="U39:U40"/>
    <mergeCell ref="V39:V40"/>
    <mergeCell ref="W39:W40"/>
    <mergeCell ref="X39:X40"/>
    <mergeCell ref="Y39:Y40"/>
    <mergeCell ref="Z39:Z40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BM37:BM38"/>
    <mergeCell ref="BN37:BN38"/>
    <mergeCell ref="A39:A40"/>
    <mergeCell ref="B39:B40"/>
    <mergeCell ref="C39:C40"/>
    <mergeCell ref="D39:D40"/>
    <mergeCell ref="E39:E40"/>
    <mergeCell ref="F39:F40"/>
    <mergeCell ref="G39:G40"/>
    <mergeCell ref="H39:H40"/>
    <mergeCell ref="BG37:BG38"/>
    <mergeCell ref="BH37:BH38"/>
    <mergeCell ref="BI37:BI38"/>
    <mergeCell ref="BJ37:BJ38"/>
    <mergeCell ref="BK37:BK38"/>
    <mergeCell ref="BL37:BL38"/>
    <mergeCell ref="BA37:BA38"/>
    <mergeCell ref="BB37:BB38"/>
    <mergeCell ref="BC37:BC38"/>
    <mergeCell ref="BD37:BD38"/>
    <mergeCell ref="BE37:BE38"/>
    <mergeCell ref="BF37:BF38"/>
    <mergeCell ref="AU37:AU38"/>
    <mergeCell ref="AV37:AV38"/>
    <mergeCell ref="AW37:AW38"/>
    <mergeCell ref="AX37:AX38"/>
    <mergeCell ref="AY37:AY38"/>
    <mergeCell ref="AZ37:AZ38"/>
    <mergeCell ref="AO37:AO38"/>
    <mergeCell ref="AP37:AP38"/>
    <mergeCell ref="AQ37:AQ38"/>
    <mergeCell ref="AR37:AR38"/>
    <mergeCell ref="AS37:AS38"/>
    <mergeCell ref="AT37:AT38"/>
    <mergeCell ref="AI37:AI38"/>
    <mergeCell ref="AJ37:AJ38"/>
    <mergeCell ref="AK37:AK38"/>
    <mergeCell ref="AL37:AL38"/>
    <mergeCell ref="AM37:AM38"/>
    <mergeCell ref="AN37:AN38"/>
    <mergeCell ref="AE37:AE38"/>
    <mergeCell ref="AF37:AF38"/>
    <mergeCell ref="AG37:AG38"/>
    <mergeCell ref="AH37:AH38"/>
    <mergeCell ref="X37:X38"/>
    <mergeCell ref="Y37:Y38"/>
    <mergeCell ref="Z37:Z38"/>
    <mergeCell ref="AA37:AA38"/>
    <mergeCell ref="AB37:AB38"/>
    <mergeCell ref="AC37:AC38"/>
    <mergeCell ref="V37:V38"/>
    <mergeCell ref="W37:W38"/>
    <mergeCell ref="L37:L38"/>
    <mergeCell ref="M37:M38"/>
    <mergeCell ref="N37:N38"/>
    <mergeCell ref="O37:O38"/>
    <mergeCell ref="P37:P38"/>
    <mergeCell ref="Q37:Q38"/>
    <mergeCell ref="AD37:AD38"/>
    <mergeCell ref="J37:J38"/>
    <mergeCell ref="K37:K38"/>
    <mergeCell ref="BJ35:BJ36"/>
    <mergeCell ref="BK35:BK36"/>
    <mergeCell ref="BL35:BL36"/>
    <mergeCell ref="AW35:AW36"/>
    <mergeCell ref="AL35:AL36"/>
    <mergeCell ref="AM35:AM36"/>
    <mergeCell ref="AN35:AN36"/>
    <mergeCell ref="AO35:AO36"/>
    <mergeCell ref="AP35:AP36"/>
    <mergeCell ref="AQ35:AQ36"/>
    <mergeCell ref="AI35:AI36"/>
    <mergeCell ref="AJ35:AJ36"/>
    <mergeCell ref="AK35:AK36"/>
    <mergeCell ref="AG35:AG36"/>
    <mergeCell ref="AH35:AH36"/>
    <mergeCell ref="AA35:AA36"/>
    <mergeCell ref="AB35:AB36"/>
    <mergeCell ref="AC35:AC36"/>
    <mergeCell ref="R37:R38"/>
    <mergeCell ref="S37:S38"/>
    <mergeCell ref="T37:T38"/>
    <mergeCell ref="U37:U38"/>
    <mergeCell ref="A37:A38"/>
    <mergeCell ref="B37:B38"/>
    <mergeCell ref="C37:C38"/>
    <mergeCell ref="D37:D38"/>
    <mergeCell ref="E37:E38"/>
    <mergeCell ref="BD35:BD36"/>
    <mergeCell ref="BE35:BE36"/>
    <mergeCell ref="BF35:BF36"/>
    <mergeCell ref="BG35:BG36"/>
    <mergeCell ref="AX35:AX36"/>
    <mergeCell ref="AY35:AY36"/>
    <mergeCell ref="AZ35:AZ36"/>
    <mergeCell ref="BA35:BA36"/>
    <mergeCell ref="BB35:BB36"/>
    <mergeCell ref="BC35:BC36"/>
    <mergeCell ref="AR35:AR36"/>
    <mergeCell ref="AS35:AS36"/>
    <mergeCell ref="AT35:AT36"/>
    <mergeCell ref="AU35:AU36"/>
    <mergeCell ref="AV35:AV36"/>
    <mergeCell ref="F37:F38"/>
    <mergeCell ref="G37:G38"/>
    <mergeCell ref="H37:H38"/>
    <mergeCell ref="I37:I38"/>
    <mergeCell ref="AF35:AF36"/>
    <mergeCell ref="U35:U36"/>
    <mergeCell ref="V35:V36"/>
    <mergeCell ref="W35:W36"/>
    <mergeCell ref="X35:X36"/>
    <mergeCell ref="Y35:Y36"/>
    <mergeCell ref="Z35:Z36"/>
    <mergeCell ref="BM35:BM36"/>
    <mergeCell ref="BN35:BN36"/>
    <mergeCell ref="BH35:BH36"/>
    <mergeCell ref="BI35:BI36"/>
    <mergeCell ref="AI33:BM33"/>
    <mergeCell ref="BN33:BN34"/>
    <mergeCell ref="A35:A36"/>
    <mergeCell ref="B35:B36"/>
    <mergeCell ref="C35:C36"/>
    <mergeCell ref="D35:D36"/>
    <mergeCell ref="E35:E36"/>
    <mergeCell ref="F35:F36"/>
    <mergeCell ref="G35:G36"/>
    <mergeCell ref="H35:H36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D35:AD36"/>
    <mergeCell ref="AE35:AE36"/>
    <mergeCell ref="BM29:BM30"/>
    <mergeCell ref="BN29:BN30"/>
    <mergeCell ref="A33:A34"/>
    <mergeCell ref="B33:B34"/>
    <mergeCell ref="C33:C34"/>
    <mergeCell ref="D33:D34"/>
    <mergeCell ref="E33:E34"/>
    <mergeCell ref="F33:F34"/>
    <mergeCell ref="G33:AH33"/>
    <mergeCell ref="BG29:BG30"/>
    <mergeCell ref="BH29:BH30"/>
    <mergeCell ref="BI29:BI30"/>
    <mergeCell ref="BJ29:BJ30"/>
    <mergeCell ref="BK29:BK30"/>
    <mergeCell ref="BL29:BL30"/>
    <mergeCell ref="BA29:BA30"/>
    <mergeCell ref="BB29:BB30"/>
    <mergeCell ref="BC29:BC30"/>
    <mergeCell ref="BD29:BD30"/>
    <mergeCell ref="BE29:BE30"/>
    <mergeCell ref="BF29:BF30"/>
    <mergeCell ref="AU29:AU30"/>
    <mergeCell ref="AV29:AV30"/>
    <mergeCell ref="AW29:AW30"/>
    <mergeCell ref="AX29:AX30"/>
    <mergeCell ref="AY29:AY30"/>
    <mergeCell ref="AZ29:AZ30"/>
    <mergeCell ref="AQ29:AQ30"/>
    <mergeCell ref="AR29:AR30"/>
    <mergeCell ref="AS29:AS30"/>
    <mergeCell ref="AT29:AT30"/>
    <mergeCell ref="AC29:AC30"/>
    <mergeCell ref="AD29:AD30"/>
    <mergeCell ref="AE29:AE30"/>
    <mergeCell ref="AF29:AF30"/>
    <mergeCell ref="AH29:AH30"/>
    <mergeCell ref="V29:V30"/>
    <mergeCell ref="W29:W30"/>
    <mergeCell ref="X29:X30"/>
    <mergeCell ref="Y29:Y30"/>
    <mergeCell ref="AA29:AA30"/>
    <mergeCell ref="AB29:AB30"/>
    <mergeCell ref="O29:O30"/>
    <mergeCell ref="P29:P30"/>
    <mergeCell ref="Q29:Q30"/>
    <mergeCell ref="R29:R30"/>
    <mergeCell ref="T29:T30"/>
    <mergeCell ref="U29:U30"/>
    <mergeCell ref="H29:H30"/>
    <mergeCell ref="I29:I30"/>
    <mergeCell ref="J29:J30"/>
    <mergeCell ref="K29:K30"/>
    <mergeCell ref="M29:M30"/>
    <mergeCell ref="N29:N30"/>
    <mergeCell ref="A29:A30"/>
    <mergeCell ref="B29:C30"/>
    <mergeCell ref="D29:D30"/>
    <mergeCell ref="E29:E30"/>
    <mergeCell ref="F29:F30"/>
    <mergeCell ref="G29:G30"/>
    <mergeCell ref="A17:A22"/>
    <mergeCell ref="B17:B22"/>
    <mergeCell ref="A23:A28"/>
    <mergeCell ref="B23:B28"/>
    <mergeCell ref="G3:AH3"/>
    <mergeCell ref="AI3:BM3"/>
    <mergeCell ref="BN3:BN4"/>
    <mergeCell ref="A5:A10"/>
    <mergeCell ref="B5:B10"/>
    <mergeCell ref="D1:F1"/>
    <mergeCell ref="A3:A4"/>
    <mergeCell ref="B3:B4"/>
    <mergeCell ref="C3:C4"/>
    <mergeCell ref="D3:D4"/>
    <mergeCell ref="E3:E4"/>
    <mergeCell ref="F3:F4"/>
    <mergeCell ref="A11:A16"/>
    <mergeCell ref="B11:B16"/>
  </mergeCells>
  <conditionalFormatting sqref="E5:F29">
    <cfRule type="cellIs" dxfId="6" priority="7" operator="lessThan">
      <formula>0</formula>
    </cfRule>
  </conditionalFormatting>
  <conditionalFormatting sqref="F5:F29">
    <cfRule type="cellIs" dxfId="5" priority="6" operator="equal">
      <formula>0</formula>
    </cfRule>
  </conditionalFormatting>
  <conditionalFormatting sqref="F35:F42">
    <cfRule type="cellIs" dxfId="4" priority="4" operator="equal">
      <formula>0</formula>
    </cfRule>
    <cfRule type="cellIs" dxfId="3" priority="5" operator="lessThan">
      <formula>0</formula>
    </cfRule>
  </conditionalFormatting>
  <conditionalFormatting sqref="G5:BM10 G11:AP30 G35:BM42">
    <cfRule type="cellIs" dxfId="2" priority="3" operator="greaterThan">
      <formula>0</formula>
    </cfRule>
  </conditionalFormatting>
  <conditionalFormatting sqref="AQ11:AS28 AQ29:BM29">
    <cfRule type="containsText" dxfId="1" priority="8" operator="containsText" text="Done">
      <formula>NOT(ISERROR(SEARCH("Done",AQ11)))</formula>
    </cfRule>
  </conditionalFormatting>
  <conditionalFormatting sqref="AQ11:AS28 AQ29:BM30">
    <cfRule type="containsText" dxfId="0" priority="2" operator="containsText" text="Done">
      <formula>NOT(ISERROR(SEARCH("Done",AQ11)))</formula>
    </cfRule>
  </conditionalFormatting>
  <printOptions horizontalCentered="1" verticalCentered="1"/>
  <pageMargins left="0.7" right="0.7" top="0.75" bottom="0.75" header="0.3" footer="0.3"/>
  <pageSetup paperSize="8" scale="54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33d5d-b36d-439f-aaa6-4bb99883578f" xsi:nil="true"/>
    <lcf76f155ced4ddcb4097134ff3c332f xmlns="44f3135e-0e65-4e40-a018-7f65438629cf">
      <Terms xmlns="http://schemas.microsoft.com/office/infopath/2007/PartnerControls"/>
    </lcf76f155ced4ddcb4097134ff3c332f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_ip_UnifiedCompliancePolicyProperties xmlns="http://schemas.microsoft.com/sharepoint/v3" xsi:nil="true"/>
    <_Flow_SignoffStatus xmlns="44f3135e-0e65-4e40-a018-7f65438629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F1C18-EC21-49B6-B314-67A89A9467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F8621E-F9A4-472D-B132-814FB6EB64C5}">
  <ds:schemaRefs>
    <ds:schemaRef ds:uri="http://schemas.microsoft.com/office/2006/metadata/properties"/>
    <ds:schemaRef ds:uri="http://schemas.microsoft.com/office/infopath/2007/PartnerControls"/>
    <ds:schemaRef ds:uri="658b70a9-cf5e-40a1-8afa-a7a07fd08a15"/>
    <ds:schemaRef ds:uri="e0f12161-d86c-4446-a54d-39c6bd46eaf8"/>
  </ds:schemaRefs>
</ds:datastoreItem>
</file>

<file path=customXml/itemProps3.xml><?xml version="1.0" encoding="utf-8"?>
<ds:datastoreItem xmlns:ds="http://schemas.openxmlformats.org/officeDocument/2006/customXml" ds:itemID="{4F2CABA8-6F9E-4E34-8796-48482EE3A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Matrix</vt:lpstr>
      <vt:lpstr>V2J (Replacement)</vt:lpstr>
      <vt:lpstr>J2+0 (60 units)</vt:lpstr>
      <vt:lpstr>G (Replacement Seat)</vt:lpstr>
      <vt:lpstr>V1G-H (108)</vt:lpstr>
      <vt:lpstr>V2S-H (75)</vt:lpstr>
      <vt:lpstr>J4+2-H (90)</vt:lpstr>
      <vt:lpstr>Line2-V1G-G (36)</vt:lpstr>
      <vt:lpstr>J4+2-Golf (90)</vt:lpstr>
      <vt:lpstr>Line2-V1G-H (72)</vt:lpstr>
      <vt:lpstr>Line1-S4+2-H (100)</vt:lpstr>
      <vt:lpstr>Line1-G2+0(48)</vt:lpstr>
      <vt:lpstr>Line1-G4+2 (16u')</vt:lpstr>
      <vt:lpstr>Line1-V2J 4+0G (120)</vt:lpstr>
      <vt:lpstr>Line1-V2J 4+0H (90)</vt:lpstr>
      <vt:lpstr>Line2-G2+2 (40u')</vt:lpstr>
      <vt:lpstr>Line1-G4+2 H (176)</vt:lpstr>
      <vt:lpstr>Line2-V2S 4+0H (100)</vt:lpstr>
      <vt:lpstr>Line1-V2S 4+0 G (140)</vt:lpstr>
      <vt:lpstr>Line1-Y2+2 G (60)</vt:lpstr>
      <vt:lpstr>Line1-Y4+2 H (28)</vt:lpstr>
      <vt:lpstr>Line1-J 4+2 H (100)</vt:lpstr>
      <vt:lpstr>Line2-V1G 4+0H (90)</vt:lpstr>
      <vt:lpstr>Line2-V1G 4+0 G (54)</vt:lpstr>
      <vt:lpstr>V2J 4+0 Hunting (160)</vt:lpstr>
      <vt:lpstr>Line3- G4+2 H(64)</vt:lpstr>
      <vt:lpstr>Line3-Y4+2Hunting(70)</vt:lpstr>
      <vt:lpstr>Line 1-V2J 4+0 Golf (160)</vt:lpstr>
      <vt:lpstr>Line1-J4+2 Golf (30)</vt:lpstr>
      <vt:lpstr>Line3-S4+2(110)</vt:lpstr>
      <vt:lpstr>Line3-Y2+2 (100)</vt:lpstr>
      <vt:lpstr>Line1-J4+2Golf(130)</vt:lpstr>
      <vt:lpstr>Line3-V1G4+0 Hunting (72)</vt:lpstr>
      <vt:lpstr>Line3-G2+0Golf(72)</vt:lpstr>
      <vt:lpstr>Line3-G2+2 Golf(22)</vt:lpstr>
      <vt:lpstr>Line1-J4+2H(130)</vt:lpstr>
      <vt:lpstr>Line3-V2S4+0 Hunting (110)</vt:lpstr>
      <vt:lpstr>Line3-V1G4+0 Golf(54)</vt:lpstr>
      <vt:lpstr>Line1-V2JGolf(110)</vt:lpstr>
      <vt:lpstr>Line3-G4+2Golf(16)</vt:lpstr>
      <vt:lpstr>Line1-V2J4+0H(90)</vt:lpstr>
      <vt:lpstr>Line3-J2+2Golf(38)</vt:lpstr>
      <vt:lpstr>Line1-V2J4+0Golf (30)</vt:lpstr>
      <vt:lpstr>Line3-J4+2Golf(30)</vt:lpstr>
      <vt:lpstr>Line1-S4+2H(120)</vt:lpstr>
      <vt:lpstr>Line3-J4+2H(90)</vt:lpstr>
      <vt:lpstr>Line1-V2S4+0H(30)</vt:lpstr>
      <vt:lpstr>Line1-V2J 4+0H(30)</vt:lpstr>
      <vt:lpstr>Line3-V2S 4+0 Golf(140)</vt:lpstr>
      <vt:lpstr>Line3-G4+2H(128)</vt:lpstr>
      <vt:lpstr>Line3-Y4+2Golf(48)</vt:lpstr>
      <vt:lpstr>Line1-J4+2Golf(80)</vt:lpstr>
      <vt:lpstr>Line3-V1G4+0H(72)</vt:lpstr>
      <vt:lpstr>Line1-J4+2H(49)</vt:lpstr>
      <vt:lpstr>Line1-3&gt;V2S4+0G(170)</vt:lpstr>
      <vt:lpstr>Line3-G4+2H(208)</vt:lpstr>
      <vt:lpstr>Line1-V2J4+0H(30)#33</vt:lpstr>
      <vt:lpstr>Line1-V2S4+0Golf (60)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Chalit Mukpradub (Nu)</dc:creator>
  <cp:keywords/>
  <dc:description/>
  <cp:lastModifiedBy>Chalit Mukpradub (Nu)</cp:lastModifiedBy>
  <cp:revision/>
  <dcterms:created xsi:type="dcterms:W3CDTF">2025-11-07T09:12:10Z</dcterms:created>
  <dcterms:modified xsi:type="dcterms:W3CDTF">2026-04-08T00:48:18Z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</Properties>
</file>