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Cole/Documents/Hydroeconomics Research Resources/INFEWS-UNC/DAU Land and AW 2011-2015/DAU_Compiled_V3/"/>
    </mc:Choice>
  </mc:AlternateContent>
  <xr:revisionPtr revIDLastSave="0" documentId="13_ncr:1_{C268A9A8-71CB-5C40-B962-9E76810C1FE3}" xr6:coauthVersionLast="41" xr6:coauthVersionMax="41" xr10:uidLastSave="{00000000-0000-0000-0000-000000000000}"/>
  <bookViews>
    <workbookView xWindow="0" yWindow="460" windowWidth="25600" windowHeight="14620" activeTab="3" xr2:uid="{AC50B111-6FD0-D143-894E-D9DF5D2C469D}"/>
  </bookViews>
  <sheets>
    <sheet name="README" sheetId="2" r:id="rId1"/>
    <sheet name="AW_DAU_2014" sheetId="3" r:id="rId2"/>
    <sheet name="AW_CVPM_2014" sheetId="4" r:id="rId3"/>
    <sheet name="AW_CVPM_2014_vals" sheetId="6" r:id="rId4"/>
    <sheet name="DAU_Reference" sheetId="5" r:id="rId5"/>
  </sheets>
  <externalReferences>
    <externalReference r:id="rId6"/>
  </externalReferences>
  <definedNames>
    <definedName name="andy3" localSheetId="3">#REF!</definedName>
    <definedName name="andy3" localSheetId="4">#REF!</definedName>
    <definedName name="andy3">#REF!</definedName>
    <definedName name="andycrops2" localSheetId="3">#REF!</definedName>
    <definedName name="andycrops2" localSheetId="4">#REF!</definedName>
    <definedName name="andycrops2">#REF!</definedName>
    <definedName name="crops_andy" localSheetId="3">#REF!</definedName>
    <definedName name="crops_andy">#REF!</definedName>
    <definedName name="josueAW" localSheetId="3">#REF!</definedName>
    <definedName name="josueAW">#REF!</definedName>
    <definedName name="soca_land" localSheetId="3">#REF!</definedName>
    <definedName name="soca_land">#REF!</definedName>
    <definedName name="soca_water" localSheetId="3">#REF!</definedName>
    <definedName name="soca_water">#REF!</definedName>
    <definedName name="tabla2crops" localSheetId="3">#REF!</definedName>
    <definedName name="tabla2crops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8" i="4" l="1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B28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B27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B26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B25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B24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B23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B22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B21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B20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B19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B18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B17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B16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B15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B14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B13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B12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B11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B10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B9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B8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B7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B6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B5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B4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B3" i="4"/>
  <c r="T2" i="4"/>
  <c r="U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B2" i="4"/>
</calcChain>
</file>

<file path=xl/sharedStrings.xml><?xml version="1.0" encoding="utf-8"?>
<sst xmlns="http://schemas.openxmlformats.org/spreadsheetml/2006/main" count="133" uniqueCount="61">
  <si>
    <t>ALFAL</t>
  </si>
  <si>
    <t>ALPIS</t>
  </si>
  <si>
    <t>CORN</t>
  </si>
  <si>
    <t>COTTN</t>
  </si>
  <si>
    <t>CUCUR</t>
  </si>
  <si>
    <t>DRYBN</t>
  </si>
  <si>
    <t>FRTOM</t>
  </si>
  <si>
    <t>GRAIN</t>
  </si>
  <si>
    <t>ONGAR</t>
  </si>
  <si>
    <t>OTHDEC</t>
  </si>
  <si>
    <t>OTHFLD</t>
  </si>
  <si>
    <t>OTHTRK</t>
  </si>
  <si>
    <t>PASTR</t>
  </si>
  <si>
    <t>POTATO</t>
  </si>
  <si>
    <t>PRTOM</t>
  </si>
  <si>
    <t>RICE</t>
  </si>
  <si>
    <t>SAFLR</t>
  </si>
  <si>
    <t>SBEET</t>
  </si>
  <si>
    <t>SUBTRP</t>
  </si>
  <si>
    <t>VINE</t>
  </si>
  <si>
    <t>REARRANGING COLUMN ORDER FOR CROPS FROM USUAL CAAPM ORDER TO SPEED COPYING PROCESS</t>
  </si>
  <si>
    <t>V01</t>
  </si>
  <si>
    <t>V02</t>
  </si>
  <si>
    <t>V03A</t>
  </si>
  <si>
    <t>V03B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</si>
  <si>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</si>
  <si>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</si>
  <si>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</si>
  <si>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</si>
  <si>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</si>
  <si>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</si>
  <si>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</si>
  <si>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</si>
  <si>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</si>
  <si>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</si>
  <si>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V14A</t>
  </si>
  <si>
    <t>V14B</t>
  </si>
  <si>
    <t>V15A</t>
  </si>
  <si>
    <t>V15B</t>
  </si>
  <si>
    <t>V16</t>
  </si>
  <si>
    <t>V17</t>
  </si>
  <si>
    <t>V18</t>
  </si>
  <si>
    <t>V19A</t>
  </si>
  <si>
    <t>V19B</t>
  </si>
  <si>
    <t>V20</t>
  </si>
  <si>
    <t>V21A</t>
  </si>
  <si>
    <t>V21B</t>
  </si>
  <si>
    <t>V21C</t>
  </si>
  <si>
    <t>DAU_CO</t>
  </si>
  <si>
    <t>CVPM</t>
  </si>
  <si>
    <t>3A</t>
  </si>
  <si>
    <t>3B</t>
  </si>
  <si>
    <t>14A</t>
  </si>
  <si>
    <t>14B</t>
  </si>
  <si>
    <t>15A</t>
  </si>
  <si>
    <t>15B</t>
  </si>
  <si>
    <t>19A</t>
  </si>
  <si>
    <t>19B</t>
  </si>
  <si>
    <t>21A</t>
  </si>
  <si>
    <t>21B</t>
  </si>
  <si>
    <t>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</si>
</sst>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charset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59999389629810485"/>
      </top>
      <bottom style="thin">
        <color theme="9" tint="0.59999389629810485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2" fillId="3" borderId="2" xfId="0" applyFont="1" applyFill="1" applyBorder="1"/>
    <xf numFmtId="0" fontId="0" fillId="4" borderId="0" xfId="0" applyFill="1"/>
    <xf numFmtId="0" fontId="0" fillId="0" borderId="0" xfId="0" applyFill="1"/>
    <xf numFmtId="0" fontId="1" fillId="0" borderId="2" xfId="0" applyFont="1" applyFill="1" applyBorder="1"/>
    <xf numFmtId="0" fontId="3" fillId="0" borderId="0" xfId="0" applyFont="1"/>
    <xf numFmtId="2" fontId="3" fillId="0" borderId="0" xfId="0" applyNumberFormat="1" applyFont="1"/>
    <xf numFmtId="0" fontId="5" fillId="0" borderId="0" xfId="1" applyFont="1"/>
    <xf numFmtId="0" fontId="5" fillId="0" borderId="0" xfId="1" applyFont="1" applyAlignment="1">
      <alignment horizontal="right"/>
    </xf>
    <xf numFmtId="0" fontId="4" fillId="0" borderId="0" xfId="1"/>
    <xf numFmtId="0" fontId="4" fillId="0" borderId="0" xfId="1" applyAlignment="1">
      <alignment horizontal="right"/>
    </xf>
  </cellXfs>
  <cellStyles count="2">
    <cellStyle name="Normal" xfId="0" builtinId="0"/>
    <cellStyle name="Normal 2" xfId="1" xr:uid="{335C92A4-24C0-A243-A6E8-2FCC5B02E206}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1_AW_by_D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W_DAU_2011"/>
      <sheetName val="AW_CVPM_2011"/>
      <sheetName val="AW_CVPM_2011_vals"/>
      <sheetName val="DAU_Reference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788E93-ADAD-6E41-821F-40677CA447DA}" name="CAPM" displayName="CAPM" ref="A1:B59" totalsRowShown="0">
  <autoFilter ref="A1:B59" xr:uid="{00000000-0009-0000-0100-000001000000}"/>
  <tableColumns count="2">
    <tableColumn id="1" xr3:uid="{99C80C33-CC46-A44B-A2A6-591AFFA27166}" name="DAU_CO"/>
    <tableColumn id="2" xr3:uid="{95E9661D-4C37-C74B-A005-259AA34D5EBA}" name="CVP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341A-4837-A548-A713-661B11DA451E}">
  <dimension ref="A2"/>
  <sheetViews>
    <sheetView workbookViewId="0">
      <selection activeCell="A8" sqref="A8"/>
    </sheetView>
  </sheetViews>
  <sheetFormatPr baseColWidth="10" defaultRowHeight="13"/>
  <cols>
    <col min="1" max="1" width="91.6640625" bestFit="1" customWidth="1"/>
  </cols>
  <sheetData>
    <row r="2" spans="1:1">
      <c r="A2" s="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577B-8947-934C-9C55-698FE77C4EFC}">
  <dimension ref="A1:V56"/>
  <sheetViews>
    <sheetView topLeftCell="A21" workbookViewId="0">
      <selection activeCell="A45" sqref="A45"/>
    </sheetView>
  </sheetViews>
  <sheetFormatPr baseColWidth="10" defaultRowHeight="13"/>
  <sheetData>
    <row r="1" spans="1:22">
      <c r="B1" s="1" t="s">
        <v>0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6</v>
      </c>
      <c r="S1" s="1" t="s">
        <v>14</v>
      </c>
      <c r="T1" s="1" t="s">
        <v>11</v>
      </c>
      <c r="U1" s="1" t="s">
        <v>19</v>
      </c>
    </row>
    <row r="2" spans="1:22">
      <c r="A2" s="2">
        <v>143</v>
      </c>
      <c r="B2" s="5">
        <v>3.9350065616797902</v>
      </c>
      <c r="C2" s="5">
        <v>3.9307067315115014</v>
      </c>
      <c r="D2" s="5">
        <v>3.9303149606299215</v>
      </c>
      <c r="E2" s="5">
        <v>0</v>
      </c>
      <c r="F2" s="5">
        <v>0</v>
      </c>
      <c r="G2" s="5">
        <v>0</v>
      </c>
      <c r="H2" s="5">
        <v>0</v>
      </c>
      <c r="I2" s="5">
        <v>1.2516186713934512</v>
      </c>
      <c r="J2" s="5">
        <v>0</v>
      </c>
      <c r="K2" s="5">
        <v>3.4974137117664212</v>
      </c>
      <c r="L2" s="5">
        <v>0</v>
      </c>
      <c r="M2" s="5">
        <v>4.402551626379184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3.30168239105247</v>
      </c>
      <c r="U2" s="5">
        <v>2.6188000538394243</v>
      </c>
      <c r="V2" s="7"/>
    </row>
    <row r="3" spans="1:22">
      <c r="A3" s="3">
        <v>141</v>
      </c>
      <c r="B3" s="5">
        <v>3.8964663424424888</v>
      </c>
      <c r="C3" s="5">
        <v>4.1902559055118109</v>
      </c>
      <c r="D3" s="5">
        <v>2.8898293963254593</v>
      </c>
      <c r="E3" s="5">
        <v>2.6298884514435694</v>
      </c>
      <c r="F3" s="5">
        <v>0</v>
      </c>
      <c r="G3" s="5">
        <v>0</v>
      </c>
      <c r="H3" s="5">
        <v>0</v>
      </c>
      <c r="I3" s="5">
        <v>1.1684989210592045</v>
      </c>
      <c r="J3" s="5">
        <v>0</v>
      </c>
      <c r="K3" s="5">
        <v>3.4030687929729644</v>
      </c>
      <c r="L3" s="5">
        <v>3.1920603674540682</v>
      </c>
      <c r="M3" s="5">
        <v>4.3807276612392601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2.7834120734908141</v>
      </c>
      <c r="U3" s="5">
        <v>2.5463670166229222</v>
      </c>
      <c r="V3" s="7"/>
    </row>
    <row r="4" spans="1:22">
      <c r="A4" s="2">
        <v>142</v>
      </c>
      <c r="B4" s="5">
        <v>3.8960210629310494</v>
      </c>
      <c r="C4" s="5">
        <v>4.1448168701250978</v>
      </c>
      <c r="D4" s="5">
        <v>3.1645111566729733</v>
      </c>
      <c r="E4" s="5">
        <v>2.3934755256108446</v>
      </c>
      <c r="F4" s="5">
        <v>0</v>
      </c>
      <c r="G4" s="5">
        <v>2.3639763779527558</v>
      </c>
      <c r="H4" s="5">
        <v>2.2206692913385822</v>
      </c>
      <c r="I4" s="5">
        <v>1.526066613301968</v>
      </c>
      <c r="J4" s="5">
        <v>0</v>
      </c>
      <c r="K4" s="5">
        <v>3.2772983396340627</v>
      </c>
      <c r="L4" s="5">
        <v>3.2737866176318002</v>
      </c>
      <c r="M4" s="5">
        <v>4.2561362360977277</v>
      </c>
      <c r="N4" s="5">
        <v>0</v>
      </c>
      <c r="O4" s="5">
        <v>2.9240485564304461</v>
      </c>
      <c r="P4" s="5">
        <v>0</v>
      </c>
      <c r="Q4" s="5">
        <v>0</v>
      </c>
      <c r="R4" s="5">
        <v>0</v>
      </c>
      <c r="S4" s="5">
        <v>0</v>
      </c>
      <c r="T4" s="5">
        <v>2.9356568216329277</v>
      </c>
      <c r="U4" s="5">
        <v>2.6213032342731348</v>
      </c>
      <c r="V4" s="7"/>
    </row>
    <row r="5" spans="1:22">
      <c r="A5" s="3">
        <v>144</v>
      </c>
      <c r="B5" s="5">
        <v>4.1155129476925625</v>
      </c>
      <c r="C5" s="5">
        <v>3.9539647865714929</v>
      </c>
      <c r="D5" s="5">
        <v>4.2298127577802767</v>
      </c>
      <c r="E5" s="5">
        <v>2.5373165919364249</v>
      </c>
      <c r="F5" s="5">
        <v>0</v>
      </c>
      <c r="G5" s="5">
        <v>0</v>
      </c>
      <c r="H5" s="5">
        <v>0</v>
      </c>
      <c r="I5" s="5">
        <v>1.3575459317585301</v>
      </c>
      <c r="J5" s="5">
        <v>0</v>
      </c>
      <c r="K5" s="5">
        <v>3.3761197025619181</v>
      </c>
      <c r="L5" s="5">
        <v>2.128510498687664</v>
      </c>
      <c r="M5" s="5">
        <v>4.4620327894896956</v>
      </c>
      <c r="N5" s="5">
        <v>0</v>
      </c>
      <c r="O5" s="5">
        <v>0</v>
      </c>
      <c r="P5" s="5">
        <v>1.6886482939632548</v>
      </c>
      <c r="Q5" s="5">
        <v>0</v>
      </c>
      <c r="R5" s="5">
        <v>0</v>
      </c>
      <c r="S5" s="5">
        <v>0</v>
      </c>
      <c r="T5" s="5">
        <v>2.7994586614173231</v>
      </c>
      <c r="U5" s="5">
        <v>2.5192851870078741</v>
      </c>
      <c r="V5" s="7"/>
    </row>
    <row r="6" spans="1:22">
      <c r="A6" s="4">
        <v>163</v>
      </c>
      <c r="B6" s="5">
        <v>3.810989889846446</v>
      </c>
      <c r="C6" s="5">
        <v>3.7473446497828267</v>
      </c>
      <c r="D6" s="5">
        <v>2.9701120795271119</v>
      </c>
      <c r="E6" s="5">
        <v>2.5428796198025085</v>
      </c>
      <c r="F6" s="5">
        <v>2.8271653543307087</v>
      </c>
      <c r="G6" s="5">
        <v>1.9509297908009431</v>
      </c>
      <c r="H6" s="5">
        <v>2.0924478174136576</v>
      </c>
      <c r="I6" s="5">
        <v>1.1932468920761592</v>
      </c>
      <c r="J6" s="5">
        <v>3.9928149606299201</v>
      </c>
      <c r="K6" s="5">
        <v>3.4571444038674235</v>
      </c>
      <c r="L6" s="5">
        <v>2.4314106387304912</v>
      </c>
      <c r="M6" s="5">
        <v>4.5253749341650957</v>
      </c>
      <c r="N6" s="5">
        <v>0</v>
      </c>
      <c r="O6" s="5">
        <v>3.0111339261790149</v>
      </c>
      <c r="P6" s="5">
        <v>2.0723776235126086</v>
      </c>
      <c r="Q6" s="5">
        <v>0</v>
      </c>
      <c r="R6" s="5">
        <v>2.6700502642582808</v>
      </c>
      <c r="S6" s="5">
        <v>2.7454174911465459</v>
      </c>
      <c r="T6" s="5">
        <v>2.8795262669142105</v>
      </c>
      <c r="U6" s="8"/>
      <c r="V6" s="7"/>
    </row>
    <row r="7" spans="1:22">
      <c r="A7" s="2">
        <v>164</v>
      </c>
      <c r="B7" s="5">
        <v>3.3894294585121347</v>
      </c>
      <c r="C7" s="5">
        <v>3.9764518557160584</v>
      </c>
      <c r="D7" s="5">
        <v>3.2539698162729658</v>
      </c>
      <c r="E7" s="5">
        <v>2.6861798996413149</v>
      </c>
      <c r="F7" s="5">
        <v>0</v>
      </c>
      <c r="G7" s="5">
        <v>2.0651351060116538</v>
      </c>
      <c r="H7" s="5">
        <v>2.2874671916010501</v>
      </c>
      <c r="I7" s="5">
        <v>0.96090140655494993</v>
      </c>
      <c r="J7" s="5">
        <v>0</v>
      </c>
      <c r="K7" s="5">
        <v>3.3274490943832324</v>
      </c>
      <c r="L7" s="5">
        <v>2.3271214626759096</v>
      </c>
      <c r="M7" s="5">
        <v>4.6226476789773656</v>
      </c>
      <c r="N7" s="5">
        <v>0</v>
      </c>
      <c r="O7" s="5">
        <v>3.048766482718273</v>
      </c>
      <c r="P7" s="5">
        <v>2.2872421778127214</v>
      </c>
      <c r="Q7" s="5">
        <v>0</v>
      </c>
      <c r="R7" s="5">
        <v>0</v>
      </c>
      <c r="S7" s="5">
        <v>2.3679515442110435</v>
      </c>
      <c r="T7" s="5">
        <v>2.634915188755611</v>
      </c>
      <c r="U7" s="5">
        <v>0</v>
      </c>
      <c r="V7" s="7"/>
    </row>
    <row r="8" spans="1:22">
      <c r="A8" s="3">
        <v>167</v>
      </c>
      <c r="B8" s="5">
        <v>3.563809046063354</v>
      </c>
      <c r="C8" s="5">
        <v>3.9311023622047245</v>
      </c>
      <c r="D8" s="5">
        <v>2.6262795275590549</v>
      </c>
      <c r="E8" s="5">
        <v>2.105699695639617</v>
      </c>
      <c r="F8" s="5">
        <v>0</v>
      </c>
      <c r="G8" s="5">
        <v>1.7690817781635562</v>
      </c>
      <c r="H8" s="5">
        <v>2.116824191168023</v>
      </c>
      <c r="I8" s="5">
        <v>1.4309292399056179</v>
      </c>
      <c r="J8" s="5">
        <v>3.1777230971128607</v>
      </c>
      <c r="K8" s="5">
        <v>3.4109700600650581</v>
      </c>
      <c r="L8" s="5">
        <v>2.6083668077960671</v>
      </c>
      <c r="M8" s="5">
        <v>4.6019223151541535</v>
      </c>
      <c r="N8" s="5">
        <v>0</v>
      </c>
      <c r="O8" s="5">
        <v>3.0141646353634446</v>
      </c>
      <c r="P8" s="5">
        <v>2.5124015748031496</v>
      </c>
      <c r="Q8" s="5">
        <v>0</v>
      </c>
      <c r="R8" s="5">
        <v>0</v>
      </c>
      <c r="S8" s="5">
        <v>2.5632919136856143</v>
      </c>
      <c r="T8" s="5">
        <v>2.4701380189692199</v>
      </c>
      <c r="U8" s="5">
        <v>0</v>
      </c>
      <c r="V8" s="7"/>
    </row>
    <row r="9" spans="1:22">
      <c r="A9" s="2">
        <v>165</v>
      </c>
      <c r="B9" s="5">
        <v>4.166666666666667</v>
      </c>
      <c r="C9" s="5">
        <v>4.0362860892388452</v>
      </c>
      <c r="D9" s="5">
        <v>4.481299212598425</v>
      </c>
      <c r="E9" s="5">
        <v>2.5087598425196851</v>
      </c>
      <c r="F9" s="5">
        <v>3.3093832020997374</v>
      </c>
      <c r="G9" s="5">
        <v>2.8566929133858272</v>
      </c>
      <c r="H9" s="5">
        <v>2.2749671916010499</v>
      </c>
      <c r="I9" s="5">
        <v>1.29498031496063</v>
      </c>
      <c r="J9" s="5">
        <v>3.9239501312335956</v>
      </c>
      <c r="K9" s="5">
        <v>3.7551509186351701</v>
      </c>
      <c r="L9" s="5">
        <v>2.228510498687664</v>
      </c>
      <c r="M9" s="5">
        <v>4.5106627296587929</v>
      </c>
      <c r="N9" s="5">
        <v>0</v>
      </c>
      <c r="O9" s="5">
        <v>3.0687335958005248</v>
      </c>
      <c r="P9" s="5">
        <v>0.59763779527559069</v>
      </c>
      <c r="Q9" s="5">
        <v>0</v>
      </c>
      <c r="R9" s="5">
        <v>0</v>
      </c>
      <c r="S9" s="5">
        <v>2.9793963254593181</v>
      </c>
      <c r="T9" s="5">
        <v>2.4450131233595802</v>
      </c>
      <c r="U9" s="5">
        <v>0</v>
      </c>
      <c r="V9" s="7"/>
    </row>
    <row r="10" spans="1:22">
      <c r="A10" s="3">
        <v>166</v>
      </c>
      <c r="B10" s="5">
        <v>4.1848621029929394</v>
      </c>
      <c r="C10" s="5">
        <v>3.7750220856601859</v>
      </c>
      <c r="D10" s="5">
        <v>2.7564156725918241</v>
      </c>
      <c r="E10" s="5">
        <v>2.3475065616797899</v>
      </c>
      <c r="F10" s="5">
        <v>2.733530183727034</v>
      </c>
      <c r="G10" s="5">
        <v>2.0250177433177994</v>
      </c>
      <c r="H10" s="5">
        <v>2.2545931758530187</v>
      </c>
      <c r="I10" s="5">
        <v>1.0040146476255685</v>
      </c>
      <c r="J10" s="5">
        <v>3.9320866141732274</v>
      </c>
      <c r="K10" s="5">
        <v>3.3782932427564201</v>
      </c>
      <c r="L10" s="5">
        <v>3.0398635018742235</v>
      </c>
      <c r="M10" s="5">
        <v>4.473584123151177</v>
      </c>
      <c r="N10" s="5">
        <v>0</v>
      </c>
      <c r="O10" s="5">
        <v>3.0323011681918586</v>
      </c>
      <c r="P10" s="5">
        <v>0.91319103609806618</v>
      </c>
      <c r="Q10" s="5">
        <v>0</v>
      </c>
      <c r="R10" s="5">
        <v>2.2993438320209973</v>
      </c>
      <c r="S10" s="5">
        <v>2.7857212908870261</v>
      </c>
      <c r="T10" s="5">
        <v>2.8598686252928065</v>
      </c>
      <c r="U10" s="8"/>
      <c r="V10" s="7"/>
    </row>
    <row r="11" spans="1:22">
      <c r="A11" s="2">
        <v>168</v>
      </c>
      <c r="B11" s="5">
        <v>4.1337834589103082</v>
      </c>
      <c r="C11" s="5">
        <v>4.4068565636941779</v>
      </c>
      <c r="D11" s="5">
        <v>3.1047224317336055</v>
      </c>
      <c r="E11" s="5">
        <v>1.9533792650918635</v>
      </c>
      <c r="F11" s="5">
        <v>0</v>
      </c>
      <c r="G11" s="5">
        <v>2.1586942257217849</v>
      </c>
      <c r="H11" s="5">
        <v>2.2384514435695535</v>
      </c>
      <c r="I11" s="5">
        <v>1.0885456865968675</v>
      </c>
      <c r="J11" s="5">
        <v>3.7147309711286103</v>
      </c>
      <c r="K11" s="5">
        <v>3.7535816490739355</v>
      </c>
      <c r="L11" s="5">
        <v>2.3660553214298914</v>
      </c>
      <c r="M11" s="5">
        <v>4.5401650342923761</v>
      </c>
      <c r="N11" s="5">
        <v>0</v>
      </c>
      <c r="O11" s="5">
        <v>3.0404290562651388</v>
      </c>
      <c r="P11" s="5">
        <v>2.3440944881889765</v>
      </c>
      <c r="Q11" s="5">
        <v>0</v>
      </c>
      <c r="R11" s="5">
        <v>0</v>
      </c>
      <c r="S11" s="5">
        <v>2.334137733462665</v>
      </c>
      <c r="T11" s="5">
        <v>2.4667436889594812</v>
      </c>
      <c r="U11" s="5">
        <v>3.0380905511811025</v>
      </c>
      <c r="V11" s="7"/>
    </row>
    <row r="12" spans="1:22">
      <c r="A12" s="3">
        <v>170</v>
      </c>
      <c r="B12" s="5">
        <v>3.9086614173228345</v>
      </c>
      <c r="C12" s="5">
        <v>4.3250656167979002</v>
      </c>
      <c r="D12" s="5">
        <v>2.4865157480314961</v>
      </c>
      <c r="E12" s="5">
        <v>0</v>
      </c>
      <c r="F12" s="5">
        <v>0</v>
      </c>
      <c r="G12" s="5">
        <v>0</v>
      </c>
      <c r="H12" s="5">
        <v>0</v>
      </c>
      <c r="I12" s="5">
        <v>0.88231627296587922</v>
      </c>
      <c r="J12" s="5">
        <v>0</v>
      </c>
      <c r="K12" s="5">
        <v>3.0650918635170599</v>
      </c>
      <c r="L12" s="5">
        <v>0</v>
      </c>
      <c r="M12" s="5">
        <v>4.3092519685039372</v>
      </c>
      <c r="N12" s="5">
        <v>0</v>
      </c>
      <c r="O12" s="5">
        <v>2.9299540682414698</v>
      </c>
      <c r="P12" s="5">
        <v>0</v>
      </c>
      <c r="Q12" s="5">
        <v>0</v>
      </c>
      <c r="R12" s="5">
        <v>0</v>
      </c>
      <c r="S12" s="5">
        <v>0</v>
      </c>
      <c r="T12" s="5">
        <v>3.2164698162729652</v>
      </c>
      <c r="U12" s="5">
        <v>2.7403215223097113</v>
      </c>
      <c r="V12" s="7"/>
    </row>
    <row r="13" spans="1:22">
      <c r="A13" s="2">
        <v>171</v>
      </c>
      <c r="B13" s="5">
        <v>4.0654199475065615</v>
      </c>
      <c r="C13" s="5">
        <v>4.5882451443569554</v>
      </c>
      <c r="D13" s="5">
        <v>2.9061351706036742</v>
      </c>
      <c r="E13" s="5">
        <v>2.5974081364829402</v>
      </c>
      <c r="F13" s="5">
        <v>0</v>
      </c>
      <c r="G13" s="5">
        <v>1.9938320209973754</v>
      </c>
      <c r="H13" s="5">
        <v>0</v>
      </c>
      <c r="I13" s="5">
        <v>0.96505905511811019</v>
      </c>
      <c r="J13" s="5">
        <v>0</v>
      </c>
      <c r="K13" s="5">
        <v>3.9536373425406075</v>
      </c>
      <c r="L13" s="5">
        <v>2.2172900262467188</v>
      </c>
      <c r="M13" s="5">
        <v>4.1333333333333337</v>
      </c>
      <c r="N13" s="5">
        <v>0</v>
      </c>
      <c r="O13" s="5">
        <v>3.073261154855643</v>
      </c>
      <c r="P13" s="5">
        <v>0</v>
      </c>
      <c r="Q13" s="5">
        <v>0</v>
      </c>
      <c r="R13" s="5">
        <v>0</v>
      </c>
      <c r="S13" s="5">
        <v>0</v>
      </c>
      <c r="T13" s="5">
        <v>2.2201115485564302</v>
      </c>
      <c r="U13" s="5">
        <v>3.0886154855643047</v>
      </c>
      <c r="V13" s="7"/>
    </row>
    <row r="14" spans="1:22">
      <c r="A14" s="3">
        <v>162</v>
      </c>
      <c r="B14" s="5">
        <v>4.3136154855643047</v>
      </c>
      <c r="C14" s="5">
        <v>3.8767716535433068</v>
      </c>
      <c r="D14" s="5">
        <v>3.1011482939632544</v>
      </c>
      <c r="E14" s="5">
        <v>2.3083333333333336</v>
      </c>
      <c r="F14" s="5">
        <v>0</v>
      </c>
      <c r="G14" s="5">
        <v>3.2414370078740156</v>
      </c>
      <c r="H14" s="5">
        <v>2.0226706036745408</v>
      </c>
      <c r="I14" s="5">
        <v>1.2461286089238846</v>
      </c>
      <c r="J14" s="5">
        <v>4.7413057742782154</v>
      </c>
      <c r="K14" s="5">
        <v>3.7143044619422572</v>
      </c>
      <c r="L14" s="5">
        <v>2.2151574803149603</v>
      </c>
      <c r="M14" s="5">
        <v>4.7179461942257213</v>
      </c>
      <c r="N14" s="5">
        <v>0</v>
      </c>
      <c r="O14" s="5">
        <v>3.0516076115485564</v>
      </c>
      <c r="P14" s="5">
        <v>1.3506889763779528</v>
      </c>
      <c r="Q14" s="5">
        <v>0</v>
      </c>
      <c r="R14" s="5">
        <v>2.4794619422572177</v>
      </c>
      <c r="S14" s="5">
        <v>2.8004921259842521</v>
      </c>
      <c r="T14" s="5">
        <v>2.8996062992125986</v>
      </c>
      <c r="U14" s="5">
        <v>1.4418635170603675</v>
      </c>
      <c r="V14" s="7"/>
    </row>
    <row r="15" spans="1:22">
      <c r="A15" s="2">
        <v>191</v>
      </c>
      <c r="B15" s="5">
        <v>3.9627962685527147</v>
      </c>
      <c r="C15" s="5">
        <v>3.6905839895013126</v>
      </c>
      <c r="D15" s="5">
        <v>3.2411091782131884</v>
      </c>
      <c r="E15" s="5">
        <v>2.3111220472440945</v>
      </c>
      <c r="F15" s="5">
        <v>0</v>
      </c>
      <c r="G15" s="5">
        <v>2.0971784776902886</v>
      </c>
      <c r="H15" s="5">
        <v>2.0287493668554584</v>
      </c>
      <c r="I15" s="5">
        <v>0.98435974674504689</v>
      </c>
      <c r="J15" s="5">
        <v>3.4020013123359574</v>
      </c>
      <c r="K15" s="5">
        <v>3.4708216991710854</v>
      </c>
      <c r="L15" s="5">
        <v>2.2293231320250908</v>
      </c>
      <c r="M15" s="5">
        <v>4.5755545653802168</v>
      </c>
      <c r="N15" s="5">
        <v>0</v>
      </c>
      <c r="O15" s="5">
        <v>3.1222440944881891</v>
      </c>
      <c r="P15" s="5">
        <v>2.2508858267716532</v>
      </c>
      <c r="Q15" s="5">
        <v>0</v>
      </c>
      <c r="R15" s="5">
        <v>0</v>
      </c>
      <c r="S15" s="5">
        <v>2.860490806406057</v>
      </c>
      <c r="T15" s="5">
        <v>2.4970267882553836</v>
      </c>
      <c r="U15" s="5">
        <v>2.8489173228346454</v>
      </c>
    </row>
    <row r="16" spans="1:22">
      <c r="A16" s="3">
        <v>172</v>
      </c>
      <c r="B16" s="5">
        <v>4.0780804792970784</v>
      </c>
      <c r="C16" s="5">
        <v>3.6215592514518362</v>
      </c>
      <c r="D16" s="5">
        <v>3.95220452853841</v>
      </c>
      <c r="E16" s="5">
        <v>2.5664011765541139</v>
      </c>
      <c r="F16" s="5">
        <v>0</v>
      </c>
      <c r="G16" s="5">
        <v>2.2145861340503168</v>
      </c>
      <c r="H16" s="5">
        <v>1.9056646501504382</v>
      </c>
      <c r="I16" s="5">
        <v>1.0161427997000911</v>
      </c>
      <c r="J16" s="5">
        <v>3.9672572178477692</v>
      </c>
      <c r="K16" s="5">
        <v>3.7164662897015766</v>
      </c>
      <c r="L16" s="5">
        <v>2.4215382168138073</v>
      </c>
      <c r="M16" s="5">
        <v>4.7506189263876379</v>
      </c>
      <c r="N16" s="5">
        <v>0</v>
      </c>
      <c r="O16" s="5">
        <v>3.1173150923969768</v>
      </c>
      <c r="P16" s="5">
        <v>1.4216535433070865</v>
      </c>
      <c r="Q16" s="5">
        <v>0</v>
      </c>
      <c r="R16" s="5">
        <v>0</v>
      </c>
      <c r="S16" s="5">
        <v>2.9350065616797898</v>
      </c>
      <c r="T16" s="5">
        <v>2.4696019062235863</v>
      </c>
      <c r="U16" s="5">
        <v>3.6281111964662958</v>
      </c>
    </row>
    <row r="17" spans="1:21">
      <c r="A17" s="2">
        <v>173</v>
      </c>
      <c r="B17" s="5">
        <v>4.5817585301837269</v>
      </c>
      <c r="C17" s="5">
        <v>0</v>
      </c>
      <c r="D17" s="5">
        <v>3.1665026246719155</v>
      </c>
      <c r="E17" s="5">
        <v>2.1759186351706039</v>
      </c>
      <c r="F17" s="5">
        <v>0</v>
      </c>
      <c r="G17" s="5">
        <v>2.1814960629921258</v>
      </c>
      <c r="H17" s="5">
        <v>1.9785104986876636</v>
      </c>
      <c r="I17" s="5">
        <v>1.0578083989501312</v>
      </c>
      <c r="J17" s="5">
        <v>0</v>
      </c>
      <c r="K17" s="5">
        <v>3.3278871391076117</v>
      </c>
      <c r="L17" s="5">
        <v>2.6139107611548553</v>
      </c>
      <c r="M17" s="5">
        <v>5.0483923884514441</v>
      </c>
      <c r="N17" s="5">
        <v>0</v>
      </c>
      <c r="O17" s="5">
        <v>0</v>
      </c>
      <c r="P17" s="5">
        <v>2.226968503937008</v>
      </c>
      <c r="Q17" s="5">
        <v>0</v>
      </c>
      <c r="R17" s="5">
        <v>0</v>
      </c>
      <c r="S17" s="5">
        <v>3.117814960629921</v>
      </c>
      <c r="T17" s="5">
        <v>2.3286417322834643</v>
      </c>
      <c r="U17" s="5">
        <v>2.7020997375328086</v>
      </c>
    </row>
    <row r="18" spans="1:21">
      <c r="A18" s="3">
        <v>180</v>
      </c>
      <c r="B18" s="5">
        <v>4.5044291338582667</v>
      </c>
      <c r="C18" s="5">
        <v>4.0624343832020999</v>
      </c>
      <c r="D18" s="5">
        <v>3.2618110236220468</v>
      </c>
      <c r="E18" s="5">
        <v>2.4137139107611549</v>
      </c>
      <c r="F18" s="5">
        <v>0</v>
      </c>
      <c r="G18" s="5">
        <v>2.397900262467191</v>
      </c>
      <c r="H18" s="5">
        <v>2.1627952755905513</v>
      </c>
      <c r="I18" s="5">
        <v>0.95301837270341216</v>
      </c>
      <c r="J18" s="5">
        <v>0</v>
      </c>
      <c r="K18" s="5">
        <v>3.9290026246719156</v>
      </c>
      <c r="L18" s="5">
        <v>2.4493766404199473</v>
      </c>
      <c r="M18" s="5">
        <v>5.0203083989501307</v>
      </c>
      <c r="N18" s="5">
        <v>0</v>
      </c>
      <c r="O18" s="5">
        <v>3.2272637795275592</v>
      </c>
      <c r="P18" s="5">
        <v>1.4566272965879266</v>
      </c>
      <c r="Q18" s="5">
        <v>0</v>
      </c>
      <c r="R18" s="5">
        <v>0</v>
      </c>
      <c r="S18" s="5">
        <v>2.8752624671916012</v>
      </c>
      <c r="T18" s="5">
        <v>2.5670275590551181</v>
      </c>
      <c r="U18" s="5">
        <v>2.7179461942257217</v>
      </c>
    </row>
    <row r="19" spans="1:21">
      <c r="A19" s="2">
        <v>181</v>
      </c>
      <c r="B19" s="5">
        <v>4.4520013123359572</v>
      </c>
      <c r="C19" s="5">
        <v>4.6575787401574802</v>
      </c>
      <c r="D19" s="5">
        <v>3.2948849823587625</v>
      </c>
      <c r="E19" s="5">
        <v>2.7703412073490812</v>
      </c>
      <c r="F19" s="5">
        <v>0</v>
      </c>
      <c r="G19" s="5">
        <v>0</v>
      </c>
      <c r="H19" s="5">
        <v>0</v>
      </c>
      <c r="I19" s="5">
        <v>0.9780183727034123</v>
      </c>
      <c r="J19" s="5">
        <v>0</v>
      </c>
      <c r="K19" s="5">
        <v>3.6267448150270778</v>
      </c>
      <c r="L19" s="5">
        <v>0</v>
      </c>
      <c r="M19" s="5">
        <v>4.9370905025760665</v>
      </c>
      <c r="N19" s="5">
        <v>0</v>
      </c>
      <c r="O19" s="5">
        <v>0</v>
      </c>
      <c r="P19" s="5">
        <v>1.8726706036745406</v>
      </c>
      <c r="Q19" s="5">
        <v>0</v>
      </c>
      <c r="R19" s="5">
        <v>0</v>
      </c>
      <c r="S19" s="5">
        <v>0</v>
      </c>
      <c r="T19" s="5">
        <v>3.0583497375328084</v>
      </c>
      <c r="U19" s="5">
        <v>2.8817508787549961</v>
      </c>
    </row>
    <row r="20" spans="1:21">
      <c r="A20" s="3">
        <v>182</v>
      </c>
      <c r="B20" s="5">
        <v>4.5884842519685041</v>
      </c>
      <c r="C20" s="5">
        <v>4.3232611548556426</v>
      </c>
      <c r="D20" s="5">
        <v>3.2591863517060364</v>
      </c>
      <c r="E20" s="5">
        <v>1.7909120734908137</v>
      </c>
      <c r="F20" s="5">
        <v>2.9079724409448824</v>
      </c>
      <c r="G20" s="5">
        <v>1.8614501312335958</v>
      </c>
      <c r="H20" s="5">
        <v>1.5544947506561679</v>
      </c>
      <c r="I20" s="5">
        <v>0.11062992125984251</v>
      </c>
      <c r="J20" s="5">
        <v>1.2969488188976377</v>
      </c>
      <c r="K20" s="5">
        <v>4.1050524934383201</v>
      </c>
      <c r="L20" s="5">
        <v>3.494258530183727</v>
      </c>
      <c r="M20" s="5">
        <v>4.9145997375328081</v>
      </c>
      <c r="N20" s="5">
        <v>1.7215223097112859</v>
      </c>
      <c r="O20" s="5">
        <v>3.4036417322834649</v>
      </c>
      <c r="P20" s="5">
        <v>1.2601377952755906</v>
      </c>
      <c r="Q20" s="5">
        <v>0</v>
      </c>
      <c r="R20" s="5">
        <v>0</v>
      </c>
      <c r="S20" s="5">
        <v>1.8497703412073487</v>
      </c>
      <c r="T20" s="5">
        <v>3.0036089238845145</v>
      </c>
      <c r="U20" s="5">
        <v>2.664534120734908</v>
      </c>
    </row>
    <row r="21" spans="1:21">
      <c r="A21" s="3">
        <v>186</v>
      </c>
      <c r="B21" s="5">
        <v>4.198724295305678</v>
      </c>
      <c r="C21" s="5">
        <v>0</v>
      </c>
      <c r="D21" s="5">
        <v>3.4398054461942258</v>
      </c>
      <c r="E21" s="5">
        <v>2.3095900441660819</v>
      </c>
      <c r="F21" s="5">
        <v>0</v>
      </c>
      <c r="G21" s="5">
        <v>2.784510790317877</v>
      </c>
      <c r="H21" s="5">
        <v>1.9283308154794603</v>
      </c>
      <c r="I21" s="5">
        <v>1.1822350875841925</v>
      </c>
      <c r="J21" s="5">
        <v>4.4145947618514514</v>
      </c>
      <c r="K21" s="5">
        <v>3.7395354323472172</v>
      </c>
      <c r="L21" s="5">
        <v>2.2974442926777008</v>
      </c>
      <c r="M21" s="5">
        <v>4.5423257178325436</v>
      </c>
      <c r="N21" s="5">
        <v>3.2961942257217851</v>
      </c>
      <c r="O21" s="5">
        <v>3.1285574038437294</v>
      </c>
      <c r="P21" s="5">
        <v>1.4389573002938094</v>
      </c>
      <c r="Q21" s="5">
        <v>0</v>
      </c>
      <c r="R21" s="5">
        <v>0</v>
      </c>
      <c r="S21" s="5">
        <v>3.0746224410772314</v>
      </c>
      <c r="T21" s="5">
        <v>2.6999513695342219</v>
      </c>
      <c r="U21" s="5">
        <v>2.6409605819509094</v>
      </c>
    </row>
    <row r="22" spans="1:21">
      <c r="A22" s="2">
        <v>185</v>
      </c>
      <c r="B22" s="5">
        <v>4.5281509147018211</v>
      </c>
      <c r="C22" s="5">
        <v>4.1188648293963253</v>
      </c>
      <c r="D22" s="5">
        <v>3.3440110658278277</v>
      </c>
      <c r="E22" s="5">
        <v>1.787994058687524</v>
      </c>
      <c r="F22" s="5">
        <v>0</v>
      </c>
      <c r="G22" s="5">
        <v>2.0621752224637642</v>
      </c>
      <c r="H22" s="5">
        <v>1.661253280839895</v>
      </c>
      <c r="I22" s="5">
        <v>0.33312275120994356</v>
      </c>
      <c r="J22" s="5">
        <v>1.3435367454068241</v>
      </c>
      <c r="K22" s="5">
        <v>3.163261702749383</v>
      </c>
      <c r="L22" s="5">
        <v>3.1755577427821517</v>
      </c>
      <c r="M22" s="5">
        <v>4.6111570878427059</v>
      </c>
      <c r="N22" s="5">
        <v>1.7919947506561682</v>
      </c>
      <c r="O22" s="5">
        <v>3.2814960629921259</v>
      </c>
      <c r="P22" s="5">
        <v>1.1791994750656167</v>
      </c>
      <c r="Q22" s="5">
        <v>0</v>
      </c>
      <c r="R22" s="5">
        <v>0</v>
      </c>
      <c r="S22" s="5">
        <v>2.0114068266022409</v>
      </c>
      <c r="T22" s="5">
        <v>2.5834066866454144</v>
      </c>
      <c r="U22" s="5">
        <v>2.6385248573527447</v>
      </c>
    </row>
    <row r="23" spans="1:21">
      <c r="A23" s="3">
        <v>216</v>
      </c>
      <c r="B23" s="5">
        <v>5.5098988353741527</v>
      </c>
      <c r="C23" s="5">
        <v>4.8085704781870984</v>
      </c>
      <c r="D23" s="5">
        <v>4.119691601049869</v>
      </c>
      <c r="E23" s="5">
        <v>2.6333675746821843</v>
      </c>
      <c r="F23" s="5">
        <v>3.6632123758844357</v>
      </c>
      <c r="G23" s="5">
        <v>2.7685254675196846</v>
      </c>
      <c r="H23" s="5">
        <v>2.1683685559297063</v>
      </c>
      <c r="I23" s="5">
        <v>1.6213613803004292</v>
      </c>
      <c r="J23" s="5">
        <v>3.3422572178477687</v>
      </c>
      <c r="K23" s="5">
        <v>4.1166530628095135</v>
      </c>
      <c r="L23" s="5">
        <v>3.2672502827390475</v>
      </c>
      <c r="M23" s="5">
        <v>6.0752134546443877</v>
      </c>
      <c r="N23" s="5">
        <v>1.7301181102362202</v>
      </c>
      <c r="O23" s="5">
        <v>0</v>
      </c>
      <c r="P23" s="5">
        <v>1.7018470553022975</v>
      </c>
      <c r="Q23" s="5">
        <v>0</v>
      </c>
      <c r="R23" s="5">
        <v>1.9748468941382327</v>
      </c>
      <c r="S23" s="5">
        <v>2.715784075069287</v>
      </c>
      <c r="T23" s="5">
        <v>1.0351664656782766</v>
      </c>
      <c r="U23" s="5">
        <v>3.0405803267898315</v>
      </c>
    </row>
    <row r="24" spans="1:21">
      <c r="A24" s="2">
        <v>205</v>
      </c>
      <c r="B24" s="5">
        <v>4.5623359580052494</v>
      </c>
      <c r="C24" s="5">
        <v>4.6074803149606307</v>
      </c>
      <c r="D24" s="5">
        <v>3.4700459317585302</v>
      </c>
      <c r="E24" s="5">
        <v>1.5350065616797901</v>
      </c>
      <c r="F24" s="5">
        <v>0</v>
      </c>
      <c r="G24" s="5">
        <v>1.960170603674541</v>
      </c>
      <c r="H24" s="5">
        <v>1.5680118110236223</v>
      </c>
      <c r="I24" s="5">
        <v>8.1561679790026237E-2</v>
      </c>
      <c r="J24" s="5">
        <v>1.5022965879265091</v>
      </c>
      <c r="K24" s="5">
        <v>4.0556102362204731</v>
      </c>
      <c r="L24" s="5">
        <v>3.3530511811023618</v>
      </c>
      <c r="M24" s="5">
        <v>5.1592847769028873</v>
      </c>
      <c r="N24" s="5">
        <v>0</v>
      </c>
      <c r="O24" s="5">
        <v>0</v>
      </c>
      <c r="P24" s="5">
        <v>1.2477362204724411</v>
      </c>
      <c r="Q24" s="5">
        <v>0</v>
      </c>
      <c r="R24" s="5">
        <v>0</v>
      </c>
      <c r="S24" s="5">
        <v>1.8104330708661416</v>
      </c>
      <c r="T24" s="5">
        <v>2.9753937007874014</v>
      </c>
      <c r="U24" s="5">
        <v>2.9404199475065615</v>
      </c>
    </row>
    <row r="25" spans="1:21">
      <c r="A25" s="3">
        <v>206</v>
      </c>
      <c r="B25" s="5">
        <v>5.1329520725797133</v>
      </c>
      <c r="C25" s="5">
        <v>4.7401047304288486</v>
      </c>
      <c r="D25" s="5">
        <v>3.3333989501312336</v>
      </c>
      <c r="E25" s="5">
        <v>2.4798074446189293</v>
      </c>
      <c r="F25" s="5">
        <v>0</v>
      </c>
      <c r="G25" s="5">
        <v>2.5304133858267717</v>
      </c>
      <c r="H25" s="5">
        <v>2.2462270341207349</v>
      </c>
      <c r="I25" s="5">
        <v>0.4527961756932905</v>
      </c>
      <c r="J25" s="5">
        <v>0</v>
      </c>
      <c r="K25" s="5">
        <v>4.4641499016587121</v>
      </c>
      <c r="L25" s="5">
        <v>3.2842062344321672</v>
      </c>
      <c r="M25" s="5">
        <v>5.7492560275675713</v>
      </c>
      <c r="N25" s="5">
        <v>0</v>
      </c>
      <c r="O25" s="5">
        <v>3.9666038340677594</v>
      </c>
      <c r="P25" s="5">
        <v>0</v>
      </c>
      <c r="Q25" s="5">
        <v>0</v>
      </c>
      <c r="R25" s="5">
        <v>1.7883202099737534</v>
      </c>
      <c r="S25" s="5">
        <v>0</v>
      </c>
      <c r="T25" s="5">
        <v>1.0475922038695704</v>
      </c>
      <c r="U25" s="5">
        <v>2.9421587926509192</v>
      </c>
    </row>
    <row r="26" spans="1:21">
      <c r="A26" s="2">
        <v>207</v>
      </c>
      <c r="B26" s="5">
        <v>5.4546916010498698</v>
      </c>
      <c r="C26" s="5">
        <v>4.7591863517060373</v>
      </c>
      <c r="D26" s="5">
        <v>3.3753280839895012</v>
      </c>
      <c r="E26" s="5">
        <v>2.5814632545931757</v>
      </c>
      <c r="F26" s="5">
        <v>0</v>
      </c>
      <c r="G26" s="5">
        <v>0</v>
      </c>
      <c r="H26" s="5">
        <v>0</v>
      </c>
      <c r="I26" s="5">
        <v>0.5475393700787401</v>
      </c>
      <c r="J26" s="5">
        <v>0</v>
      </c>
      <c r="K26" s="5">
        <v>4.3983267716535437</v>
      </c>
      <c r="L26" s="5">
        <v>3.377230971128609</v>
      </c>
      <c r="M26" s="5">
        <v>5.8732939632545929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1.0526902887139107</v>
      </c>
      <c r="U26" s="5">
        <v>3.2423556430446188</v>
      </c>
    </row>
    <row r="27" spans="1:21">
      <c r="A27" s="2">
        <v>209</v>
      </c>
      <c r="B27" s="5">
        <v>5.7038221784776901</v>
      </c>
      <c r="C27" s="5">
        <v>4.823772579898101</v>
      </c>
      <c r="D27" s="5">
        <v>3.4595800524934384</v>
      </c>
      <c r="E27" s="5">
        <v>2.5983668234652488</v>
      </c>
      <c r="F27" s="5">
        <v>0</v>
      </c>
      <c r="G27" s="5">
        <v>2.5925196850393699</v>
      </c>
      <c r="H27" s="5">
        <v>2.3016076115485564</v>
      </c>
      <c r="I27" s="5">
        <v>0.47310804899387582</v>
      </c>
      <c r="J27" s="5">
        <v>0</v>
      </c>
      <c r="K27" s="5">
        <v>4.3051871805498001</v>
      </c>
      <c r="L27" s="5">
        <v>3.3673556430446197</v>
      </c>
      <c r="M27" s="5">
        <v>5.9238092481086921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1.1304427407100428</v>
      </c>
      <c r="U27" s="5">
        <v>3.2372931248177306</v>
      </c>
    </row>
    <row r="28" spans="1:21">
      <c r="A28" s="3">
        <v>208</v>
      </c>
      <c r="B28" s="5">
        <v>5.2807176774658897</v>
      </c>
      <c r="C28" s="5">
        <v>4.725354390907559</v>
      </c>
      <c r="D28" s="5">
        <v>3.5834645669291336</v>
      </c>
      <c r="E28" s="5">
        <v>2.5459560938891643</v>
      </c>
      <c r="F28" s="5">
        <v>0</v>
      </c>
      <c r="G28" s="5">
        <v>2.5494422572178475</v>
      </c>
      <c r="H28" s="5">
        <v>0</v>
      </c>
      <c r="I28" s="5">
        <v>0.62713640574339968</v>
      </c>
      <c r="J28" s="5">
        <v>0</v>
      </c>
      <c r="K28" s="5">
        <v>4.5241285769156914</v>
      </c>
      <c r="L28" s="5">
        <v>3.3112835655158492</v>
      </c>
      <c r="M28" s="5">
        <v>5.7378729542998297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1.2406901611256926</v>
      </c>
      <c r="U28" s="5">
        <v>3.3215598050243718</v>
      </c>
    </row>
    <row r="29" spans="1:21">
      <c r="A29" s="2">
        <v>211</v>
      </c>
      <c r="B29" s="5">
        <v>5.7797244094488187</v>
      </c>
      <c r="C29" s="5">
        <v>4.6059711286089238</v>
      </c>
      <c r="D29" s="5">
        <v>4.2884186351706042</v>
      </c>
      <c r="E29" s="5">
        <v>2.624409448818898</v>
      </c>
      <c r="F29" s="5">
        <v>0</v>
      </c>
      <c r="G29" s="5">
        <v>0</v>
      </c>
      <c r="H29" s="5">
        <v>0</v>
      </c>
      <c r="I29" s="5">
        <v>0.64438976377952739</v>
      </c>
      <c r="J29" s="5">
        <v>0</v>
      </c>
      <c r="K29" s="5">
        <v>3.9652230971128613</v>
      </c>
      <c r="L29" s="5">
        <v>3.4217519685039375</v>
      </c>
      <c r="M29" s="5">
        <v>6.0911417322834653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0.97732939632545923</v>
      </c>
      <c r="U29" s="5">
        <v>3.3657480314960626</v>
      </c>
    </row>
    <row r="30" spans="1:21">
      <c r="A30" s="3">
        <v>210</v>
      </c>
      <c r="B30" s="5">
        <v>5.7516076115485566</v>
      </c>
      <c r="C30" s="5">
        <v>4.7906824146981632</v>
      </c>
      <c r="D30" s="5">
        <v>3.6868438320209962</v>
      </c>
      <c r="E30" s="5">
        <v>2.6152230971128607</v>
      </c>
      <c r="F30" s="5">
        <v>3.8613188976377955</v>
      </c>
      <c r="G30" s="5">
        <v>2.7097112860892385</v>
      </c>
      <c r="H30" s="5">
        <v>2.3533464566929134</v>
      </c>
      <c r="I30" s="5">
        <v>0.60662729658792647</v>
      </c>
      <c r="J30" s="5">
        <v>0</v>
      </c>
      <c r="K30" s="5">
        <v>4.5586942257217844</v>
      </c>
      <c r="L30" s="5">
        <v>3.3920931758530184</v>
      </c>
      <c r="M30" s="5">
        <v>6.0914370078740161</v>
      </c>
      <c r="N30" s="5">
        <v>0</v>
      </c>
      <c r="O30" s="5">
        <v>0</v>
      </c>
      <c r="P30" s="5">
        <v>0</v>
      </c>
      <c r="Q30" s="5">
        <v>0</v>
      </c>
      <c r="R30" s="5">
        <v>1.8589566929133858</v>
      </c>
      <c r="S30" s="5">
        <v>2.6911417322834645</v>
      </c>
      <c r="T30" s="5">
        <v>0.95492125984251963</v>
      </c>
      <c r="U30" s="5">
        <v>3.4458661417322829</v>
      </c>
    </row>
    <row r="31" spans="1:21">
      <c r="A31" s="2">
        <v>212</v>
      </c>
      <c r="B31" s="5">
        <v>5.7093832020997377</v>
      </c>
      <c r="C31" s="5">
        <v>4.7234251968503926</v>
      </c>
      <c r="D31" s="5">
        <v>0</v>
      </c>
      <c r="E31" s="5">
        <v>2.6146653543307088</v>
      </c>
      <c r="F31" s="5">
        <v>3.8004921259842521</v>
      </c>
      <c r="G31" s="5">
        <v>2.5988517060367458</v>
      </c>
      <c r="H31" s="5">
        <v>0</v>
      </c>
      <c r="I31" s="5">
        <v>0.60590551181102359</v>
      </c>
      <c r="J31" s="5">
        <v>0</v>
      </c>
      <c r="K31" s="5">
        <v>4.4156167979002632</v>
      </c>
      <c r="L31" s="5">
        <v>3.1013779527559051</v>
      </c>
      <c r="M31" s="5">
        <v>6.030807086614173</v>
      </c>
      <c r="N31" s="5">
        <v>0</v>
      </c>
      <c r="O31" s="5">
        <v>0</v>
      </c>
      <c r="P31" s="5">
        <v>0</v>
      </c>
      <c r="Q31" s="5">
        <v>0</v>
      </c>
      <c r="R31" s="5">
        <v>1.8736876640419948</v>
      </c>
      <c r="S31" s="5">
        <v>2.6992125984251967</v>
      </c>
      <c r="T31" s="5">
        <v>0.96522309711286081</v>
      </c>
      <c r="U31" s="5">
        <v>3.4615157480314958</v>
      </c>
    </row>
    <row r="32" spans="1:21">
      <c r="A32" s="3">
        <v>214</v>
      </c>
      <c r="B32" s="5">
        <v>5.8985892388451449</v>
      </c>
      <c r="C32" s="5">
        <v>4.6437335958005255</v>
      </c>
      <c r="D32" s="5">
        <v>4.2524934383202098</v>
      </c>
      <c r="E32" s="5">
        <v>2.6534776902887138</v>
      </c>
      <c r="F32" s="5">
        <v>0</v>
      </c>
      <c r="G32" s="5">
        <v>0</v>
      </c>
      <c r="H32" s="5">
        <v>0</v>
      </c>
      <c r="I32" s="5">
        <v>0.61742125984251972</v>
      </c>
      <c r="J32" s="5">
        <v>0</v>
      </c>
      <c r="K32" s="5">
        <v>4.6993766404199473</v>
      </c>
      <c r="L32" s="5">
        <v>0</v>
      </c>
      <c r="M32" s="5">
        <v>6.1338910761154857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2.8731299212598427</v>
      </c>
      <c r="T32" s="5">
        <v>1.4627624671916011</v>
      </c>
      <c r="U32" s="5">
        <v>3.7187664041994748</v>
      </c>
    </row>
    <row r="33" spans="1:21">
      <c r="A33" s="2">
        <v>213</v>
      </c>
      <c r="B33" s="5">
        <v>5.8740813648293964</v>
      </c>
      <c r="C33" s="5">
        <v>4.7991797900262467</v>
      </c>
      <c r="D33" s="5">
        <v>4.3749671916010495</v>
      </c>
      <c r="E33" s="5">
        <v>2.6683727034120737</v>
      </c>
      <c r="F33" s="5">
        <v>3.9819553805774279</v>
      </c>
      <c r="G33" s="5">
        <v>0</v>
      </c>
      <c r="H33" s="5">
        <v>0</v>
      </c>
      <c r="I33" s="5">
        <v>0.43136482939632553</v>
      </c>
      <c r="J33" s="5">
        <v>0</v>
      </c>
      <c r="K33" s="5">
        <v>4.9155511811023622</v>
      </c>
      <c r="L33" s="5">
        <v>3.5010826771653538</v>
      </c>
      <c r="M33" s="5">
        <v>6.2889763779527543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2.8448162729658795</v>
      </c>
      <c r="T33" s="5">
        <v>1.3998031496062993</v>
      </c>
      <c r="U33" s="5">
        <v>3.719750656167979</v>
      </c>
    </row>
    <row r="34" spans="1:21">
      <c r="A34" s="3">
        <v>215</v>
      </c>
      <c r="B34" s="5">
        <v>5.8513123359580055</v>
      </c>
      <c r="C34" s="5">
        <v>5.0457020997375324</v>
      </c>
      <c r="D34" s="5">
        <v>0</v>
      </c>
      <c r="E34" s="5">
        <v>2.673786089238845</v>
      </c>
      <c r="F34" s="5">
        <v>3.9887139107611547</v>
      </c>
      <c r="G34" s="5">
        <v>0</v>
      </c>
      <c r="H34" s="5">
        <v>0</v>
      </c>
      <c r="I34" s="5">
        <v>0.60672572178477679</v>
      </c>
      <c r="J34" s="5">
        <v>0</v>
      </c>
      <c r="K34" s="5">
        <v>4.5935367454068237</v>
      </c>
      <c r="L34" s="5">
        <v>3.5895669291338588</v>
      </c>
      <c r="M34" s="5">
        <v>6.3349737532808401</v>
      </c>
      <c r="N34" s="5">
        <v>0</v>
      </c>
      <c r="O34" s="5">
        <v>0</v>
      </c>
      <c r="P34" s="5">
        <v>2.7310695538057739</v>
      </c>
      <c r="Q34" s="5">
        <v>0</v>
      </c>
      <c r="R34" s="5">
        <v>0</v>
      </c>
      <c r="S34" s="5">
        <v>2.8545275590551182</v>
      </c>
      <c r="T34" s="5">
        <v>3.3183070866141731</v>
      </c>
      <c r="U34" s="5">
        <v>3.9337926509186349</v>
      </c>
    </row>
    <row r="35" spans="1:21">
      <c r="A35" s="2">
        <v>234</v>
      </c>
      <c r="B35" s="5">
        <v>0</v>
      </c>
      <c r="C35" s="5">
        <v>4.8837926509186351</v>
      </c>
      <c r="D35" s="5">
        <v>3.9569553805774285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4.4173556430446199</v>
      </c>
      <c r="L35" s="5">
        <v>0</v>
      </c>
      <c r="M35" s="5">
        <v>5.7797244094488187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3.9315288713910754</v>
      </c>
    </row>
    <row r="36" spans="1:21">
      <c r="A36" s="3">
        <v>233</v>
      </c>
      <c r="B36" s="5">
        <v>5.6204396325459314</v>
      </c>
      <c r="C36" s="5">
        <v>5.5464238845144358</v>
      </c>
      <c r="D36" s="5">
        <v>4.3878937007874015</v>
      </c>
      <c r="E36" s="5">
        <v>2.4811023622047244</v>
      </c>
      <c r="F36" s="5">
        <v>4.0629593175853014</v>
      </c>
      <c r="G36" s="5">
        <v>2.7984908136482938</v>
      </c>
      <c r="H36" s="5">
        <v>0</v>
      </c>
      <c r="I36" s="5">
        <v>1.7155839895013123</v>
      </c>
      <c r="J36" s="5">
        <v>0</v>
      </c>
      <c r="K36" s="5">
        <v>4.6953083989501305</v>
      </c>
      <c r="L36" s="5">
        <v>3.277263779527559</v>
      </c>
      <c r="M36" s="5">
        <v>6.1171587926509181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1.0931430446194228</v>
      </c>
      <c r="U36" s="5">
        <v>4.7143372703412068</v>
      </c>
    </row>
    <row r="37" spans="1:21">
      <c r="A37" s="2">
        <v>239</v>
      </c>
      <c r="B37" s="5">
        <v>5.6145734908136475</v>
      </c>
      <c r="C37" s="5">
        <v>5.3989337270341213</v>
      </c>
      <c r="D37" s="5">
        <v>4.3250968050290011</v>
      </c>
      <c r="E37" s="5">
        <v>2.5736969431851322</v>
      </c>
      <c r="F37" s="5">
        <v>4.0731627296587929</v>
      </c>
      <c r="G37" s="5">
        <v>2.6254265091863518</v>
      </c>
      <c r="H37" s="5">
        <v>2.4212598425196852</v>
      </c>
      <c r="I37" s="5">
        <v>1.6839457567804024</v>
      </c>
      <c r="J37" s="5">
        <v>3.3927493438320204</v>
      </c>
      <c r="K37" s="5">
        <v>5.3478714284823665</v>
      </c>
      <c r="L37" s="5">
        <v>0</v>
      </c>
      <c r="M37" s="5">
        <v>5.95251312335958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0.94124015748031498</v>
      </c>
      <c r="U37" s="5">
        <v>4.4777178587970621</v>
      </c>
    </row>
    <row r="38" spans="1:21">
      <c r="A38" s="3">
        <v>240</v>
      </c>
      <c r="B38" s="5">
        <v>5.2634514435695534</v>
      </c>
      <c r="C38" s="5">
        <v>4.8523950131233597</v>
      </c>
      <c r="D38" s="5">
        <v>3.9773375984251964</v>
      </c>
      <c r="E38" s="5">
        <v>0</v>
      </c>
      <c r="F38" s="5">
        <v>0</v>
      </c>
      <c r="G38" s="5">
        <v>0</v>
      </c>
      <c r="H38" s="5">
        <v>0</v>
      </c>
      <c r="I38" s="5">
        <v>1.6963254593175856</v>
      </c>
      <c r="J38" s="5">
        <v>0</v>
      </c>
      <c r="K38" s="5">
        <v>4.4093691413573302</v>
      </c>
      <c r="L38" s="5">
        <v>3.2424540682414702</v>
      </c>
      <c r="M38" s="5">
        <v>5.7305118110236215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4.1982581722739205</v>
      </c>
    </row>
    <row r="39" spans="1:21">
      <c r="A39" s="2">
        <v>236</v>
      </c>
      <c r="B39" s="5">
        <v>5.6874854184893548</v>
      </c>
      <c r="C39" s="5">
        <v>5.3904447538569871</v>
      </c>
      <c r="D39" s="5">
        <v>4.3119094488188976</v>
      </c>
      <c r="E39" s="5">
        <v>2.6031200787401576</v>
      </c>
      <c r="F39" s="5">
        <v>0</v>
      </c>
      <c r="G39" s="5">
        <v>2.5059055118110236</v>
      </c>
      <c r="H39" s="5">
        <v>2.4525590551181105</v>
      </c>
      <c r="I39" s="5">
        <v>1.7138320209973754</v>
      </c>
      <c r="J39" s="5">
        <v>0</v>
      </c>
      <c r="K39" s="5">
        <v>5.3575773834191773</v>
      </c>
      <c r="L39" s="5">
        <v>3.4043846081739777</v>
      </c>
      <c r="M39" s="5">
        <v>6.1159716754155733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2.8848753280839894</v>
      </c>
      <c r="T39" s="5">
        <v>1.1159612860892385</v>
      </c>
      <c r="U39" s="5">
        <v>4.2244267796678088</v>
      </c>
    </row>
    <row r="40" spans="1:21">
      <c r="A40" s="3">
        <v>242</v>
      </c>
      <c r="B40" s="5">
        <v>5.710833709985649</v>
      </c>
      <c r="C40" s="5">
        <v>4.8709766152112337</v>
      </c>
      <c r="D40" s="5">
        <v>4.4050196850393704</v>
      </c>
      <c r="E40" s="5">
        <v>2.6398502995669841</v>
      </c>
      <c r="F40" s="5">
        <v>4.1365971128608914</v>
      </c>
      <c r="G40" s="5">
        <v>2.5770013123359581</v>
      </c>
      <c r="H40" s="5">
        <v>2.4321110459596804</v>
      </c>
      <c r="I40" s="5">
        <v>1.747840651274523</v>
      </c>
      <c r="J40" s="5">
        <v>0</v>
      </c>
      <c r="K40" s="5">
        <v>4.6219374072806119</v>
      </c>
      <c r="L40" s="5">
        <v>3.4288216493099655</v>
      </c>
      <c r="M40" s="5">
        <v>6.2541748687664036</v>
      </c>
      <c r="N40" s="5">
        <v>0</v>
      </c>
      <c r="O40" s="5">
        <v>0</v>
      </c>
      <c r="P40" s="5">
        <v>0</v>
      </c>
      <c r="Q40" s="5">
        <v>0</v>
      </c>
      <c r="R40" s="5">
        <v>1.9357939632545931</v>
      </c>
      <c r="S40" s="5">
        <v>2.9513861548556428</v>
      </c>
      <c r="T40" s="5">
        <v>1.1850393700787401</v>
      </c>
      <c r="U40" s="5">
        <v>4.5245362488472729</v>
      </c>
    </row>
    <row r="41" spans="1:21">
      <c r="A41" s="2">
        <v>243</v>
      </c>
      <c r="B41" s="5">
        <v>5.7165026246719144</v>
      </c>
      <c r="C41" s="5">
        <v>4.9064304461942259</v>
      </c>
      <c r="D41" s="5">
        <v>4.5024606299212602</v>
      </c>
      <c r="E41" s="5">
        <v>2.9600393700787397</v>
      </c>
      <c r="F41" s="5">
        <v>4.0245078740157485</v>
      </c>
      <c r="G41" s="5">
        <v>2.8870078740157483</v>
      </c>
      <c r="H41" s="5">
        <v>2.4177165354330707</v>
      </c>
      <c r="I41" s="5">
        <v>1.8141404199475066</v>
      </c>
      <c r="J41" s="5">
        <v>0</v>
      </c>
      <c r="K41" s="5">
        <v>5.0005905511811015</v>
      </c>
      <c r="L41" s="5">
        <v>3.419488188976378</v>
      </c>
      <c r="M41" s="5">
        <v>6.3526246719160113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2.879429133858268</v>
      </c>
      <c r="T41" s="5">
        <v>1.0964566929133859</v>
      </c>
      <c r="U41" s="5">
        <v>4.6063976377952756</v>
      </c>
    </row>
    <row r="42" spans="1:21">
      <c r="A42" s="3">
        <v>257</v>
      </c>
      <c r="B42" s="5">
        <v>0</v>
      </c>
      <c r="C42" s="5">
        <v>5.0510710680395716</v>
      </c>
      <c r="D42" s="5">
        <v>4.5040456302759448</v>
      </c>
      <c r="E42" s="5">
        <v>0</v>
      </c>
      <c r="F42" s="5">
        <v>0</v>
      </c>
      <c r="G42" s="5">
        <v>0</v>
      </c>
      <c r="H42" s="5">
        <v>0</v>
      </c>
      <c r="I42" s="5">
        <v>1.7074709411323583</v>
      </c>
      <c r="J42" s="5">
        <v>0</v>
      </c>
      <c r="K42" s="5">
        <v>4.4453904199475067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4.0119511243526995</v>
      </c>
    </row>
    <row r="43" spans="1:21">
      <c r="A43" s="2">
        <v>256</v>
      </c>
      <c r="B43" s="5">
        <v>6.1200787401574797</v>
      </c>
      <c r="C43" s="5">
        <v>5.0841535433070861</v>
      </c>
      <c r="D43" s="5">
        <v>4.4499343832020992</v>
      </c>
      <c r="E43" s="5">
        <v>2.6680118110236219</v>
      </c>
      <c r="F43" s="5">
        <v>3.992749343832021</v>
      </c>
      <c r="G43" s="5">
        <v>0</v>
      </c>
      <c r="H43" s="5">
        <v>2.3958661417322835</v>
      </c>
      <c r="I43" s="5">
        <v>2.0005905511811024</v>
      </c>
      <c r="J43" s="5">
        <v>4.0613188976377952</v>
      </c>
      <c r="K43" s="5">
        <v>4.3741469816272964</v>
      </c>
      <c r="L43" s="5">
        <v>3.5488517060367455</v>
      </c>
      <c r="M43" s="5">
        <v>6.3465551181102349</v>
      </c>
      <c r="N43" s="5">
        <v>2.1831036745406824</v>
      </c>
      <c r="O43" s="5">
        <v>0</v>
      </c>
      <c r="P43" s="5">
        <v>0</v>
      </c>
      <c r="Q43" s="5">
        <v>0</v>
      </c>
      <c r="R43" s="5">
        <v>2.9481627296587929</v>
      </c>
      <c r="S43" s="5">
        <v>2.6113517060367455</v>
      </c>
      <c r="T43" s="5">
        <v>2.3433398950131235</v>
      </c>
      <c r="U43" s="5">
        <v>4.2985564304461938</v>
      </c>
    </row>
    <row r="44" spans="1:21">
      <c r="A44" s="3">
        <v>244</v>
      </c>
      <c r="B44" s="5">
        <v>5.2464534120734907</v>
      </c>
      <c r="C44" s="5">
        <v>5.0250655613783071</v>
      </c>
      <c r="D44" s="5">
        <v>4.5918817439486723</v>
      </c>
      <c r="E44" s="5">
        <v>2.5872047244094487</v>
      </c>
      <c r="F44" s="5">
        <v>3.7592596798797584</v>
      </c>
      <c r="G44" s="5">
        <v>2.8323529056567316</v>
      </c>
      <c r="H44" s="5">
        <v>2.2326344280978039</v>
      </c>
      <c r="I44" s="5">
        <v>1.6480860159024238</v>
      </c>
      <c r="J44" s="5">
        <v>3.4044242601468295</v>
      </c>
      <c r="K44" s="5">
        <v>4.1970829905590161</v>
      </c>
      <c r="L44" s="5">
        <v>3.1919959887089582</v>
      </c>
      <c r="M44" s="5">
        <v>5.9358267716535416</v>
      </c>
      <c r="N44" s="5">
        <v>0</v>
      </c>
      <c r="O44" s="5">
        <v>0</v>
      </c>
      <c r="P44" s="5">
        <v>2.5975393700787404</v>
      </c>
      <c r="Q44" s="5">
        <v>0</v>
      </c>
      <c r="R44" s="5">
        <v>2.0446217660292461</v>
      </c>
      <c r="S44" s="5">
        <v>2.9031035717223381</v>
      </c>
      <c r="T44" s="5">
        <v>4.6624234470691155</v>
      </c>
      <c r="U44" s="5">
        <v>4.3612765279340087</v>
      </c>
    </row>
    <row r="45" spans="1:21">
      <c r="A45" s="2">
        <v>245</v>
      </c>
      <c r="B45" s="5">
        <v>5.400229658792651</v>
      </c>
      <c r="C45" s="5">
        <v>4.3777550642708114</v>
      </c>
      <c r="D45" s="5">
        <v>0</v>
      </c>
      <c r="E45" s="5">
        <v>2.6005796150481189</v>
      </c>
      <c r="F45" s="5">
        <v>3.4460629921259835</v>
      </c>
      <c r="G45" s="5">
        <v>3.0466207349081369</v>
      </c>
      <c r="H45" s="5">
        <v>0</v>
      </c>
      <c r="I45" s="5">
        <v>1.6317658209390493</v>
      </c>
      <c r="J45" s="5">
        <v>3.4172178477690287</v>
      </c>
      <c r="K45" s="5">
        <v>4.4390748031496052</v>
      </c>
      <c r="L45" s="5">
        <v>3.218471128608924</v>
      </c>
      <c r="M45" s="5">
        <v>6.2025262467191604</v>
      </c>
      <c r="N45" s="5">
        <v>0</v>
      </c>
      <c r="O45" s="5">
        <v>0</v>
      </c>
      <c r="P45" s="5">
        <v>2.5307742782152225</v>
      </c>
      <c r="Q45" s="5">
        <v>0</v>
      </c>
      <c r="R45" s="5">
        <v>0</v>
      </c>
      <c r="S45" s="5">
        <v>0</v>
      </c>
      <c r="T45" s="5">
        <v>1.5164909829819659</v>
      </c>
      <c r="U45" s="5">
        <v>0</v>
      </c>
    </row>
    <row r="46" spans="1:21">
      <c r="A46" s="3">
        <v>235</v>
      </c>
      <c r="B46" s="5">
        <v>5.6732611548556431</v>
      </c>
      <c r="C46" s="5">
        <v>5.2815288713910755</v>
      </c>
      <c r="D46" s="5">
        <v>3.9052493438320202</v>
      </c>
      <c r="E46" s="5">
        <v>2.6425555219059151</v>
      </c>
      <c r="F46" s="5">
        <v>4.1686351706036744</v>
      </c>
      <c r="G46" s="5">
        <v>2.7473097112860891</v>
      </c>
      <c r="H46" s="5">
        <v>0</v>
      </c>
      <c r="I46" s="5">
        <v>1.749653814824871</v>
      </c>
      <c r="J46" s="5">
        <v>3.3833661417322829</v>
      </c>
      <c r="K46" s="5">
        <v>5.0428221624735929</v>
      </c>
      <c r="L46" s="5">
        <v>3.5278707349081366</v>
      </c>
      <c r="M46" s="5">
        <v>6.2380232939632556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2.8696194225721787</v>
      </c>
      <c r="T46" s="5">
        <v>1.4535104986876644</v>
      </c>
      <c r="U46" s="5">
        <v>4.5305446194225727</v>
      </c>
    </row>
    <row r="47" spans="1:21">
      <c r="A47" s="2">
        <v>237</v>
      </c>
      <c r="B47" s="5">
        <v>5.9869873458555123</v>
      </c>
      <c r="C47" s="5">
        <v>5.0546003937007873</v>
      </c>
      <c r="D47" s="5">
        <v>4.2713254593175858</v>
      </c>
      <c r="E47" s="5">
        <v>2.5504008330480432</v>
      </c>
      <c r="F47" s="5">
        <v>4.1380308151339573</v>
      </c>
      <c r="G47" s="5">
        <v>2.6722112860892393</v>
      </c>
      <c r="H47" s="5">
        <v>2.44753937007874</v>
      </c>
      <c r="I47" s="5">
        <v>1.6418156435802667</v>
      </c>
      <c r="J47" s="5">
        <v>3.444652230971128</v>
      </c>
      <c r="K47" s="5">
        <v>4.9419145523476224</v>
      </c>
      <c r="L47" s="5">
        <v>3.4059751459638976</v>
      </c>
      <c r="M47" s="5">
        <v>6.3153512060992369</v>
      </c>
      <c r="N47" s="5">
        <v>0</v>
      </c>
      <c r="O47" s="5">
        <v>0</v>
      </c>
      <c r="P47" s="5">
        <v>0</v>
      </c>
      <c r="Q47" s="5">
        <v>0</v>
      </c>
      <c r="R47" s="5">
        <v>1.9435695538057742</v>
      </c>
      <c r="S47" s="5">
        <v>2.861408095472441</v>
      </c>
      <c r="T47" s="5">
        <v>1.5877296587926508</v>
      </c>
      <c r="U47" s="5">
        <v>4.3133312380070139</v>
      </c>
    </row>
    <row r="48" spans="1:21">
      <c r="A48" s="3">
        <v>238</v>
      </c>
      <c r="B48" s="5">
        <v>5.7669291338582678</v>
      </c>
      <c r="C48" s="5">
        <v>5.1602690288713911</v>
      </c>
      <c r="D48" s="5">
        <v>4.6181102362204722</v>
      </c>
      <c r="E48" s="5">
        <v>2.8428149606299211</v>
      </c>
      <c r="F48" s="5">
        <v>4.1581692913385826</v>
      </c>
      <c r="G48" s="5">
        <v>2.7610236220472446</v>
      </c>
      <c r="H48" s="5">
        <v>0</v>
      </c>
      <c r="I48" s="5">
        <v>1.7981299212598423</v>
      </c>
      <c r="J48" s="5">
        <v>4.0376968503937007</v>
      </c>
      <c r="K48" s="5">
        <v>4.716732283464566</v>
      </c>
      <c r="L48" s="5">
        <v>3.3920603674540684</v>
      </c>
      <c r="M48" s="5">
        <v>6.221948818897638</v>
      </c>
      <c r="N48" s="5">
        <v>0</v>
      </c>
      <c r="O48" s="5">
        <v>0</v>
      </c>
      <c r="P48" s="5">
        <v>2.7759842519685041</v>
      </c>
      <c r="Q48" s="5">
        <v>0</v>
      </c>
      <c r="R48" s="5">
        <v>2.0272965879265095</v>
      </c>
      <c r="S48" s="5">
        <v>2.9454068241469815</v>
      </c>
      <c r="T48" s="5">
        <v>1.2755577427821521</v>
      </c>
      <c r="U48" s="5">
        <v>4.183858267716535</v>
      </c>
    </row>
    <row r="49" spans="1:21">
      <c r="A49" s="2">
        <v>241</v>
      </c>
      <c r="B49" s="5">
        <v>5.9842519685039361</v>
      </c>
      <c r="C49" s="5">
        <v>4.303969816272966</v>
      </c>
      <c r="D49" s="5">
        <v>4.0856299212598435</v>
      </c>
      <c r="E49" s="5">
        <v>2.5894356955380577</v>
      </c>
      <c r="F49" s="5">
        <v>4.0787246326187052</v>
      </c>
      <c r="G49" s="5">
        <v>0</v>
      </c>
      <c r="H49" s="5">
        <v>2.4040354330708662</v>
      </c>
      <c r="I49" s="5">
        <v>1.7090223097112858</v>
      </c>
      <c r="J49" s="5">
        <v>3.5120406824146984</v>
      </c>
      <c r="K49" s="5">
        <v>4.6328740157480315</v>
      </c>
      <c r="L49" s="5">
        <v>3.314730971128609</v>
      </c>
      <c r="M49" s="5">
        <v>6.2951771653543309</v>
      </c>
      <c r="N49" s="5">
        <v>0</v>
      </c>
      <c r="O49" s="5">
        <v>0</v>
      </c>
      <c r="P49" s="5">
        <v>2.6929790026246718</v>
      </c>
      <c r="Q49" s="5">
        <v>0</v>
      </c>
      <c r="R49" s="5">
        <v>1.9609251968503938</v>
      </c>
      <c r="S49" s="5">
        <v>2.8840551181102363</v>
      </c>
      <c r="T49" s="5">
        <v>1.2132874015748034</v>
      </c>
      <c r="U49" s="5">
        <v>3.8468175853018374</v>
      </c>
    </row>
    <row r="50" spans="1:21">
      <c r="A50" s="3">
        <v>246</v>
      </c>
      <c r="B50" s="5">
        <v>0</v>
      </c>
      <c r="C50" s="5">
        <v>4.6542979002624678</v>
      </c>
      <c r="D50" s="5">
        <v>0</v>
      </c>
      <c r="E50" s="5">
        <v>0</v>
      </c>
      <c r="F50" s="5">
        <v>3.9337598425196849</v>
      </c>
      <c r="G50" s="5">
        <v>0</v>
      </c>
      <c r="H50" s="5">
        <v>0</v>
      </c>
      <c r="I50" s="5">
        <v>1.6478674540682414</v>
      </c>
      <c r="J50" s="5">
        <v>0</v>
      </c>
      <c r="K50" s="5">
        <v>4.5353018372703415</v>
      </c>
      <c r="L50" s="5">
        <v>3.2635498687664044</v>
      </c>
      <c r="M50" s="5">
        <v>6.2605314960629919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2.7998359580052492</v>
      </c>
      <c r="T50" s="5">
        <v>0</v>
      </c>
      <c r="U50" s="5">
        <v>3.9196522309711286</v>
      </c>
    </row>
    <row r="51" spans="1:21">
      <c r="A51" s="2">
        <v>259</v>
      </c>
      <c r="B51" s="5">
        <v>5.9222440944881898</v>
      </c>
      <c r="C51" s="5">
        <v>4.7884514435695538</v>
      </c>
      <c r="D51" s="5">
        <v>4.5163385826771654</v>
      </c>
      <c r="E51" s="5">
        <v>2.3999671916010499</v>
      </c>
      <c r="F51" s="5">
        <v>3.7438320209973748</v>
      </c>
      <c r="G51" s="5">
        <v>2.5307414698162733</v>
      </c>
      <c r="H51" s="5">
        <v>0</v>
      </c>
      <c r="I51" s="5">
        <v>1.8676509186351704</v>
      </c>
      <c r="J51" s="5">
        <v>3.9185367454068238</v>
      </c>
      <c r="K51" s="5">
        <v>4.4502296587926509</v>
      </c>
      <c r="L51" s="5">
        <v>0</v>
      </c>
      <c r="M51" s="5">
        <v>0</v>
      </c>
      <c r="N51" s="5">
        <v>0</v>
      </c>
      <c r="O51" s="5">
        <v>0</v>
      </c>
      <c r="P51" s="5">
        <v>2.4454068241469815</v>
      </c>
      <c r="Q51" s="5">
        <v>0</v>
      </c>
      <c r="R51" s="5">
        <v>0</v>
      </c>
      <c r="S51" s="5">
        <v>2.3209317585301834</v>
      </c>
      <c r="T51" s="5">
        <v>2.3086942257217848</v>
      </c>
      <c r="U51" s="5">
        <v>3.9856955380577426</v>
      </c>
    </row>
    <row r="52" spans="1:21">
      <c r="A52" s="3">
        <v>260</v>
      </c>
      <c r="B52" s="5">
        <v>5.7618766404199482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</row>
    <row r="53" spans="1:21">
      <c r="A53" s="2">
        <v>255</v>
      </c>
      <c r="B53" s="5">
        <v>5.8864501312335955</v>
      </c>
      <c r="C53" s="5">
        <v>5.0448818897637793</v>
      </c>
      <c r="D53" s="5">
        <v>4.0929461942257221</v>
      </c>
      <c r="E53" s="5">
        <v>2.5492782152230968</v>
      </c>
      <c r="F53" s="5">
        <v>3.8669619422572179</v>
      </c>
      <c r="G53" s="5">
        <v>0</v>
      </c>
      <c r="H53" s="5">
        <v>0</v>
      </c>
      <c r="I53" s="5">
        <v>1.6863188976377952</v>
      </c>
      <c r="J53" s="5">
        <v>3.9090551181102358</v>
      </c>
      <c r="K53" s="5">
        <v>4.6556758530183728</v>
      </c>
      <c r="L53" s="5">
        <v>3.2789041994750661</v>
      </c>
      <c r="M53" s="5">
        <v>6.354855643044619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2.542322834645669</v>
      </c>
      <c r="T53" s="5">
        <v>3.0110236220472442</v>
      </c>
      <c r="U53" s="5">
        <v>4.2301509186351707</v>
      </c>
    </row>
    <row r="54" spans="1:21">
      <c r="A54" s="3">
        <v>254</v>
      </c>
      <c r="B54" s="5">
        <v>6.0047244094488192</v>
      </c>
      <c r="C54" s="5">
        <v>5.3777559055118109</v>
      </c>
      <c r="D54" s="5">
        <v>0</v>
      </c>
      <c r="E54" s="5">
        <v>2.5888123359580053</v>
      </c>
      <c r="F54" s="5">
        <v>3.8603346456692917</v>
      </c>
      <c r="G54" s="5">
        <v>3.024475065616798</v>
      </c>
      <c r="H54" s="5">
        <v>2.3695866141732287</v>
      </c>
      <c r="I54" s="5">
        <v>2.0166010498687661</v>
      </c>
      <c r="J54" s="5">
        <v>4.056725721784777</v>
      </c>
      <c r="K54" s="5">
        <v>4.943274278215223</v>
      </c>
      <c r="L54" s="5">
        <v>3.1736548556430444</v>
      </c>
      <c r="M54" s="5">
        <v>6.4927821522309719</v>
      </c>
      <c r="N54" s="5">
        <v>2.2048228346456695</v>
      </c>
      <c r="O54" s="5">
        <v>0</v>
      </c>
      <c r="P54" s="5">
        <v>2.8386482939632547</v>
      </c>
      <c r="Q54" s="5">
        <v>0</v>
      </c>
      <c r="R54" s="5">
        <v>0</v>
      </c>
      <c r="S54" s="5">
        <v>2.6697506561679787</v>
      </c>
      <c r="T54" s="5">
        <v>2.9018700787401577</v>
      </c>
      <c r="U54" s="5">
        <v>4.4231627296587925</v>
      </c>
    </row>
    <row r="55" spans="1:21">
      <c r="A55" s="2">
        <v>258</v>
      </c>
      <c r="B55" s="5">
        <v>6.064074803149607</v>
      </c>
      <c r="C55" s="5">
        <v>4.9474081364829399</v>
      </c>
      <c r="D55" s="5">
        <v>4.658136482939633</v>
      </c>
      <c r="E55" s="5">
        <v>2.528707349081365</v>
      </c>
      <c r="F55" s="5">
        <v>4.0770997375328077</v>
      </c>
      <c r="G55" s="5">
        <v>2.8509186351706037</v>
      </c>
      <c r="H55" s="5">
        <v>2.3369094488188979</v>
      </c>
      <c r="I55" s="5">
        <v>1.8490157480314962</v>
      </c>
      <c r="J55" s="5">
        <v>4.1118766404199469</v>
      </c>
      <c r="K55" s="5">
        <v>4.9641076115485561</v>
      </c>
      <c r="L55" s="5">
        <v>3.4735564304461941</v>
      </c>
      <c r="M55" s="5">
        <v>6.1756561679790014</v>
      </c>
      <c r="N55" s="5">
        <v>2.1765748031496059</v>
      </c>
      <c r="O55" s="5">
        <v>0</v>
      </c>
      <c r="P55" s="5">
        <v>2.6909120734908138</v>
      </c>
      <c r="Q55" s="5">
        <v>0</v>
      </c>
      <c r="R55" s="5">
        <v>0</v>
      </c>
      <c r="S55" s="5">
        <v>2.5916994750656168</v>
      </c>
      <c r="T55" s="5">
        <v>2.5150918635170605</v>
      </c>
      <c r="U55" s="5">
        <v>4.4606299212598426</v>
      </c>
    </row>
    <row r="56" spans="1:21">
      <c r="A56" s="3">
        <v>261</v>
      </c>
      <c r="B56" s="5">
        <v>5.9920603674540693</v>
      </c>
      <c r="C56" s="5">
        <v>4.7525918635170603</v>
      </c>
      <c r="D56" s="5">
        <v>4.6941929133858267</v>
      </c>
      <c r="E56" s="5">
        <v>2.8081364829396325</v>
      </c>
      <c r="F56" s="5">
        <v>3.7832349081364827</v>
      </c>
      <c r="G56" s="5">
        <v>3.0080708661417321</v>
      </c>
      <c r="H56" s="5">
        <v>0</v>
      </c>
      <c r="I56" s="5">
        <v>2.0217847769028872</v>
      </c>
      <c r="J56" s="5">
        <v>3.5936351706036742</v>
      </c>
      <c r="K56" s="5">
        <v>3.9520669291338582</v>
      </c>
      <c r="L56" s="5">
        <v>0</v>
      </c>
      <c r="M56" s="5">
        <v>0</v>
      </c>
      <c r="N56" s="5">
        <v>2.8825787401574807</v>
      </c>
      <c r="O56" s="5">
        <v>0</v>
      </c>
      <c r="P56" s="5">
        <v>2.7685039370078739</v>
      </c>
      <c r="Q56" s="5">
        <v>0</v>
      </c>
      <c r="R56" s="5">
        <v>0</v>
      </c>
      <c r="S56" s="5">
        <v>0</v>
      </c>
      <c r="T56" s="5">
        <v>1.2694225721784775</v>
      </c>
      <c r="U56" s="5">
        <v>4.0217847769028872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F9A5-8459-3E4E-95A9-EE2951ED29A9}">
  <dimension ref="A1:U28"/>
  <sheetViews>
    <sheetView workbookViewId="0">
      <selection activeCell="L19" sqref="L19"/>
    </sheetView>
  </sheetViews>
  <sheetFormatPr baseColWidth="10" defaultRowHeight="13"/>
  <sheetData>
    <row r="1" spans="1:21">
      <c r="B1" s="1" t="s">
        <v>0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6</v>
      </c>
      <c r="S1" s="1" t="s">
        <v>14</v>
      </c>
      <c r="T1" s="1" t="s">
        <v>11</v>
      </c>
      <c r="U1" s="1" t="s">
        <v>19</v>
      </c>
    </row>
    <row r="2" spans="1:21">
      <c r="A2" s="9" t="s">
        <v>21</v>
      </c>
      <c r="B2">
        <f>(VLOOKUP(143, AW_DAU_2014!$A$2:$U$58,COLUMN(),FALSE)+VLOOKUP(141, AW_DAU_2014!$A$2:$U$58,COLUMN(),FALSE))/((VLOOKUP(143, AW_DAU_2014!$A$2:$U$58,COLUMN(),FALSE)&lt;&gt;0)+(VLOOKUP(141, AW_DAU_2014!$A$2:$U$58,COLUMN(),FALSE)&lt;&gt;0))</f>
        <v>3.9157364520611395</v>
      </c>
      <c r="C2">
        <f>(VLOOKUP(143, AW_DAU_2014!$A$2:$U$58,COLUMN(),FALSE)+VLOOKUP(141, AW_DAU_2014!$A$2:$U$58,COLUMN(),FALSE))/((VLOOKUP(143, AW_DAU_2014!$A$2:$U$58,COLUMN(),FALSE)&lt;&gt;0)+(VLOOKUP(141, AW_DAU_2014!$A$2:$U$58,COLUMN(),FALSE)&lt;&gt;0))</f>
        <v>4.0604813185116564</v>
      </c>
      <c r="D2">
        <f>(VLOOKUP(143, AW_DAU_2014!$A$2:$U$58,COLUMN(),FALSE)+VLOOKUP(141, AW_DAU_2014!$A$2:$U$58,COLUMN(),FALSE))/((VLOOKUP(143, AW_DAU_2014!$A$2:$U$58,COLUMN(),FALSE)&lt;&gt;0)+(VLOOKUP(141, AW_DAU_2014!$A$2:$U$58,COLUMN(),FALSE)&lt;&gt;0))</f>
        <v>3.4100721784776904</v>
      </c>
      <c r="E2">
        <f>(VLOOKUP(143, AW_DAU_2014!$A$2:$U$58,COLUMN(),FALSE)+VLOOKUP(141, AW_DAU_2014!$A$2:$U$58,COLUMN(),FALSE))/((VLOOKUP(143, AW_DAU_2014!$A$2:$U$58,COLUMN(),FALSE)&lt;&gt;0)+(VLOOKUP(141, AW_DAU_2014!$A$2:$U$58,COLUMN(),FALSE)&lt;&gt;0))</f>
        <v>2.6298884514435694</v>
      </c>
      <c r="F2" t="e">
        <f>(VLOOKUP(143, AW_DAU_2014!$A$2:$U$58,COLUMN(),FALSE)+VLOOKUP(141, AW_DAU_2014!$A$2:$U$58,COLUMN(),FALSE))/((VLOOKUP(143, AW_DAU_2014!$A$2:$U$58,COLUMN(),FALSE)&lt;&gt;0)+(VLOOKUP(141, AW_DAU_2014!$A$2:$U$58,COLUMN(),FALSE)&lt;&gt;0))</f>
        <v>#DIV/0!</v>
      </c>
      <c r="G2" t="e">
        <f>(VLOOKUP(143, AW_DAU_2014!$A$2:$U$58,COLUMN(),FALSE)+VLOOKUP(141, AW_DAU_2014!$A$2:$U$58,COLUMN(),FALSE))/((VLOOKUP(143, AW_DAU_2014!$A$2:$U$58,COLUMN(),FALSE)&lt;&gt;0)+(VLOOKUP(141, AW_DAU_2014!$A$2:$U$58,COLUMN(),FALSE)&lt;&gt;0))</f>
        <v>#DIV/0!</v>
      </c>
      <c r="H2" t="e">
        <f>(VLOOKUP(143, AW_DAU_2014!$A$2:$U$58,COLUMN(),FALSE)+VLOOKUP(141, AW_DAU_2014!$A$2:$U$58,COLUMN(),FALSE))/((VLOOKUP(143, AW_DAU_2014!$A$2:$U$58,COLUMN(),FALSE)&lt;&gt;0)+(VLOOKUP(141, AW_DAU_2014!$A$2:$U$58,COLUMN(),FALSE)&lt;&gt;0))</f>
        <v>#DIV/0!</v>
      </c>
      <c r="I2">
        <f>(VLOOKUP(143, AW_DAU_2014!$A$2:$U$58,COLUMN(),FALSE)+VLOOKUP(141, AW_DAU_2014!$A$2:$U$58,COLUMN(),FALSE))/((VLOOKUP(143, AW_DAU_2014!$A$2:$U$58,COLUMN(),FALSE)&lt;&gt;0)+(VLOOKUP(141, AW_DAU_2014!$A$2:$U$58,COLUMN(),FALSE)&lt;&gt;0))</f>
        <v>1.2100587962263278</v>
      </c>
      <c r="J2" t="e">
        <f>(VLOOKUP(143, AW_DAU_2014!$A$2:$U$58,COLUMN(),FALSE)+VLOOKUP(141, AW_DAU_2014!$A$2:$U$58,COLUMN(),FALSE))/((VLOOKUP(143, AW_DAU_2014!$A$2:$U$58,COLUMN(),FALSE)&lt;&gt;0)+(VLOOKUP(141, AW_DAU_2014!$A$2:$U$58,COLUMN(),FALSE)&lt;&gt;0))</f>
        <v>#DIV/0!</v>
      </c>
      <c r="K2">
        <f>(VLOOKUP(143, AW_DAU_2014!$A$2:$U$58,COLUMN(),FALSE)+VLOOKUP(141, AW_DAU_2014!$A$2:$U$58,COLUMN(),FALSE))/((VLOOKUP(143, AW_DAU_2014!$A$2:$U$58,COLUMN(),FALSE)&lt;&gt;0)+(VLOOKUP(141, AW_DAU_2014!$A$2:$U$58,COLUMN(),FALSE)&lt;&gt;0))</f>
        <v>3.4502412523696928</v>
      </c>
      <c r="L2">
        <f>(VLOOKUP(143, AW_DAU_2014!$A$2:$U$58,COLUMN(),FALSE)+VLOOKUP(141, AW_DAU_2014!$A$2:$U$58,COLUMN(),FALSE))/((VLOOKUP(143, AW_DAU_2014!$A$2:$U$58,COLUMN(),FALSE)&lt;&gt;0)+(VLOOKUP(141, AW_DAU_2014!$A$2:$U$58,COLUMN(),FALSE)&lt;&gt;0))</f>
        <v>3.1920603674540682</v>
      </c>
      <c r="M2">
        <f>(VLOOKUP(143, AW_DAU_2014!$A$2:$U$58,COLUMN(),FALSE)+VLOOKUP(141, AW_DAU_2014!$A$2:$U$58,COLUMN(),FALSE))/((VLOOKUP(143, AW_DAU_2014!$A$2:$U$58,COLUMN(),FALSE)&lt;&gt;0)+(VLOOKUP(141, AW_DAU_2014!$A$2:$U$58,COLUMN(),FALSE)&lt;&gt;0))</f>
        <v>4.3916396438092224</v>
      </c>
      <c r="N2" t="e">
        <f>(VLOOKUP(143, AW_DAU_2014!$A$2:$U$58,COLUMN(),FALSE)+VLOOKUP(141, AW_DAU_2014!$A$2:$U$58,COLUMN(),FALSE))/((VLOOKUP(143, AW_DAU_2014!$A$2:$U$58,COLUMN(),FALSE)&lt;&gt;0)+(VLOOKUP(141, AW_DAU_2014!$A$2:$U$58,COLUMN(),FALSE)&lt;&gt;0))</f>
        <v>#DIV/0!</v>
      </c>
      <c r="O2" t="e">
        <f>(VLOOKUP(143, AW_DAU_2014!$A$2:$U$58,COLUMN(),FALSE)+VLOOKUP(141, AW_DAU_2014!$A$2:$U$58,COLUMN(),FALSE))/((VLOOKUP(143, AW_DAU_2014!$A$2:$U$58,COLUMN(),FALSE)&lt;&gt;0)+(VLOOKUP(141, AW_DAU_2014!$A$2:$U$58,COLUMN(),FALSE)&lt;&gt;0))</f>
        <v>#DIV/0!</v>
      </c>
      <c r="P2" t="e">
        <f>(VLOOKUP(143, AW_DAU_2014!$A$2:$U$58,COLUMN(),FALSE)+VLOOKUP(141, AW_DAU_2014!$A$2:$U$58,COLUMN(),FALSE))/((VLOOKUP(143, AW_DAU_2014!$A$2:$U$58,COLUMN(),FALSE)&lt;&gt;0)+(VLOOKUP(141, AW_DAU_2014!$A$2:$U$58,COLUMN(),FALSE)&lt;&gt;0))</f>
        <v>#DIV/0!</v>
      </c>
      <c r="Q2" t="e">
        <f>(VLOOKUP(143, AW_DAU_2014!$A$2:$U$58,COLUMN(),FALSE)+VLOOKUP(141, AW_DAU_2014!$A$2:$U$58,COLUMN(),FALSE))/((VLOOKUP(143, AW_DAU_2014!$A$2:$U$58,COLUMN(),FALSE)&lt;&gt;0)+(VLOOKUP(141, AW_DAU_2014!$A$2:$U$58,COLUMN(),FALSE)&lt;&gt;0))</f>
        <v>#DIV/0!</v>
      </c>
      <c r="R2" t="e">
        <f>(VLOOKUP(143, AW_DAU_2014!$A$2:$U$58,COLUMN(),FALSE)+VLOOKUP(141, AW_DAU_2014!$A$2:$U$58,COLUMN(),FALSE))/((VLOOKUP(143, AW_DAU_2014!$A$2:$U$58,COLUMN(),FALSE)&lt;&gt;0)+(VLOOKUP(141, AW_DAU_2014!$A$2:$U$58,COLUMN(),FALSE)&lt;&gt;0))</f>
        <v>#DIV/0!</v>
      </c>
      <c r="S2" t="e">
        <f>(VLOOKUP(143, AW_DAU_2014!$A$2:$U$58,COLUMN(),FALSE)+VLOOKUP(141, AW_DAU_2014!$A$2:$U$58,COLUMN(),FALSE))/((VLOOKUP(143, AW_DAU_2014!$A$2:$U$58,COLUMN(),FALSE)&lt;&gt;0)+(VLOOKUP(141, AW_DAU_2014!$A$2:$U$58,COLUMN(),FALSE)&lt;&gt;0))</f>
        <v>#DIV/0!</v>
      </c>
      <c r="T2">
        <f>(VLOOKUP(143, AW_DAU_2014!$A$2:$U$58,COLUMN(),FALSE)+VLOOKUP(141, AW_DAU_2014!$A$2:$U$58,COLUMN(),FALSE))/((VLOOKUP(143, AW_DAU_2014!$A$2:$U$58,COLUMN(),FALSE)&lt;&gt;0)+(VLOOKUP(141, AW_DAU_2014!$A$2:$U$58,COLUMN(),FALSE)&lt;&gt;0))</f>
        <v>3.0425472322716418</v>
      </c>
      <c r="U2">
        <f>(VLOOKUP(143, AW_DAU_2014!$A$2:$U$58,COLUMN(),FALSE)+VLOOKUP(141, AW_DAU_2014!$A$2:$U$58,COLUMN(),FALSE))/((VLOOKUP(143, AW_DAU_2014!$A$2:$U$58,COLUMN(),FALSE)&lt;&gt;0)+(VLOOKUP(141, AW_DAU_2014!$A$2:$U$58,COLUMN(),FALSE)&lt;&gt;0))</f>
        <v>2.5825835352311732</v>
      </c>
    </row>
    <row r="3" spans="1:21">
      <c r="A3" s="9" t="s">
        <v>22</v>
      </c>
      <c r="B3">
        <f>(VLOOKUP(142, AW_DAU_2014!$A$2:$U$58,COLUMN(),FALSE)+VLOOKUP(144, AW_DAU_2014!$A$2:$U$58,COLUMN(),FALSE))/((VLOOKUP(142, AW_DAU_2014!$A$2:$U$58,COLUMN(),FALSE)&lt;&gt;0)+(VLOOKUP(144, AW_DAU_2014!$A$2:$U$58,COLUMN(),FALSE)&lt;&gt;0))</f>
        <v>4.0057670053118057</v>
      </c>
      <c r="C3">
        <f>(VLOOKUP(142, AW_DAU_2014!$A$2:$U$58,COLUMN(),FALSE)+VLOOKUP(144, AW_DAU_2014!$A$2:$U$58,COLUMN(),FALSE))/((VLOOKUP(142, AW_DAU_2014!$A$2:$U$58,COLUMN(),FALSE)&lt;&gt;0)+(VLOOKUP(144, AW_DAU_2014!$A$2:$U$58,COLUMN(),FALSE)&lt;&gt;0))</f>
        <v>4.0493908283482956</v>
      </c>
      <c r="D3">
        <f>(VLOOKUP(142, AW_DAU_2014!$A$2:$U$58,COLUMN(),FALSE)+VLOOKUP(144, AW_DAU_2014!$A$2:$U$58,COLUMN(),FALSE))/((VLOOKUP(142, AW_DAU_2014!$A$2:$U$58,COLUMN(),FALSE)&lt;&gt;0)+(VLOOKUP(144, AW_DAU_2014!$A$2:$U$58,COLUMN(),FALSE)&lt;&gt;0))</f>
        <v>3.697161957226625</v>
      </c>
      <c r="E3">
        <f>(VLOOKUP(142, AW_DAU_2014!$A$2:$U$58,COLUMN(),FALSE)+VLOOKUP(144, AW_DAU_2014!$A$2:$U$58,COLUMN(),FALSE))/((VLOOKUP(142, AW_DAU_2014!$A$2:$U$58,COLUMN(),FALSE)&lt;&gt;0)+(VLOOKUP(144, AW_DAU_2014!$A$2:$U$58,COLUMN(),FALSE)&lt;&gt;0))</f>
        <v>2.465396058773635</v>
      </c>
      <c r="F3" t="e">
        <f>(VLOOKUP(142, AW_DAU_2014!$A$2:$U$58,COLUMN(),FALSE)+VLOOKUP(144, AW_DAU_2014!$A$2:$U$58,COLUMN(),FALSE))/((VLOOKUP(142, AW_DAU_2014!$A$2:$U$58,COLUMN(),FALSE)&lt;&gt;0)+(VLOOKUP(144, AW_DAU_2014!$A$2:$U$58,COLUMN(),FALSE)&lt;&gt;0))</f>
        <v>#DIV/0!</v>
      </c>
      <c r="G3">
        <f>(VLOOKUP(142, AW_DAU_2014!$A$2:$U$58,COLUMN(),FALSE)+VLOOKUP(144, AW_DAU_2014!$A$2:$U$58,COLUMN(),FALSE))/((VLOOKUP(142, AW_DAU_2014!$A$2:$U$58,COLUMN(),FALSE)&lt;&gt;0)+(VLOOKUP(144, AW_DAU_2014!$A$2:$U$58,COLUMN(),FALSE)&lt;&gt;0))</f>
        <v>2.3639763779527558</v>
      </c>
      <c r="H3">
        <f>(VLOOKUP(142, AW_DAU_2014!$A$2:$U$58,COLUMN(),FALSE)+VLOOKUP(144, AW_DAU_2014!$A$2:$U$58,COLUMN(),FALSE))/((VLOOKUP(142, AW_DAU_2014!$A$2:$U$58,COLUMN(),FALSE)&lt;&gt;0)+(VLOOKUP(144, AW_DAU_2014!$A$2:$U$58,COLUMN(),FALSE)&lt;&gt;0))</f>
        <v>2.2206692913385822</v>
      </c>
      <c r="I3">
        <f>(VLOOKUP(142, AW_DAU_2014!$A$2:$U$58,COLUMN(),FALSE)+VLOOKUP(144, AW_DAU_2014!$A$2:$U$58,COLUMN(),FALSE))/((VLOOKUP(142, AW_DAU_2014!$A$2:$U$58,COLUMN(),FALSE)&lt;&gt;0)+(VLOOKUP(144, AW_DAU_2014!$A$2:$U$58,COLUMN(),FALSE)&lt;&gt;0))</f>
        <v>1.4418062725302492</v>
      </c>
      <c r="J3" t="e">
        <f>(VLOOKUP(142, AW_DAU_2014!$A$2:$U$58,COLUMN(),FALSE)+VLOOKUP(144, AW_DAU_2014!$A$2:$U$58,COLUMN(),FALSE))/((VLOOKUP(142, AW_DAU_2014!$A$2:$U$58,COLUMN(),FALSE)&lt;&gt;0)+(VLOOKUP(144, AW_DAU_2014!$A$2:$U$58,COLUMN(),FALSE)&lt;&gt;0))</f>
        <v>#DIV/0!</v>
      </c>
      <c r="K3">
        <f>(VLOOKUP(142, AW_DAU_2014!$A$2:$U$58,COLUMN(),FALSE)+VLOOKUP(144, AW_DAU_2014!$A$2:$U$58,COLUMN(),FALSE))/((VLOOKUP(142, AW_DAU_2014!$A$2:$U$58,COLUMN(),FALSE)&lt;&gt;0)+(VLOOKUP(144, AW_DAU_2014!$A$2:$U$58,COLUMN(),FALSE)&lt;&gt;0))</f>
        <v>3.3267090210979902</v>
      </c>
      <c r="L3">
        <f>(VLOOKUP(142, AW_DAU_2014!$A$2:$U$58,COLUMN(),FALSE)+VLOOKUP(144, AW_DAU_2014!$A$2:$U$58,COLUMN(),FALSE))/((VLOOKUP(142, AW_DAU_2014!$A$2:$U$58,COLUMN(),FALSE)&lt;&gt;0)+(VLOOKUP(144, AW_DAU_2014!$A$2:$U$58,COLUMN(),FALSE)&lt;&gt;0))</f>
        <v>2.7011485581597321</v>
      </c>
      <c r="M3">
        <f>(VLOOKUP(142, AW_DAU_2014!$A$2:$U$58,COLUMN(),FALSE)+VLOOKUP(144, AW_DAU_2014!$A$2:$U$58,COLUMN(),FALSE))/((VLOOKUP(142, AW_DAU_2014!$A$2:$U$58,COLUMN(),FALSE)&lt;&gt;0)+(VLOOKUP(144, AW_DAU_2014!$A$2:$U$58,COLUMN(),FALSE)&lt;&gt;0))</f>
        <v>4.3590845127937117</v>
      </c>
      <c r="N3" t="e">
        <f>(VLOOKUP(142, AW_DAU_2014!$A$2:$U$58,COLUMN(),FALSE)+VLOOKUP(144, AW_DAU_2014!$A$2:$U$58,COLUMN(),FALSE))/((VLOOKUP(142, AW_DAU_2014!$A$2:$U$58,COLUMN(),FALSE)&lt;&gt;0)+(VLOOKUP(144, AW_DAU_2014!$A$2:$U$58,COLUMN(),FALSE)&lt;&gt;0))</f>
        <v>#DIV/0!</v>
      </c>
      <c r="O3">
        <f>(VLOOKUP(142, AW_DAU_2014!$A$2:$U$58,COLUMN(),FALSE)+VLOOKUP(144, AW_DAU_2014!$A$2:$U$58,COLUMN(),FALSE))/((VLOOKUP(142, AW_DAU_2014!$A$2:$U$58,COLUMN(),FALSE)&lt;&gt;0)+(VLOOKUP(144, AW_DAU_2014!$A$2:$U$58,COLUMN(),FALSE)&lt;&gt;0))</f>
        <v>2.9240485564304461</v>
      </c>
      <c r="P3">
        <f>(VLOOKUP(142, AW_DAU_2014!$A$2:$U$58,COLUMN(),FALSE)+VLOOKUP(144, AW_DAU_2014!$A$2:$U$58,COLUMN(),FALSE))/((VLOOKUP(142, AW_DAU_2014!$A$2:$U$58,COLUMN(),FALSE)&lt;&gt;0)+(VLOOKUP(144, AW_DAU_2014!$A$2:$U$58,COLUMN(),FALSE)&lt;&gt;0))</f>
        <v>1.6886482939632548</v>
      </c>
      <c r="Q3" t="e">
        <f>(VLOOKUP(142, AW_DAU_2014!$A$2:$U$58,COLUMN(),FALSE)+VLOOKUP(144, AW_DAU_2014!$A$2:$U$58,COLUMN(),FALSE))/((VLOOKUP(142, AW_DAU_2014!$A$2:$U$58,COLUMN(),FALSE)&lt;&gt;0)+(VLOOKUP(144, AW_DAU_2014!$A$2:$U$58,COLUMN(),FALSE)&lt;&gt;0))</f>
        <v>#DIV/0!</v>
      </c>
      <c r="R3" t="e">
        <f>(VLOOKUP(142, AW_DAU_2014!$A$2:$U$58,COLUMN(),FALSE)+VLOOKUP(144, AW_DAU_2014!$A$2:$U$58,COLUMN(),FALSE))/((VLOOKUP(142, AW_DAU_2014!$A$2:$U$58,COLUMN(),FALSE)&lt;&gt;0)+(VLOOKUP(144, AW_DAU_2014!$A$2:$U$58,COLUMN(),FALSE)&lt;&gt;0))</f>
        <v>#DIV/0!</v>
      </c>
      <c r="S3" t="e">
        <f>(VLOOKUP(142, AW_DAU_2014!$A$2:$U$58,COLUMN(),FALSE)+VLOOKUP(144, AW_DAU_2014!$A$2:$U$58,COLUMN(),FALSE))/((VLOOKUP(142, AW_DAU_2014!$A$2:$U$58,COLUMN(),FALSE)&lt;&gt;0)+(VLOOKUP(144, AW_DAU_2014!$A$2:$U$58,COLUMN(),FALSE)&lt;&gt;0))</f>
        <v>#DIV/0!</v>
      </c>
      <c r="T3">
        <f>(VLOOKUP(142, AW_DAU_2014!$A$2:$U$58,COLUMN(),FALSE)+VLOOKUP(144, AW_DAU_2014!$A$2:$U$58,COLUMN(),FALSE))/((VLOOKUP(142, AW_DAU_2014!$A$2:$U$58,COLUMN(),FALSE)&lt;&gt;0)+(VLOOKUP(144, AW_DAU_2014!$A$2:$U$58,COLUMN(),FALSE)&lt;&gt;0))</f>
        <v>2.8675577415251254</v>
      </c>
      <c r="U3">
        <f>(VLOOKUP(142, AW_DAU_2014!$A$2:$U$58,COLUMN(),FALSE)+VLOOKUP(144, AW_DAU_2014!$A$2:$U$58,COLUMN(),FALSE))/((VLOOKUP(142, AW_DAU_2014!$A$2:$U$58,COLUMN(),FALSE)&lt;&gt;0)+(VLOOKUP(144, AW_DAU_2014!$A$2:$U$58,COLUMN(),FALSE)&lt;&gt;0))</f>
        <v>2.5702942106405047</v>
      </c>
    </row>
    <row r="4" spans="1:21">
      <c r="A4" s="9" t="s">
        <v>23</v>
      </c>
      <c r="B4">
        <f>VLOOKUP(163, AW_DAU_2014!$A$2:$U$58,COLUMN(),FALSE)</f>
        <v>3.810989889846446</v>
      </c>
      <c r="C4">
        <f>VLOOKUP(163, AW_DAU_2014!$A$2:$U$58,COLUMN(),FALSE)</f>
        <v>3.7473446497828267</v>
      </c>
      <c r="D4">
        <f>VLOOKUP(163, AW_DAU_2014!$A$2:$U$58,COLUMN(),FALSE)</f>
        <v>2.9701120795271119</v>
      </c>
      <c r="E4">
        <f>VLOOKUP(163, AW_DAU_2014!$A$2:$U$58,COLUMN(),FALSE)</f>
        <v>2.5428796198025085</v>
      </c>
      <c r="F4">
        <f>VLOOKUP(163, AW_DAU_2014!$A$2:$U$58,COLUMN(),FALSE)</f>
        <v>2.8271653543307087</v>
      </c>
      <c r="G4">
        <f>VLOOKUP(163, AW_DAU_2014!$A$2:$U$58,COLUMN(),FALSE)</f>
        <v>1.9509297908009431</v>
      </c>
      <c r="H4">
        <f>VLOOKUP(163, AW_DAU_2014!$A$2:$U$58,COLUMN(),FALSE)</f>
        <v>2.0924478174136576</v>
      </c>
      <c r="I4">
        <f>VLOOKUP(163, AW_DAU_2014!$A$2:$U$58,COLUMN(),FALSE)</f>
        <v>1.1932468920761592</v>
      </c>
      <c r="J4">
        <f>VLOOKUP(163, AW_DAU_2014!$A$2:$U$58,COLUMN(),FALSE)</f>
        <v>3.9928149606299201</v>
      </c>
      <c r="K4">
        <f>VLOOKUP(163, AW_DAU_2014!$A$2:$U$58,COLUMN(),FALSE)</f>
        <v>3.4571444038674235</v>
      </c>
      <c r="L4">
        <f>VLOOKUP(163, AW_DAU_2014!$A$2:$U$58,COLUMN(),FALSE)</f>
        <v>2.4314106387304912</v>
      </c>
      <c r="M4">
        <f>VLOOKUP(163, AW_DAU_2014!$A$2:$U$58,COLUMN(),FALSE)</f>
        <v>4.5253749341650957</v>
      </c>
      <c r="N4">
        <f>VLOOKUP(163, AW_DAU_2014!$A$2:$U$58,COLUMN(),FALSE)</f>
        <v>0</v>
      </c>
      <c r="O4">
        <f>VLOOKUP(163, AW_DAU_2014!$A$2:$U$58,COLUMN(),FALSE)</f>
        <v>3.0111339261790149</v>
      </c>
      <c r="P4">
        <f>VLOOKUP(163, AW_DAU_2014!$A$2:$U$58,COLUMN(),FALSE)</f>
        <v>2.0723776235126086</v>
      </c>
      <c r="Q4">
        <f>VLOOKUP(163, AW_DAU_2014!$A$2:$U$58,COLUMN(),FALSE)</f>
        <v>0</v>
      </c>
      <c r="R4">
        <f>VLOOKUP(163, AW_DAU_2014!$A$2:$U$58,COLUMN(),FALSE)</f>
        <v>2.6700502642582808</v>
      </c>
      <c r="S4">
        <f>VLOOKUP(163, AW_DAU_2014!$A$2:$U$58,COLUMN(),FALSE)</f>
        <v>2.7454174911465459</v>
      </c>
      <c r="T4">
        <f>VLOOKUP(163, AW_DAU_2014!$A$2:$U$58,COLUMN(),FALSE)</f>
        <v>2.8795262669142105</v>
      </c>
      <c r="U4">
        <f>VLOOKUP(163, AW_DAU_2014!$A$2:$U$58,COLUMN(),FALSE)</f>
        <v>0</v>
      </c>
    </row>
    <row r="5" spans="1:21">
      <c r="A5" s="9" t="s">
        <v>24</v>
      </c>
      <c r="B5">
        <f>VLOOKUP(163, AW_DAU_2014!$A$2:$U$58,COLUMN(),FALSE)</f>
        <v>3.810989889846446</v>
      </c>
      <c r="C5">
        <f>VLOOKUP(163, AW_DAU_2014!$A$2:$U$58,COLUMN(),FALSE)</f>
        <v>3.7473446497828267</v>
      </c>
      <c r="D5">
        <f>VLOOKUP(163, AW_DAU_2014!$A$2:$U$58,COLUMN(),FALSE)</f>
        <v>2.9701120795271119</v>
      </c>
      <c r="E5">
        <f>VLOOKUP(163, AW_DAU_2014!$A$2:$U$58,COLUMN(),FALSE)</f>
        <v>2.5428796198025085</v>
      </c>
      <c r="F5">
        <f>VLOOKUP(163, AW_DAU_2014!$A$2:$U$58,COLUMN(),FALSE)</f>
        <v>2.8271653543307087</v>
      </c>
      <c r="G5">
        <f>VLOOKUP(163, AW_DAU_2014!$A$2:$U$58,COLUMN(),FALSE)</f>
        <v>1.9509297908009431</v>
      </c>
      <c r="H5">
        <f>VLOOKUP(163, AW_DAU_2014!$A$2:$U$58,COLUMN(),FALSE)</f>
        <v>2.0924478174136576</v>
      </c>
      <c r="I5">
        <f>VLOOKUP(163, AW_DAU_2014!$A$2:$U$58,COLUMN(),FALSE)</f>
        <v>1.1932468920761592</v>
      </c>
      <c r="J5">
        <f>VLOOKUP(163, AW_DAU_2014!$A$2:$U$58,COLUMN(),FALSE)</f>
        <v>3.9928149606299201</v>
      </c>
      <c r="K5">
        <f>VLOOKUP(163, AW_DAU_2014!$A$2:$U$58,COLUMN(),FALSE)</f>
        <v>3.4571444038674235</v>
      </c>
      <c r="L5">
        <f>VLOOKUP(163, AW_DAU_2014!$A$2:$U$58,COLUMN(),FALSE)</f>
        <v>2.4314106387304912</v>
      </c>
      <c r="M5">
        <f>VLOOKUP(163, AW_DAU_2014!$A$2:$U$58,COLUMN(),FALSE)</f>
        <v>4.5253749341650957</v>
      </c>
      <c r="N5">
        <f>VLOOKUP(163, AW_DAU_2014!$A$2:$U$58,COLUMN(),FALSE)</f>
        <v>0</v>
      </c>
      <c r="O5">
        <f>VLOOKUP(163, AW_DAU_2014!$A$2:$U$58,COLUMN(),FALSE)</f>
        <v>3.0111339261790149</v>
      </c>
      <c r="P5">
        <f>VLOOKUP(163, AW_DAU_2014!$A$2:$U$58,COLUMN(),FALSE)</f>
        <v>2.0723776235126086</v>
      </c>
      <c r="Q5">
        <f>VLOOKUP(163, AW_DAU_2014!$A$2:$U$58,COLUMN(),FALSE)</f>
        <v>0</v>
      </c>
      <c r="R5">
        <f>VLOOKUP(163, AW_DAU_2014!$A$2:$U$58,COLUMN(),FALSE)</f>
        <v>2.6700502642582808</v>
      </c>
      <c r="S5">
        <f>VLOOKUP(163, AW_DAU_2014!$A$2:$U$58,COLUMN(),FALSE)</f>
        <v>2.7454174911465459</v>
      </c>
      <c r="T5">
        <f>VLOOKUP(163, AW_DAU_2014!$A$2:$U$58,COLUMN(),FALSE)</f>
        <v>2.8795262669142105</v>
      </c>
      <c r="U5">
        <f>VLOOKUP(163, AW_DAU_2014!$A$2:$U$58,COLUMN(),FALSE)</f>
        <v>0</v>
      </c>
    </row>
    <row r="6" spans="1:21">
      <c r="A6" s="9" t="s">
        <v>25</v>
      </c>
      <c r="B6">
        <f>(VLOOKUP(165,AW_DAU_2014!$A$2:$U$58,COLUMN(),FALSE)+VLOOKUP(167,AW_DAU_2014!$A$2:$U$58,COLUMN(),FALSE)+VLOOKUP(164,AW_DAU_2014!$A$2:$U$58,COLUMN(),FALSE))/((VLOOKUP(165,AW_DAU_2014!$A$2:$U$58,COLUMN(),FALSE)&lt;&gt;0)+(VLOOKUP(167,AW_DAU_2014!$A$2:$U$58,COLUMN(),FALSE)&lt;&gt;0)+(VLOOKUP(164,AW_DAU_2014!$A$2:$U$58,COLUMN(),FALSE)&lt;&gt;0))</f>
        <v>3.7066350570807187</v>
      </c>
      <c r="C6">
        <f>(VLOOKUP(165,AW_DAU_2014!$A$2:$U$58,COLUMN(),FALSE)+VLOOKUP(167,AW_DAU_2014!$A$2:$U$58,COLUMN(),FALSE)+VLOOKUP(164,AW_DAU_2014!$A$2:$U$58,COLUMN(),FALSE))/((VLOOKUP(165,AW_DAU_2014!$A$2:$U$58,COLUMN(),FALSE)&lt;&gt;0)+(VLOOKUP(167,AW_DAU_2014!$A$2:$U$58,COLUMN(),FALSE)&lt;&gt;0)+(VLOOKUP(164,AW_DAU_2014!$A$2:$U$58,COLUMN(),FALSE)&lt;&gt;0))</f>
        <v>3.9812801023865432</v>
      </c>
      <c r="D6">
        <f>(VLOOKUP(165,AW_DAU_2014!$A$2:$U$58,COLUMN(),FALSE)+VLOOKUP(167,AW_DAU_2014!$A$2:$U$58,COLUMN(),FALSE)+VLOOKUP(164,AW_DAU_2014!$A$2:$U$58,COLUMN(),FALSE))/((VLOOKUP(165,AW_DAU_2014!$A$2:$U$58,COLUMN(),FALSE)&lt;&gt;0)+(VLOOKUP(167,AW_DAU_2014!$A$2:$U$58,COLUMN(),FALSE)&lt;&gt;0)+(VLOOKUP(164,AW_DAU_2014!$A$2:$U$58,COLUMN(),FALSE)&lt;&gt;0))</f>
        <v>3.4538495188101486</v>
      </c>
      <c r="E6">
        <f>(VLOOKUP(165,AW_DAU_2014!$A$2:$U$58,COLUMN(),FALSE)+VLOOKUP(167,AW_DAU_2014!$A$2:$U$58,COLUMN(),FALSE)+VLOOKUP(164,AW_DAU_2014!$A$2:$U$58,COLUMN(),FALSE))/((VLOOKUP(165,AW_DAU_2014!$A$2:$U$58,COLUMN(),FALSE)&lt;&gt;0)+(VLOOKUP(167,AW_DAU_2014!$A$2:$U$58,COLUMN(),FALSE)&lt;&gt;0)+(VLOOKUP(164,AW_DAU_2014!$A$2:$U$58,COLUMN(),FALSE)&lt;&gt;0))</f>
        <v>2.4335464792668726</v>
      </c>
      <c r="F6">
        <f>(VLOOKUP(165,AW_DAU_2014!$A$2:$U$58,COLUMN(),FALSE)+VLOOKUP(167,AW_DAU_2014!$A$2:$U$58,COLUMN(),FALSE)+VLOOKUP(164,AW_DAU_2014!$A$2:$U$58,COLUMN(),FALSE))/((VLOOKUP(165,AW_DAU_2014!$A$2:$U$58,COLUMN(),FALSE)&lt;&gt;0)+(VLOOKUP(167,AW_DAU_2014!$A$2:$U$58,COLUMN(),FALSE)&lt;&gt;0)+(VLOOKUP(164,AW_DAU_2014!$A$2:$U$58,COLUMN(),FALSE)&lt;&gt;0))</f>
        <v>3.3093832020997374</v>
      </c>
      <c r="G6">
        <f>(VLOOKUP(165,AW_DAU_2014!$A$2:$U$58,COLUMN(),FALSE)+VLOOKUP(167,AW_DAU_2014!$A$2:$U$58,COLUMN(),FALSE)+VLOOKUP(164,AW_DAU_2014!$A$2:$U$58,COLUMN(),FALSE))/((VLOOKUP(165,AW_DAU_2014!$A$2:$U$58,COLUMN(),FALSE)&lt;&gt;0)+(VLOOKUP(167,AW_DAU_2014!$A$2:$U$58,COLUMN(),FALSE)&lt;&gt;0)+(VLOOKUP(164,AW_DAU_2014!$A$2:$U$58,COLUMN(),FALSE)&lt;&gt;0))</f>
        <v>2.2303032658536792</v>
      </c>
      <c r="H6">
        <f>(VLOOKUP(165,AW_DAU_2014!$A$2:$U$58,COLUMN(),FALSE)+VLOOKUP(167,AW_DAU_2014!$A$2:$U$58,COLUMN(),FALSE)+VLOOKUP(164,AW_DAU_2014!$A$2:$U$58,COLUMN(),FALSE))/((VLOOKUP(165,AW_DAU_2014!$A$2:$U$58,COLUMN(),FALSE)&lt;&gt;0)+(VLOOKUP(167,AW_DAU_2014!$A$2:$U$58,COLUMN(),FALSE)&lt;&gt;0)+(VLOOKUP(164,AW_DAU_2014!$A$2:$U$58,COLUMN(),FALSE)&lt;&gt;0))</f>
        <v>2.2264195247900411</v>
      </c>
      <c r="I6">
        <f>(VLOOKUP(165,AW_DAU_2014!$A$2:$U$58,COLUMN(),FALSE)+VLOOKUP(167,AW_DAU_2014!$A$2:$U$58,COLUMN(),FALSE)+VLOOKUP(164,AW_DAU_2014!$A$2:$U$58,COLUMN(),FALSE))/((VLOOKUP(165,AW_DAU_2014!$A$2:$U$58,COLUMN(),FALSE)&lt;&gt;0)+(VLOOKUP(167,AW_DAU_2014!$A$2:$U$58,COLUMN(),FALSE)&lt;&gt;0)+(VLOOKUP(164,AW_DAU_2014!$A$2:$U$58,COLUMN(),FALSE)&lt;&gt;0))</f>
        <v>1.2289369871403992</v>
      </c>
      <c r="J6">
        <f>(VLOOKUP(165,AW_DAU_2014!$A$2:$U$58,COLUMN(),FALSE)+VLOOKUP(167,AW_DAU_2014!$A$2:$U$58,COLUMN(),FALSE)+VLOOKUP(164,AW_DAU_2014!$A$2:$U$58,COLUMN(),FALSE))/((VLOOKUP(165,AW_DAU_2014!$A$2:$U$58,COLUMN(),FALSE)&lt;&gt;0)+(VLOOKUP(167,AW_DAU_2014!$A$2:$U$58,COLUMN(),FALSE)&lt;&gt;0)+(VLOOKUP(164,AW_DAU_2014!$A$2:$U$58,COLUMN(),FALSE)&lt;&gt;0))</f>
        <v>3.5508366141732282</v>
      </c>
      <c r="K6">
        <f>(VLOOKUP(165,AW_DAU_2014!$A$2:$U$58,COLUMN(),FALSE)+VLOOKUP(167,AW_DAU_2014!$A$2:$U$58,COLUMN(),FALSE)+VLOOKUP(164,AW_DAU_2014!$A$2:$U$58,COLUMN(),FALSE))/((VLOOKUP(165,AW_DAU_2014!$A$2:$U$58,COLUMN(),FALSE)&lt;&gt;0)+(VLOOKUP(167,AW_DAU_2014!$A$2:$U$58,COLUMN(),FALSE)&lt;&gt;0)+(VLOOKUP(164,AW_DAU_2014!$A$2:$U$58,COLUMN(),FALSE)&lt;&gt;0))</f>
        <v>3.4978566910278204</v>
      </c>
      <c r="L6">
        <f>(VLOOKUP(165,AW_DAU_2014!$A$2:$U$58,COLUMN(),FALSE)+VLOOKUP(167,AW_DAU_2014!$A$2:$U$58,COLUMN(),FALSE)+VLOOKUP(164,AW_DAU_2014!$A$2:$U$58,COLUMN(),FALSE))/((VLOOKUP(165,AW_DAU_2014!$A$2:$U$58,COLUMN(),FALSE)&lt;&gt;0)+(VLOOKUP(167,AW_DAU_2014!$A$2:$U$58,COLUMN(),FALSE)&lt;&gt;0)+(VLOOKUP(164,AW_DAU_2014!$A$2:$U$58,COLUMN(),FALSE)&lt;&gt;0))</f>
        <v>2.3879995897198802</v>
      </c>
      <c r="M6">
        <f>(VLOOKUP(165,AW_DAU_2014!$A$2:$U$58,COLUMN(),FALSE)+VLOOKUP(167,AW_DAU_2014!$A$2:$U$58,COLUMN(),FALSE)+VLOOKUP(164,AW_DAU_2014!$A$2:$U$58,COLUMN(),FALSE))/((VLOOKUP(165,AW_DAU_2014!$A$2:$U$58,COLUMN(),FALSE)&lt;&gt;0)+(VLOOKUP(167,AW_DAU_2014!$A$2:$U$58,COLUMN(),FALSE)&lt;&gt;0)+(VLOOKUP(164,AW_DAU_2014!$A$2:$U$58,COLUMN(),FALSE)&lt;&gt;0))</f>
        <v>4.5784109079301034</v>
      </c>
      <c r="N6" t="e">
        <f>(VLOOKUP(165,AW_DAU_2014!$A$2:$U$58,COLUMN(),FALSE)+VLOOKUP(167,AW_DAU_2014!$A$2:$U$58,COLUMN(),FALSE)+VLOOKUP(164,AW_DAU_2014!$A$2:$U$58,COLUMN(),FALSE))/((VLOOKUP(165,AW_DAU_2014!$A$2:$U$58,COLUMN(),FALSE)&lt;&gt;0)+(VLOOKUP(167,AW_DAU_2014!$A$2:$U$58,COLUMN(),FALSE)&lt;&gt;0)+(VLOOKUP(164,AW_DAU_2014!$A$2:$U$58,COLUMN(),FALSE)&lt;&gt;0))</f>
        <v>#DIV/0!</v>
      </c>
      <c r="O6">
        <f>(VLOOKUP(165,AW_DAU_2014!$A$2:$U$58,COLUMN(),FALSE)+VLOOKUP(167,AW_DAU_2014!$A$2:$U$58,COLUMN(),FALSE)+VLOOKUP(164,AW_DAU_2014!$A$2:$U$58,COLUMN(),FALSE))/((VLOOKUP(165,AW_DAU_2014!$A$2:$U$58,COLUMN(),FALSE)&lt;&gt;0)+(VLOOKUP(167,AW_DAU_2014!$A$2:$U$58,COLUMN(),FALSE)&lt;&gt;0)+(VLOOKUP(164,AW_DAU_2014!$A$2:$U$58,COLUMN(),FALSE)&lt;&gt;0))</f>
        <v>3.0438882379607475</v>
      </c>
      <c r="P6">
        <f>(VLOOKUP(165,AW_DAU_2014!$A$2:$U$58,COLUMN(),FALSE)+VLOOKUP(167,AW_DAU_2014!$A$2:$U$58,COLUMN(),FALSE)+VLOOKUP(164,AW_DAU_2014!$A$2:$U$58,COLUMN(),FALSE))/((VLOOKUP(165,AW_DAU_2014!$A$2:$U$58,COLUMN(),FALSE)&lt;&gt;0)+(VLOOKUP(167,AW_DAU_2014!$A$2:$U$58,COLUMN(),FALSE)&lt;&gt;0)+(VLOOKUP(164,AW_DAU_2014!$A$2:$U$58,COLUMN(),FALSE)&lt;&gt;0))</f>
        <v>1.7990938492971538</v>
      </c>
      <c r="Q6" t="e">
        <f>(VLOOKUP(165,AW_DAU_2014!$A$2:$U$58,COLUMN(),FALSE)+VLOOKUP(167,AW_DAU_2014!$A$2:$U$58,COLUMN(),FALSE)+VLOOKUP(164,AW_DAU_2014!$A$2:$U$58,COLUMN(),FALSE))/((VLOOKUP(165,AW_DAU_2014!$A$2:$U$58,COLUMN(),FALSE)&lt;&gt;0)+(VLOOKUP(167,AW_DAU_2014!$A$2:$U$58,COLUMN(),FALSE)&lt;&gt;0)+(VLOOKUP(164,AW_DAU_2014!$A$2:$U$58,COLUMN(),FALSE)&lt;&gt;0))</f>
        <v>#DIV/0!</v>
      </c>
      <c r="R6" t="e">
        <f>(VLOOKUP(165,AW_DAU_2014!$A$2:$U$58,COLUMN(),FALSE)+VLOOKUP(167,AW_DAU_2014!$A$2:$U$58,COLUMN(),FALSE)+VLOOKUP(164,AW_DAU_2014!$A$2:$U$58,COLUMN(),FALSE))/((VLOOKUP(165,AW_DAU_2014!$A$2:$U$58,COLUMN(),FALSE)&lt;&gt;0)+(VLOOKUP(167,AW_DAU_2014!$A$2:$U$58,COLUMN(),FALSE)&lt;&gt;0)+(VLOOKUP(164,AW_DAU_2014!$A$2:$U$58,COLUMN(),FALSE)&lt;&gt;0))</f>
        <v>#DIV/0!</v>
      </c>
      <c r="S6">
        <f>(VLOOKUP(165,AW_DAU_2014!$A$2:$U$58,COLUMN(),FALSE)+VLOOKUP(167,AW_DAU_2014!$A$2:$U$58,COLUMN(),FALSE)+VLOOKUP(164,AW_DAU_2014!$A$2:$U$58,COLUMN(),FALSE))/((VLOOKUP(165,AW_DAU_2014!$A$2:$U$58,COLUMN(),FALSE)&lt;&gt;0)+(VLOOKUP(167,AW_DAU_2014!$A$2:$U$58,COLUMN(),FALSE)&lt;&gt;0)+(VLOOKUP(164,AW_DAU_2014!$A$2:$U$58,COLUMN(),FALSE)&lt;&gt;0))</f>
        <v>2.636879927785325</v>
      </c>
      <c r="T6">
        <f>(VLOOKUP(165,AW_DAU_2014!$A$2:$U$58,COLUMN(),FALSE)+VLOOKUP(167,AW_DAU_2014!$A$2:$U$58,COLUMN(),FALSE)+VLOOKUP(164,AW_DAU_2014!$A$2:$U$58,COLUMN(),FALSE))/((VLOOKUP(165,AW_DAU_2014!$A$2:$U$58,COLUMN(),FALSE)&lt;&gt;0)+(VLOOKUP(167,AW_DAU_2014!$A$2:$U$58,COLUMN(),FALSE)&lt;&gt;0)+(VLOOKUP(164,AW_DAU_2014!$A$2:$U$58,COLUMN(),FALSE)&lt;&gt;0))</f>
        <v>2.5166887770281368</v>
      </c>
      <c r="U6" t="e">
        <f>(VLOOKUP(165,AW_DAU_2014!$A$2:$U$58,COLUMN(),FALSE)+VLOOKUP(167,AW_DAU_2014!$A$2:$U$58,COLUMN(),FALSE)+VLOOKUP(164,AW_DAU_2014!$A$2:$U$58,COLUMN(),FALSE))/((VLOOKUP(165,AW_DAU_2014!$A$2:$U$58,COLUMN(),FALSE)&lt;&gt;0)+(VLOOKUP(167,AW_DAU_2014!$A$2:$U$58,COLUMN(),FALSE)&lt;&gt;0)+(VLOOKUP(164,AW_DAU_2014!$A$2:$U$58,COLUMN(),FALSE)&lt;&gt;0))</f>
        <v>#DIV/0!</v>
      </c>
    </row>
    <row r="7" spans="1:21">
      <c r="A7" s="9" t="s">
        <v>26</v>
      </c>
      <c r="B7">
        <f>(VLOOKUP(166,AW_DAU_2014!$A$2:$U$58,COLUMN(),FALSE)+VLOOKUP(168,AW_DAU_2014!$A$2:$U$58,COLUMN(),FALSE)+VLOOKUP(170,AW_DAU_2014!$A$2:$U$58,COLUMN(),FALSE)+VLOOKUP(171,AW_DAU_2014!$A$2:$U$58,COLUMN(),FALSE))/((VLOOKUP(166,AW_DAU_2014!$A$2:$U$58,COLUMN(),FALSE)&lt;&gt;0)+(VLOOKUP(168,AW_DAU_2014!$A$2:$U$58,COLUMN(),FALSE)&lt;&gt;0)+(VLOOKUP(170,AW_DAU_2014!$A$2:$U$58,COLUMN(),FALSE)&lt;&gt;0)+(VLOOKUP(171,AW_DAU_2014!$A$2:$U$58,COLUMN(),FALSE)&lt;&gt;0))</f>
        <v>4.0731817316831611</v>
      </c>
      <c r="C7">
        <f>(VLOOKUP(166,AW_DAU_2014!$A$2:$U$58,COLUMN(),FALSE)+VLOOKUP(168,AW_DAU_2014!$A$2:$U$58,COLUMN(),FALSE)+VLOOKUP(170,AW_DAU_2014!$A$2:$U$58,COLUMN(),FALSE)+VLOOKUP(171,AW_DAU_2014!$A$2:$U$58,COLUMN(),FALSE))/((VLOOKUP(166,AW_DAU_2014!$A$2:$U$58,COLUMN(),FALSE)&lt;&gt;0)+(VLOOKUP(168,AW_DAU_2014!$A$2:$U$58,COLUMN(),FALSE)&lt;&gt;0)+(VLOOKUP(170,AW_DAU_2014!$A$2:$U$58,COLUMN(),FALSE)&lt;&gt;0)+(VLOOKUP(171,AW_DAU_2014!$A$2:$U$58,COLUMN(),FALSE)&lt;&gt;0))</f>
        <v>4.2737973526273052</v>
      </c>
      <c r="D7">
        <f>(VLOOKUP(166,AW_DAU_2014!$A$2:$U$58,COLUMN(),FALSE)+VLOOKUP(168,AW_DAU_2014!$A$2:$U$58,COLUMN(),FALSE)+VLOOKUP(170,AW_DAU_2014!$A$2:$U$58,COLUMN(),FALSE)+VLOOKUP(171,AW_DAU_2014!$A$2:$U$58,COLUMN(),FALSE))/((VLOOKUP(166,AW_DAU_2014!$A$2:$U$58,COLUMN(),FALSE)&lt;&gt;0)+(VLOOKUP(168,AW_DAU_2014!$A$2:$U$58,COLUMN(),FALSE)&lt;&gt;0)+(VLOOKUP(170,AW_DAU_2014!$A$2:$U$58,COLUMN(),FALSE)&lt;&gt;0)+(VLOOKUP(171,AW_DAU_2014!$A$2:$U$58,COLUMN(),FALSE)&lt;&gt;0))</f>
        <v>2.81344725574015</v>
      </c>
      <c r="E7">
        <f>(VLOOKUP(166,AW_DAU_2014!$A$2:$U$58,COLUMN(),FALSE)+VLOOKUP(168,AW_DAU_2014!$A$2:$U$58,COLUMN(),FALSE)+VLOOKUP(170,AW_DAU_2014!$A$2:$U$58,COLUMN(),FALSE)+VLOOKUP(171,AW_DAU_2014!$A$2:$U$58,COLUMN(),FALSE))/((VLOOKUP(166,AW_DAU_2014!$A$2:$U$58,COLUMN(),FALSE)&lt;&gt;0)+(VLOOKUP(168,AW_DAU_2014!$A$2:$U$58,COLUMN(),FALSE)&lt;&gt;0)+(VLOOKUP(170,AW_DAU_2014!$A$2:$U$58,COLUMN(),FALSE)&lt;&gt;0)+(VLOOKUP(171,AW_DAU_2014!$A$2:$U$58,COLUMN(),FALSE)&lt;&gt;0))</f>
        <v>2.2994313210848643</v>
      </c>
      <c r="F7">
        <f>(VLOOKUP(166,AW_DAU_2014!$A$2:$U$58,COLUMN(),FALSE)+VLOOKUP(168,AW_DAU_2014!$A$2:$U$58,COLUMN(),FALSE)+VLOOKUP(170,AW_DAU_2014!$A$2:$U$58,COLUMN(),FALSE)+VLOOKUP(171,AW_DAU_2014!$A$2:$U$58,COLUMN(),FALSE))/((VLOOKUP(166,AW_DAU_2014!$A$2:$U$58,COLUMN(),FALSE)&lt;&gt;0)+(VLOOKUP(168,AW_DAU_2014!$A$2:$U$58,COLUMN(),FALSE)&lt;&gt;0)+(VLOOKUP(170,AW_DAU_2014!$A$2:$U$58,COLUMN(),FALSE)&lt;&gt;0)+(VLOOKUP(171,AW_DAU_2014!$A$2:$U$58,COLUMN(),FALSE)&lt;&gt;0))</f>
        <v>2.733530183727034</v>
      </c>
      <c r="G7">
        <f>(VLOOKUP(166,AW_DAU_2014!$A$2:$U$58,COLUMN(),FALSE)+VLOOKUP(168,AW_DAU_2014!$A$2:$U$58,COLUMN(),FALSE)+VLOOKUP(170,AW_DAU_2014!$A$2:$U$58,COLUMN(),FALSE)+VLOOKUP(171,AW_DAU_2014!$A$2:$U$58,COLUMN(),FALSE))/((VLOOKUP(166,AW_DAU_2014!$A$2:$U$58,COLUMN(),FALSE)&lt;&gt;0)+(VLOOKUP(168,AW_DAU_2014!$A$2:$U$58,COLUMN(),FALSE)&lt;&gt;0)+(VLOOKUP(170,AW_DAU_2014!$A$2:$U$58,COLUMN(),FALSE)&lt;&gt;0)+(VLOOKUP(171,AW_DAU_2014!$A$2:$U$58,COLUMN(),FALSE)&lt;&gt;0))</f>
        <v>2.0591813300123198</v>
      </c>
      <c r="H7">
        <f>(VLOOKUP(166,AW_DAU_2014!$A$2:$U$58,COLUMN(),FALSE)+VLOOKUP(168,AW_DAU_2014!$A$2:$U$58,COLUMN(),FALSE)+VLOOKUP(170,AW_DAU_2014!$A$2:$U$58,COLUMN(),FALSE)+VLOOKUP(171,AW_DAU_2014!$A$2:$U$58,COLUMN(),FALSE))/((VLOOKUP(166,AW_DAU_2014!$A$2:$U$58,COLUMN(),FALSE)&lt;&gt;0)+(VLOOKUP(168,AW_DAU_2014!$A$2:$U$58,COLUMN(),FALSE)&lt;&gt;0)+(VLOOKUP(170,AW_DAU_2014!$A$2:$U$58,COLUMN(),FALSE)&lt;&gt;0)+(VLOOKUP(171,AW_DAU_2014!$A$2:$U$58,COLUMN(),FALSE)&lt;&gt;0))</f>
        <v>2.2465223097112861</v>
      </c>
      <c r="I7">
        <f>(VLOOKUP(166,AW_DAU_2014!$A$2:$U$58,COLUMN(),FALSE)+VLOOKUP(168,AW_DAU_2014!$A$2:$U$58,COLUMN(),FALSE)+VLOOKUP(170,AW_DAU_2014!$A$2:$U$58,COLUMN(),FALSE)+VLOOKUP(171,AW_DAU_2014!$A$2:$U$58,COLUMN(),FALSE))/((VLOOKUP(166,AW_DAU_2014!$A$2:$U$58,COLUMN(),FALSE)&lt;&gt;0)+(VLOOKUP(168,AW_DAU_2014!$A$2:$U$58,COLUMN(),FALSE)&lt;&gt;0)+(VLOOKUP(170,AW_DAU_2014!$A$2:$U$58,COLUMN(),FALSE)&lt;&gt;0)+(VLOOKUP(171,AW_DAU_2014!$A$2:$U$58,COLUMN(),FALSE)&lt;&gt;0))</f>
        <v>0.98498391557660636</v>
      </c>
      <c r="J7">
        <f>(VLOOKUP(166,AW_DAU_2014!$A$2:$U$58,COLUMN(),FALSE)+VLOOKUP(168,AW_DAU_2014!$A$2:$U$58,COLUMN(),FALSE)+VLOOKUP(170,AW_DAU_2014!$A$2:$U$58,COLUMN(),FALSE)+VLOOKUP(171,AW_DAU_2014!$A$2:$U$58,COLUMN(),FALSE))/((VLOOKUP(166,AW_DAU_2014!$A$2:$U$58,COLUMN(),FALSE)&lt;&gt;0)+(VLOOKUP(168,AW_DAU_2014!$A$2:$U$58,COLUMN(),FALSE)&lt;&gt;0)+(VLOOKUP(170,AW_DAU_2014!$A$2:$U$58,COLUMN(),FALSE)&lt;&gt;0)+(VLOOKUP(171,AW_DAU_2014!$A$2:$U$58,COLUMN(),FALSE)&lt;&gt;0))</f>
        <v>3.8234087926509188</v>
      </c>
      <c r="K7">
        <f>(VLOOKUP(166,AW_DAU_2014!$A$2:$U$58,COLUMN(),FALSE)+VLOOKUP(168,AW_DAU_2014!$A$2:$U$58,COLUMN(),FALSE)+VLOOKUP(170,AW_DAU_2014!$A$2:$U$58,COLUMN(),FALSE)+VLOOKUP(171,AW_DAU_2014!$A$2:$U$58,COLUMN(),FALSE))/((VLOOKUP(166,AW_DAU_2014!$A$2:$U$58,COLUMN(),FALSE)&lt;&gt;0)+(VLOOKUP(168,AW_DAU_2014!$A$2:$U$58,COLUMN(),FALSE)&lt;&gt;0)+(VLOOKUP(170,AW_DAU_2014!$A$2:$U$58,COLUMN(),FALSE)&lt;&gt;0)+(VLOOKUP(171,AW_DAU_2014!$A$2:$U$58,COLUMN(),FALSE)&lt;&gt;0))</f>
        <v>3.5376510244720056</v>
      </c>
      <c r="L7">
        <f>(VLOOKUP(166,AW_DAU_2014!$A$2:$U$58,COLUMN(),FALSE)+VLOOKUP(168,AW_DAU_2014!$A$2:$U$58,COLUMN(),FALSE)+VLOOKUP(170,AW_DAU_2014!$A$2:$U$58,COLUMN(),FALSE)+VLOOKUP(171,AW_DAU_2014!$A$2:$U$58,COLUMN(),FALSE))/((VLOOKUP(166,AW_DAU_2014!$A$2:$U$58,COLUMN(),FALSE)&lt;&gt;0)+(VLOOKUP(168,AW_DAU_2014!$A$2:$U$58,COLUMN(),FALSE)&lt;&gt;0)+(VLOOKUP(170,AW_DAU_2014!$A$2:$U$58,COLUMN(),FALSE)&lt;&gt;0)+(VLOOKUP(171,AW_DAU_2014!$A$2:$U$58,COLUMN(),FALSE)&lt;&gt;0))</f>
        <v>2.5410696165169444</v>
      </c>
      <c r="M7">
        <f>(VLOOKUP(166,AW_DAU_2014!$A$2:$U$58,COLUMN(),FALSE)+VLOOKUP(168,AW_DAU_2014!$A$2:$U$58,COLUMN(),FALSE)+VLOOKUP(170,AW_DAU_2014!$A$2:$U$58,COLUMN(),FALSE)+VLOOKUP(171,AW_DAU_2014!$A$2:$U$58,COLUMN(),FALSE))/((VLOOKUP(166,AW_DAU_2014!$A$2:$U$58,COLUMN(),FALSE)&lt;&gt;0)+(VLOOKUP(168,AW_DAU_2014!$A$2:$U$58,COLUMN(),FALSE)&lt;&gt;0)+(VLOOKUP(170,AW_DAU_2014!$A$2:$U$58,COLUMN(),FALSE)&lt;&gt;0)+(VLOOKUP(171,AW_DAU_2014!$A$2:$U$58,COLUMN(),FALSE)&lt;&gt;0))</f>
        <v>4.3640836148202053</v>
      </c>
      <c r="N7" t="e">
        <f>(VLOOKUP(166,AW_DAU_2014!$A$2:$U$58,COLUMN(),FALSE)+VLOOKUP(168,AW_DAU_2014!$A$2:$U$58,COLUMN(),FALSE)+VLOOKUP(170,AW_DAU_2014!$A$2:$U$58,COLUMN(),FALSE)+VLOOKUP(171,AW_DAU_2014!$A$2:$U$58,COLUMN(),FALSE))/((VLOOKUP(166,AW_DAU_2014!$A$2:$U$58,COLUMN(),FALSE)&lt;&gt;0)+(VLOOKUP(168,AW_DAU_2014!$A$2:$U$58,COLUMN(),FALSE)&lt;&gt;0)+(VLOOKUP(170,AW_DAU_2014!$A$2:$U$58,COLUMN(),FALSE)&lt;&gt;0)+(VLOOKUP(171,AW_DAU_2014!$A$2:$U$58,COLUMN(),FALSE)&lt;&gt;0))</f>
        <v>#DIV/0!</v>
      </c>
      <c r="O7">
        <f>(VLOOKUP(166,AW_DAU_2014!$A$2:$U$58,COLUMN(),FALSE)+VLOOKUP(168,AW_DAU_2014!$A$2:$U$58,COLUMN(),FALSE)+VLOOKUP(170,AW_DAU_2014!$A$2:$U$58,COLUMN(),FALSE)+VLOOKUP(171,AW_DAU_2014!$A$2:$U$58,COLUMN(),FALSE))/((VLOOKUP(166,AW_DAU_2014!$A$2:$U$58,COLUMN(),FALSE)&lt;&gt;0)+(VLOOKUP(168,AW_DAU_2014!$A$2:$U$58,COLUMN(),FALSE)&lt;&gt;0)+(VLOOKUP(170,AW_DAU_2014!$A$2:$U$58,COLUMN(),FALSE)&lt;&gt;0)+(VLOOKUP(171,AW_DAU_2014!$A$2:$U$58,COLUMN(),FALSE)&lt;&gt;0))</f>
        <v>3.0189863618885275</v>
      </c>
      <c r="P7">
        <f>(VLOOKUP(166,AW_DAU_2014!$A$2:$U$58,COLUMN(),FALSE)+VLOOKUP(168,AW_DAU_2014!$A$2:$U$58,COLUMN(),FALSE)+VLOOKUP(170,AW_DAU_2014!$A$2:$U$58,COLUMN(),FALSE)+VLOOKUP(171,AW_DAU_2014!$A$2:$U$58,COLUMN(),FALSE))/((VLOOKUP(166,AW_DAU_2014!$A$2:$U$58,COLUMN(),FALSE)&lt;&gt;0)+(VLOOKUP(168,AW_DAU_2014!$A$2:$U$58,COLUMN(),FALSE)&lt;&gt;0)+(VLOOKUP(170,AW_DAU_2014!$A$2:$U$58,COLUMN(),FALSE)&lt;&gt;0)+(VLOOKUP(171,AW_DAU_2014!$A$2:$U$58,COLUMN(),FALSE)&lt;&gt;0))</f>
        <v>1.6286427621435213</v>
      </c>
      <c r="Q7" t="e">
        <f>(VLOOKUP(166,AW_DAU_2014!$A$2:$U$58,COLUMN(),FALSE)+VLOOKUP(168,AW_DAU_2014!$A$2:$U$58,COLUMN(),FALSE)+VLOOKUP(170,AW_DAU_2014!$A$2:$U$58,COLUMN(),FALSE)+VLOOKUP(171,AW_DAU_2014!$A$2:$U$58,COLUMN(),FALSE))/((VLOOKUP(166,AW_DAU_2014!$A$2:$U$58,COLUMN(),FALSE)&lt;&gt;0)+(VLOOKUP(168,AW_DAU_2014!$A$2:$U$58,COLUMN(),FALSE)&lt;&gt;0)+(VLOOKUP(170,AW_DAU_2014!$A$2:$U$58,COLUMN(),FALSE)&lt;&gt;0)+(VLOOKUP(171,AW_DAU_2014!$A$2:$U$58,COLUMN(),FALSE)&lt;&gt;0))</f>
        <v>#DIV/0!</v>
      </c>
      <c r="R7">
        <f>(VLOOKUP(166,AW_DAU_2014!$A$2:$U$58,COLUMN(),FALSE)+VLOOKUP(168,AW_DAU_2014!$A$2:$U$58,COLUMN(),FALSE)+VLOOKUP(170,AW_DAU_2014!$A$2:$U$58,COLUMN(),FALSE)+VLOOKUP(171,AW_DAU_2014!$A$2:$U$58,COLUMN(),FALSE))/((VLOOKUP(166,AW_DAU_2014!$A$2:$U$58,COLUMN(),FALSE)&lt;&gt;0)+(VLOOKUP(168,AW_DAU_2014!$A$2:$U$58,COLUMN(),FALSE)&lt;&gt;0)+(VLOOKUP(170,AW_DAU_2014!$A$2:$U$58,COLUMN(),FALSE)&lt;&gt;0)+(VLOOKUP(171,AW_DAU_2014!$A$2:$U$58,COLUMN(),FALSE)&lt;&gt;0))</f>
        <v>2.2993438320209973</v>
      </c>
      <c r="S7">
        <f>(VLOOKUP(166,AW_DAU_2014!$A$2:$U$58,COLUMN(),FALSE)+VLOOKUP(168,AW_DAU_2014!$A$2:$U$58,COLUMN(),FALSE)+VLOOKUP(170,AW_DAU_2014!$A$2:$U$58,COLUMN(),FALSE)+VLOOKUP(171,AW_DAU_2014!$A$2:$U$58,COLUMN(),FALSE))/((VLOOKUP(166,AW_DAU_2014!$A$2:$U$58,COLUMN(),FALSE)&lt;&gt;0)+(VLOOKUP(168,AW_DAU_2014!$A$2:$U$58,COLUMN(),FALSE)&lt;&gt;0)+(VLOOKUP(170,AW_DAU_2014!$A$2:$U$58,COLUMN(),FALSE)&lt;&gt;0)+(VLOOKUP(171,AW_DAU_2014!$A$2:$U$58,COLUMN(),FALSE)&lt;&gt;0))</f>
        <v>2.5599295121748455</v>
      </c>
      <c r="T7">
        <f>(VLOOKUP(166,AW_DAU_2014!$A$2:$U$58,COLUMN(),FALSE)+VLOOKUP(168,AW_DAU_2014!$A$2:$U$58,COLUMN(),FALSE)+VLOOKUP(170,AW_DAU_2014!$A$2:$U$58,COLUMN(),FALSE)+VLOOKUP(171,AW_DAU_2014!$A$2:$U$58,COLUMN(),FALSE))/((VLOOKUP(166,AW_DAU_2014!$A$2:$U$58,COLUMN(),FALSE)&lt;&gt;0)+(VLOOKUP(168,AW_DAU_2014!$A$2:$U$58,COLUMN(),FALSE)&lt;&gt;0)+(VLOOKUP(170,AW_DAU_2014!$A$2:$U$58,COLUMN(),FALSE)&lt;&gt;0)+(VLOOKUP(171,AW_DAU_2014!$A$2:$U$58,COLUMN(),FALSE)&lt;&gt;0))</f>
        <v>2.6907984197704207</v>
      </c>
      <c r="U7">
        <f>(VLOOKUP(166,AW_DAU_2014!$A$2:$U$58,COLUMN(),FALSE)+VLOOKUP(168,AW_DAU_2014!$A$2:$U$58,COLUMN(),FALSE)+VLOOKUP(170,AW_DAU_2014!$A$2:$U$58,COLUMN(),FALSE)+VLOOKUP(171,AW_DAU_2014!$A$2:$U$58,COLUMN(),FALSE))/((VLOOKUP(166,AW_DAU_2014!$A$2:$U$58,COLUMN(),FALSE)&lt;&gt;0)+(VLOOKUP(168,AW_DAU_2014!$A$2:$U$58,COLUMN(),FALSE)&lt;&gt;0)+(VLOOKUP(170,AW_DAU_2014!$A$2:$U$58,COLUMN(),FALSE)&lt;&gt;0)+(VLOOKUP(171,AW_DAU_2014!$A$2:$U$58,COLUMN(),FALSE)&lt;&gt;0))</f>
        <v>2.9556758530183731</v>
      </c>
    </row>
    <row r="8" spans="1:21">
      <c r="A8" s="9" t="s">
        <v>27</v>
      </c>
      <c r="B8">
        <f>(VLOOKUP(162, AW_DAU_2014!$A$2:$U$58,COLUMN(),FALSE)+VLOOKUP(191, AW_DAU_2014!$A$2:$U$58,COLUMN(),FALSE))/((VLOOKUP(162, AW_DAU_2014!$A$2:$U$58,COLUMN(),FALSE)&lt;&gt;0)+(VLOOKUP(191, AW_DAU_2014!$A$2:$U$58,COLUMN(),FALSE)&lt;&gt;0))</f>
        <v>4.1382058770585095</v>
      </c>
      <c r="C8">
        <f>(VLOOKUP(162, AW_DAU_2014!$A$2:$U$58,COLUMN(),FALSE)+VLOOKUP(191, AW_DAU_2014!$A$2:$U$58,COLUMN(),FALSE))/((VLOOKUP(162, AW_DAU_2014!$A$2:$U$58,COLUMN(),FALSE)&lt;&gt;0)+(VLOOKUP(191, AW_DAU_2014!$A$2:$U$58,COLUMN(),FALSE)&lt;&gt;0))</f>
        <v>3.7836778215223097</v>
      </c>
      <c r="D8">
        <f>(VLOOKUP(162, AW_DAU_2014!$A$2:$U$58,COLUMN(),FALSE)+VLOOKUP(191, AW_DAU_2014!$A$2:$U$58,COLUMN(),FALSE))/((VLOOKUP(162, AW_DAU_2014!$A$2:$U$58,COLUMN(),FALSE)&lt;&gt;0)+(VLOOKUP(191, AW_DAU_2014!$A$2:$U$58,COLUMN(),FALSE)&lt;&gt;0))</f>
        <v>3.1711287360882214</v>
      </c>
      <c r="E8">
        <f>(VLOOKUP(162, AW_DAU_2014!$A$2:$U$58,COLUMN(),FALSE)+VLOOKUP(191, AW_DAU_2014!$A$2:$U$58,COLUMN(),FALSE))/((VLOOKUP(162, AW_DAU_2014!$A$2:$U$58,COLUMN(),FALSE)&lt;&gt;0)+(VLOOKUP(191, AW_DAU_2014!$A$2:$U$58,COLUMN(),FALSE)&lt;&gt;0))</f>
        <v>2.3097276902887138</v>
      </c>
      <c r="F8" t="e">
        <f>(VLOOKUP(162, AW_DAU_2014!$A$2:$U$58,COLUMN(),FALSE)+VLOOKUP(191, AW_DAU_2014!$A$2:$U$58,COLUMN(),FALSE))/((VLOOKUP(162, AW_DAU_2014!$A$2:$U$58,COLUMN(),FALSE)&lt;&gt;0)+(VLOOKUP(191, AW_DAU_2014!$A$2:$U$58,COLUMN(),FALSE)&lt;&gt;0))</f>
        <v>#DIV/0!</v>
      </c>
      <c r="G8">
        <f>(VLOOKUP(162, AW_DAU_2014!$A$2:$U$58,COLUMN(),FALSE)+VLOOKUP(191, AW_DAU_2014!$A$2:$U$58,COLUMN(),FALSE))/((VLOOKUP(162, AW_DAU_2014!$A$2:$U$58,COLUMN(),FALSE)&lt;&gt;0)+(VLOOKUP(191, AW_DAU_2014!$A$2:$U$58,COLUMN(),FALSE)&lt;&gt;0))</f>
        <v>2.6693077427821521</v>
      </c>
      <c r="H8">
        <f>(VLOOKUP(162, AW_DAU_2014!$A$2:$U$58,COLUMN(),FALSE)+VLOOKUP(191, AW_DAU_2014!$A$2:$U$58,COLUMN(),FALSE))/((VLOOKUP(162, AW_DAU_2014!$A$2:$U$58,COLUMN(),FALSE)&lt;&gt;0)+(VLOOKUP(191, AW_DAU_2014!$A$2:$U$58,COLUMN(),FALSE)&lt;&gt;0))</f>
        <v>2.0257099852649993</v>
      </c>
      <c r="I8">
        <f>(VLOOKUP(162, AW_DAU_2014!$A$2:$U$58,COLUMN(),FALSE)+VLOOKUP(191, AW_DAU_2014!$A$2:$U$58,COLUMN(),FALSE))/((VLOOKUP(162, AW_DAU_2014!$A$2:$U$58,COLUMN(),FALSE)&lt;&gt;0)+(VLOOKUP(191, AW_DAU_2014!$A$2:$U$58,COLUMN(),FALSE)&lt;&gt;0))</f>
        <v>1.1152441778344657</v>
      </c>
      <c r="J8">
        <f>(VLOOKUP(162, AW_DAU_2014!$A$2:$U$58,COLUMN(),FALSE)+VLOOKUP(191, AW_DAU_2014!$A$2:$U$58,COLUMN(),FALSE))/((VLOOKUP(162, AW_DAU_2014!$A$2:$U$58,COLUMN(),FALSE)&lt;&gt;0)+(VLOOKUP(191, AW_DAU_2014!$A$2:$U$58,COLUMN(),FALSE)&lt;&gt;0))</f>
        <v>4.071653543307086</v>
      </c>
      <c r="K8">
        <f>(VLOOKUP(162, AW_DAU_2014!$A$2:$U$58,COLUMN(),FALSE)+VLOOKUP(191, AW_DAU_2014!$A$2:$U$58,COLUMN(),FALSE))/((VLOOKUP(162, AW_DAU_2014!$A$2:$U$58,COLUMN(),FALSE)&lt;&gt;0)+(VLOOKUP(191, AW_DAU_2014!$A$2:$U$58,COLUMN(),FALSE)&lt;&gt;0))</f>
        <v>3.5925630805566713</v>
      </c>
      <c r="L8">
        <f>(VLOOKUP(162, AW_DAU_2014!$A$2:$U$58,COLUMN(),FALSE)+VLOOKUP(191, AW_DAU_2014!$A$2:$U$58,COLUMN(),FALSE))/((VLOOKUP(162, AW_DAU_2014!$A$2:$U$58,COLUMN(),FALSE)&lt;&gt;0)+(VLOOKUP(191, AW_DAU_2014!$A$2:$U$58,COLUMN(),FALSE)&lt;&gt;0))</f>
        <v>2.2222403061700255</v>
      </c>
      <c r="M8">
        <f>(VLOOKUP(162, AW_DAU_2014!$A$2:$U$58,COLUMN(),FALSE)+VLOOKUP(191, AW_DAU_2014!$A$2:$U$58,COLUMN(),FALSE))/((VLOOKUP(162, AW_DAU_2014!$A$2:$U$58,COLUMN(),FALSE)&lt;&gt;0)+(VLOOKUP(191, AW_DAU_2014!$A$2:$U$58,COLUMN(),FALSE)&lt;&gt;0))</f>
        <v>4.6467503798029686</v>
      </c>
      <c r="N8" t="e">
        <f>(VLOOKUP(162, AW_DAU_2014!$A$2:$U$58,COLUMN(),FALSE)+VLOOKUP(191, AW_DAU_2014!$A$2:$U$58,COLUMN(),FALSE))/((VLOOKUP(162, AW_DAU_2014!$A$2:$U$58,COLUMN(),FALSE)&lt;&gt;0)+(VLOOKUP(191, AW_DAU_2014!$A$2:$U$58,COLUMN(),FALSE)&lt;&gt;0))</f>
        <v>#DIV/0!</v>
      </c>
      <c r="O8">
        <f>(VLOOKUP(162, AW_DAU_2014!$A$2:$U$58,COLUMN(),FALSE)+VLOOKUP(191, AW_DAU_2014!$A$2:$U$58,COLUMN(),FALSE))/((VLOOKUP(162, AW_DAU_2014!$A$2:$U$58,COLUMN(),FALSE)&lt;&gt;0)+(VLOOKUP(191, AW_DAU_2014!$A$2:$U$58,COLUMN(),FALSE)&lt;&gt;0))</f>
        <v>3.0869258530183727</v>
      </c>
      <c r="P8">
        <f>(VLOOKUP(162, AW_DAU_2014!$A$2:$U$58,COLUMN(),FALSE)+VLOOKUP(191, AW_DAU_2014!$A$2:$U$58,COLUMN(),FALSE))/((VLOOKUP(162, AW_DAU_2014!$A$2:$U$58,COLUMN(),FALSE)&lt;&gt;0)+(VLOOKUP(191, AW_DAU_2014!$A$2:$U$58,COLUMN(),FALSE)&lt;&gt;0))</f>
        <v>1.8007874015748029</v>
      </c>
      <c r="Q8" t="e">
        <f>(VLOOKUP(162, AW_DAU_2014!$A$2:$U$58,COLUMN(),FALSE)+VLOOKUP(191, AW_DAU_2014!$A$2:$U$58,COLUMN(),FALSE))/((VLOOKUP(162, AW_DAU_2014!$A$2:$U$58,COLUMN(),FALSE)&lt;&gt;0)+(VLOOKUP(191, AW_DAU_2014!$A$2:$U$58,COLUMN(),FALSE)&lt;&gt;0))</f>
        <v>#DIV/0!</v>
      </c>
      <c r="R8">
        <f>(VLOOKUP(162, AW_DAU_2014!$A$2:$U$58,COLUMN(),FALSE)+VLOOKUP(191, AW_DAU_2014!$A$2:$U$58,COLUMN(),FALSE))/((VLOOKUP(162, AW_DAU_2014!$A$2:$U$58,COLUMN(),FALSE)&lt;&gt;0)+(VLOOKUP(191, AW_DAU_2014!$A$2:$U$58,COLUMN(),FALSE)&lt;&gt;0))</f>
        <v>2.4794619422572177</v>
      </c>
      <c r="S8">
        <f>(VLOOKUP(162, AW_DAU_2014!$A$2:$U$58,COLUMN(),FALSE)+VLOOKUP(191, AW_DAU_2014!$A$2:$U$58,COLUMN(),FALSE))/((VLOOKUP(162, AW_DAU_2014!$A$2:$U$58,COLUMN(),FALSE)&lt;&gt;0)+(VLOOKUP(191, AW_DAU_2014!$A$2:$U$58,COLUMN(),FALSE)&lt;&gt;0))</f>
        <v>2.8304914661951548</v>
      </c>
      <c r="T8">
        <f>(VLOOKUP(162, AW_DAU_2014!$A$2:$U$58,COLUMN(),FALSE)+VLOOKUP(191, AW_DAU_2014!$A$2:$U$58,COLUMN(),FALSE))/((VLOOKUP(162, AW_DAU_2014!$A$2:$U$58,COLUMN(),FALSE)&lt;&gt;0)+(VLOOKUP(191, AW_DAU_2014!$A$2:$U$58,COLUMN(),FALSE)&lt;&gt;0))</f>
        <v>2.6983165437339913</v>
      </c>
      <c r="U8">
        <f>(VLOOKUP(162, AW_DAU_2014!$A$2:$U$58,COLUMN(),FALSE)+VLOOKUP(191, AW_DAU_2014!$A$2:$U$58,COLUMN(),FALSE))/((VLOOKUP(162, AW_DAU_2014!$A$2:$U$58,COLUMN(),FALSE)&lt;&gt;0)+(VLOOKUP(191, AW_DAU_2014!$A$2:$U$58,COLUMN(),FALSE)&lt;&gt;0))</f>
        <v>2.1453904199475065</v>
      </c>
    </row>
    <row r="9" spans="1:21">
      <c r="A9" s="9" t="s">
        <v>28</v>
      </c>
      <c r="B9">
        <f>VLOOKUP(172, AW_DAU_2014!$A$2:$U$58,COLUMN(),FALSE)</f>
        <v>4.0780804792970784</v>
      </c>
      <c r="C9">
        <f>VLOOKUP(172, AW_DAU_2014!$A$2:$U$58,COLUMN(),FALSE)</f>
        <v>3.6215592514518362</v>
      </c>
      <c r="D9">
        <f>VLOOKUP(172, AW_DAU_2014!$A$2:$U$58,COLUMN(),FALSE)</f>
        <v>3.95220452853841</v>
      </c>
      <c r="E9">
        <f>VLOOKUP(172, AW_DAU_2014!$A$2:$U$58,COLUMN(),FALSE)</f>
        <v>2.5664011765541139</v>
      </c>
      <c r="F9">
        <f>VLOOKUP(172, AW_DAU_2014!$A$2:$U$58,COLUMN(),FALSE)</f>
        <v>0</v>
      </c>
      <c r="G9">
        <f>VLOOKUP(172, AW_DAU_2014!$A$2:$U$58,COLUMN(),FALSE)</f>
        <v>2.2145861340503168</v>
      </c>
      <c r="H9">
        <f>VLOOKUP(172, AW_DAU_2014!$A$2:$U$58,COLUMN(),FALSE)</f>
        <v>1.9056646501504382</v>
      </c>
      <c r="I9">
        <f>VLOOKUP(172, AW_DAU_2014!$A$2:$U$58,COLUMN(),FALSE)</f>
        <v>1.0161427997000911</v>
      </c>
      <c r="J9">
        <f>VLOOKUP(172, AW_DAU_2014!$A$2:$U$58,COLUMN(),FALSE)</f>
        <v>3.9672572178477692</v>
      </c>
      <c r="K9">
        <f>VLOOKUP(172, AW_DAU_2014!$A$2:$U$58,COLUMN(),FALSE)</f>
        <v>3.7164662897015766</v>
      </c>
      <c r="L9">
        <f>VLOOKUP(172, AW_DAU_2014!$A$2:$U$58,COLUMN(),FALSE)</f>
        <v>2.4215382168138073</v>
      </c>
      <c r="M9">
        <f>VLOOKUP(172, AW_DAU_2014!$A$2:$U$58,COLUMN(),FALSE)</f>
        <v>4.7506189263876379</v>
      </c>
      <c r="N9">
        <f>VLOOKUP(172, AW_DAU_2014!$A$2:$U$58,COLUMN(),FALSE)</f>
        <v>0</v>
      </c>
      <c r="O9">
        <f>VLOOKUP(172, AW_DAU_2014!$A$2:$U$58,COLUMN(),FALSE)</f>
        <v>3.1173150923969768</v>
      </c>
      <c r="P9">
        <f>VLOOKUP(172, AW_DAU_2014!$A$2:$U$58,COLUMN(),FALSE)</f>
        <v>1.4216535433070865</v>
      </c>
      <c r="Q9">
        <f>VLOOKUP(172, AW_DAU_2014!$A$2:$U$58,COLUMN(),FALSE)</f>
        <v>0</v>
      </c>
      <c r="R9">
        <f>VLOOKUP(172, AW_DAU_2014!$A$2:$U$58,COLUMN(),FALSE)</f>
        <v>0</v>
      </c>
      <c r="S9">
        <f>VLOOKUP(172, AW_DAU_2014!$A$2:$U$58,COLUMN(),FALSE)</f>
        <v>2.9350065616797898</v>
      </c>
      <c r="T9">
        <f>VLOOKUP(172, AW_DAU_2014!$A$2:$U$58,COLUMN(),FALSE)</f>
        <v>2.4696019062235863</v>
      </c>
      <c r="U9">
        <f>VLOOKUP(172, AW_DAU_2014!$A$2:$U$58,COLUMN(),FALSE)</f>
        <v>3.6281111964662958</v>
      </c>
    </row>
    <row r="10" spans="1:21">
      <c r="A10" s="9" t="s">
        <v>29</v>
      </c>
      <c r="B10">
        <f>(VLOOKUP(173,AW_DAU_2014!$A$2:$U$58,COLUMN(),FALSE)+VLOOKUP(180,AW_DAU_2014!$A$2:$U$58,COLUMN(),FALSE)+VLOOKUP(181,AW_DAU_2014!$A$2:$U$58,COLUMN(),FALSE)+VLOOKUP(182,AW_DAU_2014!$A$2:$U$58,COLUMN(),FALSE))/((VLOOKUP(173,AW_DAU_2014!$A$2:$U$58,COLUMN(),FALSE)&lt;&gt;0)+(VLOOKUP(180,AW_DAU_2014!$A$2:$U$58,COLUMN(),FALSE)&lt;&gt;0)+(VLOOKUP(181,AW_DAU_2014!$A$2:$U$58,COLUMN(),FALSE)&lt;&gt;0)+(VLOOKUP(182,AW_DAU_2014!$A$2:$U$58,COLUMN(),FALSE)&lt;&gt;0))</f>
        <v>4.5316683070866137</v>
      </c>
      <c r="C10">
        <f>(VLOOKUP(173,AW_DAU_2014!$A$2:$U$58,COLUMN(),FALSE)+VLOOKUP(180,AW_DAU_2014!$A$2:$U$58,COLUMN(),FALSE)+VLOOKUP(181,AW_DAU_2014!$A$2:$U$58,COLUMN(),FALSE)+VLOOKUP(182,AW_DAU_2014!$A$2:$U$58,COLUMN(),FALSE))/((VLOOKUP(173,AW_DAU_2014!$A$2:$U$58,COLUMN(),FALSE)&lt;&gt;0)+(VLOOKUP(180,AW_DAU_2014!$A$2:$U$58,COLUMN(),FALSE)&lt;&gt;0)+(VLOOKUP(181,AW_DAU_2014!$A$2:$U$58,COLUMN(),FALSE)&lt;&gt;0)+(VLOOKUP(182,AW_DAU_2014!$A$2:$U$58,COLUMN(),FALSE)&lt;&gt;0))</f>
        <v>4.347758092738407</v>
      </c>
      <c r="D10">
        <f>(VLOOKUP(173,AW_DAU_2014!$A$2:$U$58,COLUMN(),FALSE)+VLOOKUP(180,AW_DAU_2014!$A$2:$U$58,COLUMN(),FALSE)+VLOOKUP(181,AW_DAU_2014!$A$2:$U$58,COLUMN(),FALSE)+VLOOKUP(182,AW_DAU_2014!$A$2:$U$58,COLUMN(),FALSE))/((VLOOKUP(173,AW_DAU_2014!$A$2:$U$58,COLUMN(),FALSE)&lt;&gt;0)+(VLOOKUP(180,AW_DAU_2014!$A$2:$U$58,COLUMN(),FALSE)&lt;&gt;0)+(VLOOKUP(181,AW_DAU_2014!$A$2:$U$58,COLUMN(),FALSE)&lt;&gt;0)+(VLOOKUP(182,AW_DAU_2014!$A$2:$U$58,COLUMN(),FALSE)&lt;&gt;0))</f>
        <v>3.2455962455896903</v>
      </c>
      <c r="E10">
        <f>(VLOOKUP(173,AW_DAU_2014!$A$2:$U$58,COLUMN(),FALSE)+VLOOKUP(180,AW_DAU_2014!$A$2:$U$58,COLUMN(),FALSE)+VLOOKUP(181,AW_DAU_2014!$A$2:$U$58,COLUMN(),FALSE)+VLOOKUP(182,AW_DAU_2014!$A$2:$U$58,COLUMN(),FALSE))/((VLOOKUP(173,AW_DAU_2014!$A$2:$U$58,COLUMN(),FALSE)&lt;&gt;0)+(VLOOKUP(180,AW_DAU_2014!$A$2:$U$58,COLUMN(),FALSE)&lt;&gt;0)+(VLOOKUP(181,AW_DAU_2014!$A$2:$U$58,COLUMN(),FALSE)&lt;&gt;0)+(VLOOKUP(182,AW_DAU_2014!$A$2:$U$58,COLUMN(),FALSE)&lt;&gt;0))</f>
        <v>2.2877214566929132</v>
      </c>
      <c r="F10">
        <f>(VLOOKUP(173,AW_DAU_2014!$A$2:$U$58,COLUMN(),FALSE)+VLOOKUP(180,AW_DAU_2014!$A$2:$U$58,COLUMN(),FALSE)+VLOOKUP(181,AW_DAU_2014!$A$2:$U$58,COLUMN(),FALSE)+VLOOKUP(182,AW_DAU_2014!$A$2:$U$58,COLUMN(),FALSE))/((VLOOKUP(173,AW_DAU_2014!$A$2:$U$58,COLUMN(),FALSE)&lt;&gt;0)+(VLOOKUP(180,AW_DAU_2014!$A$2:$U$58,COLUMN(),FALSE)&lt;&gt;0)+(VLOOKUP(181,AW_DAU_2014!$A$2:$U$58,COLUMN(),FALSE)&lt;&gt;0)+(VLOOKUP(182,AW_DAU_2014!$A$2:$U$58,COLUMN(),FALSE)&lt;&gt;0))</f>
        <v>2.9079724409448824</v>
      </c>
      <c r="G10">
        <f>(VLOOKUP(173,AW_DAU_2014!$A$2:$U$58,COLUMN(),FALSE)+VLOOKUP(180,AW_DAU_2014!$A$2:$U$58,COLUMN(),FALSE)+VLOOKUP(181,AW_DAU_2014!$A$2:$U$58,COLUMN(),FALSE)+VLOOKUP(182,AW_DAU_2014!$A$2:$U$58,COLUMN(),FALSE))/((VLOOKUP(173,AW_DAU_2014!$A$2:$U$58,COLUMN(),FALSE)&lt;&gt;0)+(VLOOKUP(180,AW_DAU_2014!$A$2:$U$58,COLUMN(),FALSE)&lt;&gt;0)+(VLOOKUP(181,AW_DAU_2014!$A$2:$U$58,COLUMN(),FALSE)&lt;&gt;0)+(VLOOKUP(182,AW_DAU_2014!$A$2:$U$58,COLUMN(),FALSE)&lt;&gt;0))</f>
        <v>2.1469488188976378</v>
      </c>
      <c r="H10">
        <f>(VLOOKUP(173,AW_DAU_2014!$A$2:$U$58,COLUMN(),FALSE)+VLOOKUP(180,AW_DAU_2014!$A$2:$U$58,COLUMN(),FALSE)+VLOOKUP(181,AW_DAU_2014!$A$2:$U$58,COLUMN(),FALSE)+VLOOKUP(182,AW_DAU_2014!$A$2:$U$58,COLUMN(),FALSE))/((VLOOKUP(173,AW_DAU_2014!$A$2:$U$58,COLUMN(),FALSE)&lt;&gt;0)+(VLOOKUP(180,AW_DAU_2014!$A$2:$U$58,COLUMN(),FALSE)&lt;&gt;0)+(VLOOKUP(181,AW_DAU_2014!$A$2:$U$58,COLUMN(),FALSE)&lt;&gt;0)+(VLOOKUP(182,AW_DAU_2014!$A$2:$U$58,COLUMN(),FALSE)&lt;&gt;0))</f>
        <v>1.8986001749781274</v>
      </c>
      <c r="I10">
        <f>(VLOOKUP(173,AW_DAU_2014!$A$2:$U$58,COLUMN(),FALSE)+VLOOKUP(180,AW_DAU_2014!$A$2:$U$58,COLUMN(),FALSE)+VLOOKUP(181,AW_DAU_2014!$A$2:$U$58,COLUMN(),FALSE)+VLOOKUP(182,AW_DAU_2014!$A$2:$U$58,COLUMN(),FALSE))/((VLOOKUP(173,AW_DAU_2014!$A$2:$U$58,COLUMN(),FALSE)&lt;&gt;0)+(VLOOKUP(180,AW_DAU_2014!$A$2:$U$58,COLUMN(),FALSE)&lt;&gt;0)+(VLOOKUP(181,AW_DAU_2014!$A$2:$U$58,COLUMN(),FALSE)&lt;&gt;0)+(VLOOKUP(182,AW_DAU_2014!$A$2:$U$58,COLUMN(),FALSE)&lt;&gt;0))</f>
        <v>0.77486876640419955</v>
      </c>
      <c r="J10">
        <f>(VLOOKUP(173,AW_DAU_2014!$A$2:$U$58,COLUMN(),FALSE)+VLOOKUP(180,AW_DAU_2014!$A$2:$U$58,COLUMN(),FALSE)+VLOOKUP(181,AW_DAU_2014!$A$2:$U$58,COLUMN(),FALSE)+VLOOKUP(182,AW_DAU_2014!$A$2:$U$58,COLUMN(),FALSE))/((VLOOKUP(173,AW_DAU_2014!$A$2:$U$58,COLUMN(),FALSE)&lt;&gt;0)+(VLOOKUP(180,AW_DAU_2014!$A$2:$U$58,COLUMN(),FALSE)&lt;&gt;0)+(VLOOKUP(181,AW_DAU_2014!$A$2:$U$58,COLUMN(),FALSE)&lt;&gt;0)+(VLOOKUP(182,AW_DAU_2014!$A$2:$U$58,COLUMN(),FALSE)&lt;&gt;0))</f>
        <v>1.2969488188976377</v>
      </c>
      <c r="K10">
        <f>(VLOOKUP(173,AW_DAU_2014!$A$2:$U$58,COLUMN(),FALSE)+VLOOKUP(180,AW_DAU_2014!$A$2:$U$58,COLUMN(),FALSE)+VLOOKUP(181,AW_DAU_2014!$A$2:$U$58,COLUMN(),FALSE)+VLOOKUP(182,AW_DAU_2014!$A$2:$U$58,COLUMN(),FALSE))/((VLOOKUP(173,AW_DAU_2014!$A$2:$U$58,COLUMN(),FALSE)&lt;&gt;0)+(VLOOKUP(180,AW_DAU_2014!$A$2:$U$58,COLUMN(),FALSE)&lt;&gt;0)+(VLOOKUP(181,AW_DAU_2014!$A$2:$U$58,COLUMN(),FALSE)&lt;&gt;0)+(VLOOKUP(182,AW_DAU_2014!$A$2:$U$58,COLUMN(),FALSE)&lt;&gt;0))</f>
        <v>3.7471717680612313</v>
      </c>
      <c r="L10">
        <f>(VLOOKUP(173,AW_DAU_2014!$A$2:$U$58,COLUMN(),FALSE)+VLOOKUP(180,AW_DAU_2014!$A$2:$U$58,COLUMN(),FALSE)+VLOOKUP(181,AW_DAU_2014!$A$2:$U$58,COLUMN(),FALSE)+VLOOKUP(182,AW_DAU_2014!$A$2:$U$58,COLUMN(),FALSE))/((VLOOKUP(173,AW_DAU_2014!$A$2:$U$58,COLUMN(),FALSE)&lt;&gt;0)+(VLOOKUP(180,AW_DAU_2014!$A$2:$U$58,COLUMN(),FALSE)&lt;&gt;0)+(VLOOKUP(181,AW_DAU_2014!$A$2:$U$58,COLUMN(),FALSE)&lt;&gt;0)+(VLOOKUP(182,AW_DAU_2014!$A$2:$U$58,COLUMN(),FALSE)&lt;&gt;0))</f>
        <v>2.8525153105861762</v>
      </c>
      <c r="M10">
        <f>(VLOOKUP(173,AW_DAU_2014!$A$2:$U$58,COLUMN(),FALSE)+VLOOKUP(180,AW_DAU_2014!$A$2:$U$58,COLUMN(),FALSE)+VLOOKUP(181,AW_DAU_2014!$A$2:$U$58,COLUMN(),FALSE)+VLOOKUP(182,AW_DAU_2014!$A$2:$U$58,COLUMN(),FALSE))/((VLOOKUP(173,AW_DAU_2014!$A$2:$U$58,COLUMN(),FALSE)&lt;&gt;0)+(VLOOKUP(180,AW_DAU_2014!$A$2:$U$58,COLUMN(),FALSE)&lt;&gt;0)+(VLOOKUP(181,AW_DAU_2014!$A$2:$U$58,COLUMN(),FALSE)&lt;&gt;0)+(VLOOKUP(182,AW_DAU_2014!$A$2:$U$58,COLUMN(),FALSE)&lt;&gt;0))</f>
        <v>4.9800977568776119</v>
      </c>
      <c r="N10">
        <f>(VLOOKUP(173,AW_DAU_2014!$A$2:$U$58,COLUMN(),FALSE)+VLOOKUP(180,AW_DAU_2014!$A$2:$U$58,COLUMN(),FALSE)+VLOOKUP(181,AW_DAU_2014!$A$2:$U$58,COLUMN(),FALSE)+VLOOKUP(182,AW_DAU_2014!$A$2:$U$58,COLUMN(),FALSE))/((VLOOKUP(173,AW_DAU_2014!$A$2:$U$58,COLUMN(),FALSE)&lt;&gt;0)+(VLOOKUP(180,AW_DAU_2014!$A$2:$U$58,COLUMN(),FALSE)&lt;&gt;0)+(VLOOKUP(181,AW_DAU_2014!$A$2:$U$58,COLUMN(),FALSE)&lt;&gt;0)+(VLOOKUP(182,AW_DAU_2014!$A$2:$U$58,COLUMN(),FALSE)&lt;&gt;0))</f>
        <v>1.7215223097112859</v>
      </c>
      <c r="O10">
        <f>(VLOOKUP(173,AW_DAU_2014!$A$2:$U$58,COLUMN(),FALSE)+VLOOKUP(180,AW_DAU_2014!$A$2:$U$58,COLUMN(),FALSE)+VLOOKUP(181,AW_DAU_2014!$A$2:$U$58,COLUMN(),FALSE)+VLOOKUP(182,AW_DAU_2014!$A$2:$U$58,COLUMN(),FALSE))/((VLOOKUP(173,AW_DAU_2014!$A$2:$U$58,COLUMN(),FALSE)&lt;&gt;0)+(VLOOKUP(180,AW_DAU_2014!$A$2:$U$58,COLUMN(),FALSE)&lt;&gt;0)+(VLOOKUP(181,AW_DAU_2014!$A$2:$U$58,COLUMN(),FALSE)&lt;&gt;0)+(VLOOKUP(182,AW_DAU_2014!$A$2:$U$58,COLUMN(),FALSE)&lt;&gt;0))</f>
        <v>3.315452755905512</v>
      </c>
      <c r="P10">
        <f>(VLOOKUP(173,AW_DAU_2014!$A$2:$U$58,COLUMN(),FALSE)+VLOOKUP(180,AW_DAU_2014!$A$2:$U$58,COLUMN(),FALSE)+VLOOKUP(181,AW_DAU_2014!$A$2:$U$58,COLUMN(),FALSE)+VLOOKUP(182,AW_DAU_2014!$A$2:$U$58,COLUMN(),FALSE))/((VLOOKUP(173,AW_DAU_2014!$A$2:$U$58,COLUMN(),FALSE)&lt;&gt;0)+(VLOOKUP(180,AW_DAU_2014!$A$2:$U$58,COLUMN(),FALSE)&lt;&gt;0)+(VLOOKUP(181,AW_DAU_2014!$A$2:$U$58,COLUMN(),FALSE)&lt;&gt;0)+(VLOOKUP(182,AW_DAU_2014!$A$2:$U$58,COLUMN(),FALSE)&lt;&gt;0))</f>
        <v>1.7041010498687665</v>
      </c>
      <c r="Q10" t="e">
        <f>(VLOOKUP(173,AW_DAU_2014!$A$2:$U$58,COLUMN(),FALSE)+VLOOKUP(180,AW_DAU_2014!$A$2:$U$58,COLUMN(),FALSE)+VLOOKUP(181,AW_DAU_2014!$A$2:$U$58,COLUMN(),FALSE)+VLOOKUP(182,AW_DAU_2014!$A$2:$U$58,COLUMN(),FALSE))/((VLOOKUP(173,AW_DAU_2014!$A$2:$U$58,COLUMN(),FALSE)&lt;&gt;0)+(VLOOKUP(180,AW_DAU_2014!$A$2:$U$58,COLUMN(),FALSE)&lt;&gt;0)+(VLOOKUP(181,AW_DAU_2014!$A$2:$U$58,COLUMN(),FALSE)&lt;&gt;0)+(VLOOKUP(182,AW_DAU_2014!$A$2:$U$58,COLUMN(),FALSE)&lt;&gt;0))</f>
        <v>#DIV/0!</v>
      </c>
      <c r="R10" t="e">
        <f>(VLOOKUP(173,AW_DAU_2014!$A$2:$U$58,COLUMN(),FALSE)+VLOOKUP(180,AW_DAU_2014!$A$2:$U$58,COLUMN(),FALSE)+VLOOKUP(181,AW_DAU_2014!$A$2:$U$58,COLUMN(),FALSE)+VLOOKUP(182,AW_DAU_2014!$A$2:$U$58,COLUMN(),FALSE))/((VLOOKUP(173,AW_DAU_2014!$A$2:$U$58,COLUMN(),FALSE)&lt;&gt;0)+(VLOOKUP(180,AW_DAU_2014!$A$2:$U$58,COLUMN(),FALSE)&lt;&gt;0)+(VLOOKUP(181,AW_DAU_2014!$A$2:$U$58,COLUMN(),FALSE)&lt;&gt;0)+(VLOOKUP(182,AW_DAU_2014!$A$2:$U$58,COLUMN(),FALSE)&lt;&gt;0))</f>
        <v>#DIV/0!</v>
      </c>
      <c r="S10">
        <f>(VLOOKUP(173,AW_DAU_2014!$A$2:$U$58,COLUMN(),FALSE)+VLOOKUP(180,AW_DAU_2014!$A$2:$U$58,COLUMN(),FALSE)+VLOOKUP(181,AW_DAU_2014!$A$2:$U$58,COLUMN(),FALSE)+VLOOKUP(182,AW_DAU_2014!$A$2:$U$58,COLUMN(),FALSE))/((VLOOKUP(173,AW_DAU_2014!$A$2:$U$58,COLUMN(),FALSE)&lt;&gt;0)+(VLOOKUP(180,AW_DAU_2014!$A$2:$U$58,COLUMN(),FALSE)&lt;&gt;0)+(VLOOKUP(181,AW_DAU_2014!$A$2:$U$58,COLUMN(),FALSE)&lt;&gt;0)+(VLOOKUP(182,AW_DAU_2014!$A$2:$U$58,COLUMN(),FALSE)&lt;&gt;0))</f>
        <v>2.6142825896762902</v>
      </c>
      <c r="T10">
        <f>(VLOOKUP(173,AW_DAU_2014!$A$2:$U$58,COLUMN(),FALSE)+VLOOKUP(180,AW_DAU_2014!$A$2:$U$58,COLUMN(),FALSE)+VLOOKUP(181,AW_DAU_2014!$A$2:$U$58,COLUMN(),FALSE)+VLOOKUP(182,AW_DAU_2014!$A$2:$U$58,COLUMN(),FALSE))/((VLOOKUP(173,AW_DAU_2014!$A$2:$U$58,COLUMN(),FALSE)&lt;&gt;0)+(VLOOKUP(180,AW_DAU_2014!$A$2:$U$58,COLUMN(),FALSE)&lt;&gt;0)+(VLOOKUP(181,AW_DAU_2014!$A$2:$U$58,COLUMN(),FALSE)&lt;&gt;0)+(VLOOKUP(182,AW_DAU_2014!$A$2:$U$58,COLUMN(),FALSE)&lt;&gt;0))</f>
        <v>2.7394069881889767</v>
      </c>
      <c r="U10">
        <f>(VLOOKUP(173,AW_DAU_2014!$A$2:$U$58,COLUMN(),FALSE)+VLOOKUP(180,AW_DAU_2014!$A$2:$U$58,COLUMN(),FALSE)+VLOOKUP(181,AW_DAU_2014!$A$2:$U$58,COLUMN(),FALSE)+VLOOKUP(182,AW_DAU_2014!$A$2:$U$58,COLUMN(),FALSE))/((VLOOKUP(173,AW_DAU_2014!$A$2:$U$58,COLUMN(),FALSE)&lt;&gt;0)+(VLOOKUP(180,AW_DAU_2014!$A$2:$U$58,COLUMN(),FALSE)&lt;&gt;0)+(VLOOKUP(181,AW_DAU_2014!$A$2:$U$58,COLUMN(),FALSE)&lt;&gt;0)+(VLOOKUP(182,AW_DAU_2014!$A$2:$U$58,COLUMN(),FALSE)&lt;&gt;0))</f>
        <v>2.7415827328121085</v>
      </c>
    </row>
    <row r="11" spans="1:21">
      <c r="A11" s="9" t="s">
        <v>30</v>
      </c>
      <c r="B11">
        <f>(VLOOKUP(186, AW_DAU_2014!$A$2:$U$58,COLUMN(),FALSE)+VLOOKUP(185, AW_DAU_2014!$A$2:$U$58,COLUMN(),FALSE))/((VLOOKUP(186, AW_DAU_2014!$A$2:$U$58,COLUMN(),FALSE)&lt;&gt;0)+(VLOOKUP(185, AW_DAU_2014!$A$2:$U$58,COLUMN(),FALSE)&lt;&gt;0))</f>
        <v>4.3634376050037496</v>
      </c>
      <c r="C11">
        <f>(VLOOKUP(186, AW_DAU_2014!$A$2:$U$58,COLUMN(),FALSE)+VLOOKUP(185, AW_DAU_2014!$A$2:$U$58,COLUMN(),FALSE))/((VLOOKUP(186, AW_DAU_2014!$A$2:$U$58,COLUMN(),FALSE)&lt;&gt;0)+(VLOOKUP(185, AW_DAU_2014!$A$2:$U$58,COLUMN(),FALSE)&lt;&gt;0))</f>
        <v>4.1188648293963253</v>
      </c>
      <c r="D11">
        <f>(VLOOKUP(186, AW_DAU_2014!$A$2:$U$58,COLUMN(),FALSE)+VLOOKUP(185, AW_DAU_2014!$A$2:$U$58,COLUMN(),FALSE))/((VLOOKUP(186, AW_DAU_2014!$A$2:$U$58,COLUMN(),FALSE)&lt;&gt;0)+(VLOOKUP(185, AW_DAU_2014!$A$2:$U$58,COLUMN(),FALSE)&lt;&gt;0))</f>
        <v>3.3919082560110265</v>
      </c>
      <c r="E11">
        <f>(VLOOKUP(186, AW_DAU_2014!$A$2:$U$58,COLUMN(),FALSE)+VLOOKUP(185, AW_DAU_2014!$A$2:$U$58,COLUMN(),FALSE))/((VLOOKUP(186, AW_DAU_2014!$A$2:$U$58,COLUMN(),FALSE)&lt;&gt;0)+(VLOOKUP(185, AW_DAU_2014!$A$2:$U$58,COLUMN(),FALSE)&lt;&gt;0))</f>
        <v>2.048792051426803</v>
      </c>
      <c r="F11" t="e">
        <f>(VLOOKUP(186, AW_DAU_2014!$A$2:$U$58,COLUMN(),FALSE)+VLOOKUP(185, AW_DAU_2014!$A$2:$U$58,COLUMN(),FALSE))/((VLOOKUP(186, AW_DAU_2014!$A$2:$U$58,COLUMN(),FALSE)&lt;&gt;0)+(VLOOKUP(185, AW_DAU_2014!$A$2:$U$58,COLUMN(),FALSE)&lt;&gt;0))</f>
        <v>#DIV/0!</v>
      </c>
      <c r="G11">
        <f>(VLOOKUP(186, AW_DAU_2014!$A$2:$U$58,COLUMN(),FALSE)+VLOOKUP(185, AW_DAU_2014!$A$2:$U$58,COLUMN(),FALSE))/((VLOOKUP(186, AW_DAU_2014!$A$2:$U$58,COLUMN(),FALSE)&lt;&gt;0)+(VLOOKUP(185, AW_DAU_2014!$A$2:$U$58,COLUMN(),FALSE)&lt;&gt;0))</f>
        <v>2.4233430063908203</v>
      </c>
      <c r="H11">
        <f>(VLOOKUP(186, AW_DAU_2014!$A$2:$U$58,COLUMN(),FALSE)+VLOOKUP(185, AW_DAU_2014!$A$2:$U$58,COLUMN(),FALSE))/((VLOOKUP(186, AW_DAU_2014!$A$2:$U$58,COLUMN(),FALSE)&lt;&gt;0)+(VLOOKUP(185, AW_DAU_2014!$A$2:$U$58,COLUMN(),FALSE)&lt;&gt;0))</f>
        <v>1.7947920481596777</v>
      </c>
      <c r="I11">
        <f>(VLOOKUP(186, AW_DAU_2014!$A$2:$U$58,COLUMN(),FALSE)+VLOOKUP(185, AW_DAU_2014!$A$2:$U$58,COLUMN(),FALSE))/((VLOOKUP(186, AW_DAU_2014!$A$2:$U$58,COLUMN(),FALSE)&lt;&gt;0)+(VLOOKUP(185, AW_DAU_2014!$A$2:$U$58,COLUMN(),FALSE)&lt;&gt;0))</f>
        <v>0.757678919397068</v>
      </c>
      <c r="J11">
        <f>(VLOOKUP(186, AW_DAU_2014!$A$2:$U$58,COLUMN(),FALSE)+VLOOKUP(185, AW_DAU_2014!$A$2:$U$58,COLUMN(),FALSE))/((VLOOKUP(186, AW_DAU_2014!$A$2:$U$58,COLUMN(),FALSE)&lt;&gt;0)+(VLOOKUP(185, AW_DAU_2014!$A$2:$U$58,COLUMN(),FALSE)&lt;&gt;0))</f>
        <v>2.8790657536291375</v>
      </c>
      <c r="K11">
        <f>(VLOOKUP(186, AW_DAU_2014!$A$2:$U$58,COLUMN(),FALSE)+VLOOKUP(185, AW_DAU_2014!$A$2:$U$58,COLUMN(),FALSE))/((VLOOKUP(186, AW_DAU_2014!$A$2:$U$58,COLUMN(),FALSE)&lt;&gt;0)+(VLOOKUP(185, AW_DAU_2014!$A$2:$U$58,COLUMN(),FALSE)&lt;&gt;0))</f>
        <v>3.4513985675483001</v>
      </c>
      <c r="L11">
        <f>(VLOOKUP(186, AW_DAU_2014!$A$2:$U$58,COLUMN(),FALSE)+VLOOKUP(185, AW_DAU_2014!$A$2:$U$58,COLUMN(),FALSE))/((VLOOKUP(186, AW_DAU_2014!$A$2:$U$58,COLUMN(),FALSE)&lt;&gt;0)+(VLOOKUP(185, AW_DAU_2014!$A$2:$U$58,COLUMN(),FALSE)&lt;&gt;0))</f>
        <v>2.7365010177299265</v>
      </c>
      <c r="M11">
        <f>(VLOOKUP(186, AW_DAU_2014!$A$2:$U$58,COLUMN(),FALSE)+VLOOKUP(185, AW_DAU_2014!$A$2:$U$58,COLUMN(),FALSE))/((VLOOKUP(186, AW_DAU_2014!$A$2:$U$58,COLUMN(),FALSE)&lt;&gt;0)+(VLOOKUP(185, AW_DAU_2014!$A$2:$U$58,COLUMN(),FALSE)&lt;&gt;0))</f>
        <v>4.5767414028376248</v>
      </c>
      <c r="N11">
        <f>(VLOOKUP(186, AW_DAU_2014!$A$2:$U$58,COLUMN(),FALSE)+VLOOKUP(185, AW_DAU_2014!$A$2:$U$58,COLUMN(),FALSE))/((VLOOKUP(186, AW_DAU_2014!$A$2:$U$58,COLUMN(),FALSE)&lt;&gt;0)+(VLOOKUP(185, AW_DAU_2014!$A$2:$U$58,COLUMN(),FALSE)&lt;&gt;0))</f>
        <v>2.5440944881889767</v>
      </c>
      <c r="O11">
        <f>(VLOOKUP(186, AW_DAU_2014!$A$2:$U$58,COLUMN(),FALSE)+VLOOKUP(185, AW_DAU_2014!$A$2:$U$58,COLUMN(),FALSE))/((VLOOKUP(186, AW_DAU_2014!$A$2:$U$58,COLUMN(),FALSE)&lt;&gt;0)+(VLOOKUP(185, AW_DAU_2014!$A$2:$U$58,COLUMN(),FALSE)&lt;&gt;0))</f>
        <v>3.2050267334179274</v>
      </c>
      <c r="P11">
        <f>(VLOOKUP(186, AW_DAU_2014!$A$2:$U$58,COLUMN(),FALSE)+VLOOKUP(185, AW_DAU_2014!$A$2:$U$58,COLUMN(),FALSE))/((VLOOKUP(186, AW_DAU_2014!$A$2:$U$58,COLUMN(),FALSE)&lt;&gt;0)+(VLOOKUP(185, AW_DAU_2014!$A$2:$U$58,COLUMN(),FALSE)&lt;&gt;0))</f>
        <v>1.3090783876797132</v>
      </c>
      <c r="Q11" t="e">
        <f>(VLOOKUP(186, AW_DAU_2014!$A$2:$U$58,COLUMN(),FALSE)+VLOOKUP(185, AW_DAU_2014!$A$2:$U$58,COLUMN(),FALSE))/((VLOOKUP(186, AW_DAU_2014!$A$2:$U$58,COLUMN(),FALSE)&lt;&gt;0)+(VLOOKUP(185, AW_DAU_2014!$A$2:$U$58,COLUMN(),FALSE)&lt;&gt;0))</f>
        <v>#DIV/0!</v>
      </c>
      <c r="R11" t="e">
        <f>(VLOOKUP(186, AW_DAU_2014!$A$2:$U$58,COLUMN(),FALSE)+VLOOKUP(185, AW_DAU_2014!$A$2:$U$58,COLUMN(),FALSE))/((VLOOKUP(186, AW_DAU_2014!$A$2:$U$58,COLUMN(),FALSE)&lt;&gt;0)+(VLOOKUP(185, AW_DAU_2014!$A$2:$U$58,COLUMN(),FALSE)&lt;&gt;0))</f>
        <v>#DIV/0!</v>
      </c>
      <c r="S11">
        <f>(VLOOKUP(186, AW_DAU_2014!$A$2:$U$58,COLUMN(),FALSE)+VLOOKUP(185, AW_DAU_2014!$A$2:$U$58,COLUMN(),FALSE))/((VLOOKUP(186, AW_DAU_2014!$A$2:$U$58,COLUMN(),FALSE)&lt;&gt;0)+(VLOOKUP(185, AW_DAU_2014!$A$2:$U$58,COLUMN(),FALSE)&lt;&gt;0))</f>
        <v>2.5430146338397361</v>
      </c>
      <c r="T11">
        <f>(VLOOKUP(186, AW_DAU_2014!$A$2:$U$58,COLUMN(),FALSE)+VLOOKUP(185, AW_DAU_2014!$A$2:$U$58,COLUMN(),FALSE))/((VLOOKUP(186, AW_DAU_2014!$A$2:$U$58,COLUMN(),FALSE)&lt;&gt;0)+(VLOOKUP(185, AW_DAU_2014!$A$2:$U$58,COLUMN(),FALSE)&lt;&gt;0))</f>
        <v>2.6416790280898184</v>
      </c>
      <c r="U11">
        <f>(VLOOKUP(186, AW_DAU_2014!$A$2:$U$58,COLUMN(),FALSE)+VLOOKUP(185, AW_DAU_2014!$A$2:$U$58,COLUMN(),FALSE))/((VLOOKUP(186, AW_DAU_2014!$A$2:$U$58,COLUMN(),FALSE)&lt;&gt;0)+(VLOOKUP(185, AW_DAU_2014!$A$2:$U$58,COLUMN(),FALSE)&lt;&gt;0))</f>
        <v>2.6397427196518271</v>
      </c>
    </row>
    <row r="12" spans="1:21">
      <c r="A12" s="9" t="s">
        <v>31</v>
      </c>
      <c r="B12">
        <f>VLOOKUP(216, AW_DAU_2014!$A$2:$U$58,COLUMN(),FALSE)</f>
        <v>5.5098988353741527</v>
      </c>
      <c r="C12">
        <f>VLOOKUP(216, AW_DAU_2014!$A$2:$U$58,COLUMN(),FALSE)</f>
        <v>4.8085704781870984</v>
      </c>
      <c r="D12">
        <f>VLOOKUP(216, AW_DAU_2014!$A$2:$U$58,COLUMN(),FALSE)</f>
        <v>4.119691601049869</v>
      </c>
      <c r="E12">
        <f>VLOOKUP(216, AW_DAU_2014!$A$2:$U$58,COLUMN(),FALSE)</f>
        <v>2.6333675746821843</v>
      </c>
      <c r="F12">
        <f>VLOOKUP(216, AW_DAU_2014!$A$2:$U$58,COLUMN(),FALSE)</f>
        <v>3.6632123758844357</v>
      </c>
      <c r="G12">
        <f>VLOOKUP(216, AW_DAU_2014!$A$2:$U$58,COLUMN(),FALSE)</f>
        <v>2.7685254675196846</v>
      </c>
      <c r="H12">
        <f>VLOOKUP(216, AW_DAU_2014!$A$2:$U$58,COLUMN(),FALSE)</f>
        <v>2.1683685559297063</v>
      </c>
      <c r="I12">
        <f>VLOOKUP(216, AW_DAU_2014!$A$2:$U$58,COLUMN(),FALSE)</f>
        <v>1.6213613803004292</v>
      </c>
      <c r="J12">
        <f>VLOOKUP(216, AW_DAU_2014!$A$2:$U$58,COLUMN(),FALSE)</f>
        <v>3.3422572178477687</v>
      </c>
      <c r="K12">
        <f>VLOOKUP(216, AW_DAU_2014!$A$2:$U$58,COLUMN(),FALSE)</f>
        <v>4.1166530628095135</v>
      </c>
      <c r="L12">
        <f>VLOOKUP(216, AW_DAU_2014!$A$2:$U$58,COLUMN(),FALSE)</f>
        <v>3.2672502827390475</v>
      </c>
      <c r="M12">
        <f>VLOOKUP(216, AW_DAU_2014!$A$2:$U$58,COLUMN(),FALSE)</f>
        <v>6.0752134546443877</v>
      </c>
      <c r="N12">
        <f>VLOOKUP(216, AW_DAU_2014!$A$2:$U$58,COLUMN(),FALSE)</f>
        <v>1.7301181102362202</v>
      </c>
      <c r="O12">
        <f>VLOOKUP(216, AW_DAU_2014!$A$2:$U$58,COLUMN(),FALSE)</f>
        <v>0</v>
      </c>
      <c r="P12">
        <f>VLOOKUP(216, AW_DAU_2014!$A$2:$U$58,COLUMN(),FALSE)</f>
        <v>1.7018470553022975</v>
      </c>
      <c r="Q12">
        <f>VLOOKUP(216, AW_DAU_2014!$A$2:$U$58,COLUMN(),FALSE)</f>
        <v>0</v>
      </c>
      <c r="R12">
        <f>VLOOKUP(216, AW_DAU_2014!$A$2:$U$58,COLUMN(),FALSE)</f>
        <v>1.9748468941382327</v>
      </c>
      <c r="S12">
        <f>VLOOKUP(216, AW_DAU_2014!$A$2:$U$58,COLUMN(),FALSE)</f>
        <v>2.715784075069287</v>
      </c>
      <c r="T12">
        <f>VLOOKUP(216, AW_DAU_2014!$A$2:$U$58,COLUMN(),FALSE)</f>
        <v>1.0351664656782766</v>
      </c>
      <c r="U12">
        <f>VLOOKUP(216, AW_DAU_2014!$A$2:$U$58,COLUMN(),FALSE)</f>
        <v>3.0405803267898315</v>
      </c>
    </row>
    <row r="13" spans="1:21">
      <c r="A13" s="9" t="s">
        <v>32</v>
      </c>
      <c r="B13">
        <f>(VLOOKUP(205,AW_DAU_2014!$A$2:$U$58,COLUMN(),FALSE)+VLOOKUP(206,AW_DAU_2014!$A$2:$U$58,COLUMN(),FALSE)+VLOOKUP(207,AW_DAU_2014!$A$2:$U$58,COLUMN(),FALSE))/((VLOOKUP(205,AW_DAU_2014!$A$2:$U$58,COLUMN(),FALSE)&lt;&gt;0)+(VLOOKUP(206,AW_DAU_2014!$A$2:$U$58,COLUMN(),FALSE)&lt;&gt;0)+(VLOOKUP(207,AW_DAU_2014!$A$2:$U$58,COLUMN(),FALSE)&lt;&gt;0))</f>
        <v>5.0499932105449439</v>
      </c>
      <c r="C13">
        <f>(VLOOKUP(205,AW_DAU_2014!$A$2:$U$58,COLUMN(),FALSE)+VLOOKUP(206,AW_DAU_2014!$A$2:$U$58,COLUMN(),FALSE)+VLOOKUP(207,AW_DAU_2014!$A$2:$U$58,COLUMN(),FALSE))/((VLOOKUP(205,AW_DAU_2014!$A$2:$U$58,COLUMN(),FALSE)&lt;&gt;0)+(VLOOKUP(206,AW_DAU_2014!$A$2:$U$58,COLUMN(),FALSE)&lt;&gt;0)+(VLOOKUP(207,AW_DAU_2014!$A$2:$U$58,COLUMN(),FALSE)&lt;&gt;0))</f>
        <v>4.7022571323651725</v>
      </c>
      <c r="D13">
        <f>(VLOOKUP(205,AW_DAU_2014!$A$2:$U$58,COLUMN(),FALSE)+VLOOKUP(206,AW_DAU_2014!$A$2:$U$58,COLUMN(),FALSE)+VLOOKUP(207,AW_DAU_2014!$A$2:$U$58,COLUMN(),FALSE))/((VLOOKUP(205,AW_DAU_2014!$A$2:$U$58,COLUMN(),FALSE)&lt;&gt;0)+(VLOOKUP(206,AW_DAU_2014!$A$2:$U$58,COLUMN(),FALSE)&lt;&gt;0)+(VLOOKUP(207,AW_DAU_2014!$A$2:$U$58,COLUMN(),FALSE)&lt;&gt;0))</f>
        <v>3.3929243219597551</v>
      </c>
      <c r="E13">
        <f>(VLOOKUP(205,AW_DAU_2014!$A$2:$U$58,COLUMN(),FALSE)+VLOOKUP(206,AW_DAU_2014!$A$2:$U$58,COLUMN(),FALSE)+VLOOKUP(207,AW_DAU_2014!$A$2:$U$58,COLUMN(),FALSE))/((VLOOKUP(205,AW_DAU_2014!$A$2:$U$58,COLUMN(),FALSE)&lt;&gt;0)+(VLOOKUP(206,AW_DAU_2014!$A$2:$U$58,COLUMN(),FALSE)&lt;&gt;0)+(VLOOKUP(207,AW_DAU_2014!$A$2:$U$58,COLUMN(),FALSE)&lt;&gt;0))</f>
        <v>2.1987590869639653</v>
      </c>
      <c r="F13" t="e">
        <f>(VLOOKUP(205,AW_DAU_2014!$A$2:$U$58,COLUMN(),FALSE)+VLOOKUP(206,AW_DAU_2014!$A$2:$U$58,COLUMN(),FALSE)+VLOOKUP(207,AW_DAU_2014!$A$2:$U$58,COLUMN(),FALSE))/((VLOOKUP(205,AW_DAU_2014!$A$2:$U$58,COLUMN(),FALSE)&lt;&gt;0)+(VLOOKUP(206,AW_DAU_2014!$A$2:$U$58,COLUMN(),FALSE)&lt;&gt;0)+(VLOOKUP(207,AW_DAU_2014!$A$2:$U$58,COLUMN(),FALSE)&lt;&gt;0))</f>
        <v>#DIV/0!</v>
      </c>
      <c r="G13">
        <f>(VLOOKUP(205,AW_DAU_2014!$A$2:$U$58,COLUMN(),FALSE)+VLOOKUP(206,AW_DAU_2014!$A$2:$U$58,COLUMN(),FALSE)+VLOOKUP(207,AW_DAU_2014!$A$2:$U$58,COLUMN(),FALSE))/((VLOOKUP(205,AW_DAU_2014!$A$2:$U$58,COLUMN(),FALSE)&lt;&gt;0)+(VLOOKUP(206,AW_DAU_2014!$A$2:$U$58,COLUMN(),FALSE)&lt;&gt;0)+(VLOOKUP(207,AW_DAU_2014!$A$2:$U$58,COLUMN(),FALSE)&lt;&gt;0))</f>
        <v>2.2452919947506564</v>
      </c>
      <c r="H13">
        <f>(VLOOKUP(205,AW_DAU_2014!$A$2:$U$58,COLUMN(),FALSE)+VLOOKUP(206,AW_DAU_2014!$A$2:$U$58,COLUMN(),FALSE)+VLOOKUP(207,AW_DAU_2014!$A$2:$U$58,COLUMN(),FALSE))/((VLOOKUP(205,AW_DAU_2014!$A$2:$U$58,COLUMN(),FALSE)&lt;&gt;0)+(VLOOKUP(206,AW_DAU_2014!$A$2:$U$58,COLUMN(),FALSE)&lt;&gt;0)+(VLOOKUP(207,AW_DAU_2014!$A$2:$U$58,COLUMN(),FALSE)&lt;&gt;0))</f>
        <v>1.9071194225721786</v>
      </c>
      <c r="I13">
        <f>(VLOOKUP(205,AW_DAU_2014!$A$2:$U$58,COLUMN(),FALSE)+VLOOKUP(206,AW_DAU_2014!$A$2:$U$58,COLUMN(),FALSE)+VLOOKUP(207,AW_DAU_2014!$A$2:$U$58,COLUMN(),FALSE))/((VLOOKUP(205,AW_DAU_2014!$A$2:$U$58,COLUMN(),FALSE)&lt;&gt;0)+(VLOOKUP(206,AW_DAU_2014!$A$2:$U$58,COLUMN(),FALSE)&lt;&gt;0)+(VLOOKUP(207,AW_DAU_2014!$A$2:$U$58,COLUMN(),FALSE)&lt;&gt;0))</f>
        <v>0.36063240852068557</v>
      </c>
      <c r="J13">
        <f>(VLOOKUP(205,AW_DAU_2014!$A$2:$U$58,COLUMN(),FALSE)+VLOOKUP(206,AW_DAU_2014!$A$2:$U$58,COLUMN(),FALSE)+VLOOKUP(207,AW_DAU_2014!$A$2:$U$58,COLUMN(),FALSE))/((VLOOKUP(205,AW_DAU_2014!$A$2:$U$58,COLUMN(),FALSE)&lt;&gt;0)+(VLOOKUP(206,AW_DAU_2014!$A$2:$U$58,COLUMN(),FALSE)&lt;&gt;0)+(VLOOKUP(207,AW_DAU_2014!$A$2:$U$58,COLUMN(),FALSE)&lt;&gt;0))</f>
        <v>1.5022965879265091</v>
      </c>
      <c r="K13">
        <f>(VLOOKUP(205,AW_DAU_2014!$A$2:$U$58,COLUMN(),FALSE)+VLOOKUP(206,AW_DAU_2014!$A$2:$U$58,COLUMN(),FALSE)+VLOOKUP(207,AW_DAU_2014!$A$2:$U$58,COLUMN(),FALSE))/((VLOOKUP(205,AW_DAU_2014!$A$2:$U$58,COLUMN(),FALSE)&lt;&gt;0)+(VLOOKUP(206,AW_DAU_2014!$A$2:$U$58,COLUMN(),FALSE)&lt;&gt;0)+(VLOOKUP(207,AW_DAU_2014!$A$2:$U$58,COLUMN(),FALSE)&lt;&gt;0))</f>
        <v>4.3060289698442427</v>
      </c>
      <c r="L13">
        <f>(VLOOKUP(205,AW_DAU_2014!$A$2:$U$58,COLUMN(),FALSE)+VLOOKUP(206,AW_DAU_2014!$A$2:$U$58,COLUMN(),FALSE)+VLOOKUP(207,AW_DAU_2014!$A$2:$U$58,COLUMN(),FALSE))/((VLOOKUP(205,AW_DAU_2014!$A$2:$U$58,COLUMN(),FALSE)&lt;&gt;0)+(VLOOKUP(206,AW_DAU_2014!$A$2:$U$58,COLUMN(),FALSE)&lt;&gt;0)+(VLOOKUP(207,AW_DAU_2014!$A$2:$U$58,COLUMN(),FALSE)&lt;&gt;0))</f>
        <v>3.3381627955543798</v>
      </c>
      <c r="M13">
        <f>(VLOOKUP(205,AW_DAU_2014!$A$2:$U$58,COLUMN(),FALSE)+VLOOKUP(206,AW_DAU_2014!$A$2:$U$58,COLUMN(),FALSE)+VLOOKUP(207,AW_DAU_2014!$A$2:$U$58,COLUMN(),FALSE))/((VLOOKUP(205,AW_DAU_2014!$A$2:$U$58,COLUMN(),FALSE)&lt;&gt;0)+(VLOOKUP(206,AW_DAU_2014!$A$2:$U$58,COLUMN(),FALSE)&lt;&gt;0)+(VLOOKUP(207,AW_DAU_2014!$A$2:$U$58,COLUMN(),FALSE)&lt;&gt;0))</f>
        <v>5.5939449225750169</v>
      </c>
      <c r="N13" t="e">
        <f>(VLOOKUP(205,AW_DAU_2014!$A$2:$U$58,COLUMN(),FALSE)+VLOOKUP(206,AW_DAU_2014!$A$2:$U$58,COLUMN(),FALSE)+VLOOKUP(207,AW_DAU_2014!$A$2:$U$58,COLUMN(),FALSE))/((VLOOKUP(205,AW_DAU_2014!$A$2:$U$58,COLUMN(),FALSE)&lt;&gt;0)+(VLOOKUP(206,AW_DAU_2014!$A$2:$U$58,COLUMN(),FALSE)&lt;&gt;0)+(VLOOKUP(207,AW_DAU_2014!$A$2:$U$58,COLUMN(),FALSE)&lt;&gt;0))</f>
        <v>#DIV/0!</v>
      </c>
      <c r="O13">
        <f>(VLOOKUP(205,AW_DAU_2014!$A$2:$U$58,COLUMN(),FALSE)+VLOOKUP(206,AW_DAU_2014!$A$2:$U$58,COLUMN(),FALSE)+VLOOKUP(207,AW_DAU_2014!$A$2:$U$58,COLUMN(),FALSE))/((VLOOKUP(205,AW_DAU_2014!$A$2:$U$58,COLUMN(),FALSE)&lt;&gt;0)+(VLOOKUP(206,AW_DAU_2014!$A$2:$U$58,COLUMN(),FALSE)&lt;&gt;0)+(VLOOKUP(207,AW_DAU_2014!$A$2:$U$58,COLUMN(),FALSE)&lt;&gt;0))</f>
        <v>3.9666038340677594</v>
      </c>
      <c r="P13">
        <f>(VLOOKUP(205,AW_DAU_2014!$A$2:$U$58,COLUMN(),FALSE)+VLOOKUP(206,AW_DAU_2014!$A$2:$U$58,COLUMN(),FALSE)+VLOOKUP(207,AW_DAU_2014!$A$2:$U$58,COLUMN(),FALSE))/((VLOOKUP(205,AW_DAU_2014!$A$2:$U$58,COLUMN(),FALSE)&lt;&gt;0)+(VLOOKUP(206,AW_DAU_2014!$A$2:$U$58,COLUMN(),FALSE)&lt;&gt;0)+(VLOOKUP(207,AW_DAU_2014!$A$2:$U$58,COLUMN(),FALSE)&lt;&gt;0))</f>
        <v>1.2477362204724411</v>
      </c>
      <c r="Q13" t="e">
        <f>(VLOOKUP(205,AW_DAU_2014!$A$2:$U$58,COLUMN(),FALSE)+VLOOKUP(206,AW_DAU_2014!$A$2:$U$58,COLUMN(),FALSE)+VLOOKUP(207,AW_DAU_2014!$A$2:$U$58,COLUMN(),FALSE))/((VLOOKUP(205,AW_DAU_2014!$A$2:$U$58,COLUMN(),FALSE)&lt;&gt;0)+(VLOOKUP(206,AW_DAU_2014!$A$2:$U$58,COLUMN(),FALSE)&lt;&gt;0)+(VLOOKUP(207,AW_DAU_2014!$A$2:$U$58,COLUMN(),FALSE)&lt;&gt;0))</f>
        <v>#DIV/0!</v>
      </c>
      <c r="R13">
        <f>(VLOOKUP(205,AW_DAU_2014!$A$2:$U$58,COLUMN(),FALSE)+VLOOKUP(206,AW_DAU_2014!$A$2:$U$58,COLUMN(),FALSE)+VLOOKUP(207,AW_DAU_2014!$A$2:$U$58,COLUMN(),FALSE))/((VLOOKUP(205,AW_DAU_2014!$A$2:$U$58,COLUMN(),FALSE)&lt;&gt;0)+(VLOOKUP(206,AW_DAU_2014!$A$2:$U$58,COLUMN(),FALSE)&lt;&gt;0)+(VLOOKUP(207,AW_DAU_2014!$A$2:$U$58,COLUMN(),FALSE)&lt;&gt;0))</f>
        <v>1.7883202099737534</v>
      </c>
      <c r="S13">
        <f>(VLOOKUP(205,AW_DAU_2014!$A$2:$U$58,COLUMN(),FALSE)+VLOOKUP(206,AW_DAU_2014!$A$2:$U$58,COLUMN(),FALSE)+VLOOKUP(207,AW_DAU_2014!$A$2:$U$58,COLUMN(),FALSE))/((VLOOKUP(205,AW_DAU_2014!$A$2:$U$58,COLUMN(),FALSE)&lt;&gt;0)+(VLOOKUP(206,AW_DAU_2014!$A$2:$U$58,COLUMN(),FALSE)&lt;&gt;0)+(VLOOKUP(207,AW_DAU_2014!$A$2:$U$58,COLUMN(),FALSE)&lt;&gt;0))</f>
        <v>1.8104330708661416</v>
      </c>
      <c r="T13">
        <f>(VLOOKUP(205,AW_DAU_2014!$A$2:$U$58,COLUMN(),FALSE)+VLOOKUP(206,AW_DAU_2014!$A$2:$U$58,COLUMN(),FALSE)+VLOOKUP(207,AW_DAU_2014!$A$2:$U$58,COLUMN(),FALSE))/((VLOOKUP(205,AW_DAU_2014!$A$2:$U$58,COLUMN(),FALSE)&lt;&gt;0)+(VLOOKUP(206,AW_DAU_2014!$A$2:$U$58,COLUMN(),FALSE)&lt;&gt;0)+(VLOOKUP(207,AW_DAU_2014!$A$2:$U$58,COLUMN(),FALSE)&lt;&gt;0))</f>
        <v>1.6918920644569608</v>
      </c>
      <c r="U13">
        <f>(VLOOKUP(205,AW_DAU_2014!$A$2:$U$58,COLUMN(),FALSE)+VLOOKUP(206,AW_DAU_2014!$A$2:$U$58,COLUMN(),FALSE)+VLOOKUP(207,AW_DAU_2014!$A$2:$U$58,COLUMN(),FALSE))/((VLOOKUP(205,AW_DAU_2014!$A$2:$U$58,COLUMN(),FALSE)&lt;&gt;0)+(VLOOKUP(206,AW_DAU_2014!$A$2:$U$58,COLUMN(),FALSE)&lt;&gt;0)+(VLOOKUP(207,AW_DAU_2014!$A$2:$U$58,COLUMN(),FALSE)&lt;&gt;0))</f>
        <v>3.0416447944006997</v>
      </c>
    </row>
    <row r="14" spans="1:21">
      <c r="A14" s="9" t="s">
        <v>33</v>
      </c>
      <c r="B14">
        <f>(VLOOKUP(209, AW_DAU_2014!$A$2:$U$58,COLUMN(),FALSE)+VLOOKUP(208, AW_DAU_2014!$A$2:$U$58,COLUMN(),FALSE))/((VLOOKUP(209, AW_DAU_2014!$A$2:$U$58,COLUMN(),FALSE)&lt;&gt;0)+(VLOOKUP(208, AW_DAU_2014!$A$2:$U$58,COLUMN(),FALSE)&lt;&gt;0))</f>
        <v>5.4922699279717904</v>
      </c>
      <c r="C14">
        <f>(VLOOKUP(209, AW_DAU_2014!$A$2:$U$58,COLUMN(),FALSE)+VLOOKUP(208, AW_DAU_2014!$A$2:$U$58,COLUMN(),FALSE))/((VLOOKUP(209, AW_DAU_2014!$A$2:$U$58,COLUMN(),FALSE)&lt;&gt;0)+(VLOOKUP(208, AW_DAU_2014!$A$2:$U$58,COLUMN(),FALSE)&lt;&gt;0))</f>
        <v>4.7745634854028296</v>
      </c>
      <c r="D14">
        <f>(VLOOKUP(209, AW_DAU_2014!$A$2:$U$58,COLUMN(),FALSE)+VLOOKUP(208, AW_DAU_2014!$A$2:$U$58,COLUMN(),FALSE))/((VLOOKUP(209, AW_DAU_2014!$A$2:$U$58,COLUMN(),FALSE)&lt;&gt;0)+(VLOOKUP(208, AW_DAU_2014!$A$2:$U$58,COLUMN(),FALSE)&lt;&gt;0))</f>
        <v>3.521522309711286</v>
      </c>
      <c r="E14">
        <f>(VLOOKUP(209, AW_DAU_2014!$A$2:$U$58,COLUMN(),FALSE)+VLOOKUP(208, AW_DAU_2014!$A$2:$U$58,COLUMN(),FALSE))/((VLOOKUP(209, AW_DAU_2014!$A$2:$U$58,COLUMN(),FALSE)&lt;&gt;0)+(VLOOKUP(208, AW_DAU_2014!$A$2:$U$58,COLUMN(),FALSE)&lt;&gt;0))</f>
        <v>2.5721614586772068</v>
      </c>
      <c r="F14" t="e">
        <f>(VLOOKUP(209, AW_DAU_2014!$A$2:$U$58,COLUMN(),FALSE)+VLOOKUP(208, AW_DAU_2014!$A$2:$U$58,COLUMN(),FALSE))/((VLOOKUP(209, AW_DAU_2014!$A$2:$U$58,COLUMN(),FALSE)&lt;&gt;0)+(VLOOKUP(208, AW_DAU_2014!$A$2:$U$58,COLUMN(),FALSE)&lt;&gt;0))</f>
        <v>#DIV/0!</v>
      </c>
      <c r="G14">
        <f>(VLOOKUP(209, AW_DAU_2014!$A$2:$U$58,COLUMN(),FALSE)+VLOOKUP(208, AW_DAU_2014!$A$2:$U$58,COLUMN(),FALSE))/((VLOOKUP(209, AW_DAU_2014!$A$2:$U$58,COLUMN(),FALSE)&lt;&gt;0)+(VLOOKUP(208, AW_DAU_2014!$A$2:$U$58,COLUMN(),FALSE)&lt;&gt;0))</f>
        <v>2.5709809711286087</v>
      </c>
      <c r="H14">
        <f>(VLOOKUP(209, AW_DAU_2014!$A$2:$U$58,COLUMN(),FALSE)+VLOOKUP(208, AW_DAU_2014!$A$2:$U$58,COLUMN(),FALSE))/((VLOOKUP(209, AW_DAU_2014!$A$2:$U$58,COLUMN(),FALSE)&lt;&gt;0)+(VLOOKUP(208, AW_DAU_2014!$A$2:$U$58,COLUMN(),FALSE)&lt;&gt;0))</f>
        <v>2.3016076115485564</v>
      </c>
      <c r="I14">
        <f>(VLOOKUP(209, AW_DAU_2014!$A$2:$U$58,COLUMN(),FALSE)+VLOOKUP(208, AW_DAU_2014!$A$2:$U$58,COLUMN(),FALSE))/((VLOOKUP(209, AW_DAU_2014!$A$2:$U$58,COLUMN(),FALSE)&lt;&gt;0)+(VLOOKUP(208, AW_DAU_2014!$A$2:$U$58,COLUMN(),FALSE)&lt;&gt;0))</f>
        <v>0.5501222273686377</v>
      </c>
      <c r="J14" t="e">
        <f>(VLOOKUP(209, AW_DAU_2014!$A$2:$U$58,COLUMN(),FALSE)+VLOOKUP(208, AW_DAU_2014!$A$2:$U$58,COLUMN(),FALSE))/((VLOOKUP(209, AW_DAU_2014!$A$2:$U$58,COLUMN(),FALSE)&lt;&gt;0)+(VLOOKUP(208, AW_DAU_2014!$A$2:$U$58,COLUMN(),FALSE)&lt;&gt;0))</f>
        <v>#DIV/0!</v>
      </c>
      <c r="K14">
        <f>(VLOOKUP(209, AW_DAU_2014!$A$2:$U$58,COLUMN(),FALSE)+VLOOKUP(208, AW_DAU_2014!$A$2:$U$58,COLUMN(),FALSE))/((VLOOKUP(209, AW_DAU_2014!$A$2:$U$58,COLUMN(),FALSE)&lt;&gt;0)+(VLOOKUP(208, AW_DAU_2014!$A$2:$U$58,COLUMN(),FALSE)&lt;&gt;0))</f>
        <v>4.4146578787327453</v>
      </c>
      <c r="L14">
        <f>(VLOOKUP(209, AW_DAU_2014!$A$2:$U$58,COLUMN(),FALSE)+VLOOKUP(208, AW_DAU_2014!$A$2:$U$58,COLUMN(),FALSE))/((VLOOKUP(209, AW_DAU_2014!$A$2:$U$58,COLUMN(),FALSE)&lt;&gt;0)+(VLOOKUP(208, AW_DAU_2014!$A$2:$U$58,COLUMN(),FALSE)&lt;&gt;0))</f>
        <v>3.3393196042802344</v>
      </c>
      <c r="M14">
        <f>(VLOOKUP(209, AW_DAU_2014!$A$2:$U$58,COLUMN(),FALSE)+VLOOKUP(208, AW_DAU_2014!$A$2:$U$58,COLUMN(),FALSE))/((VLOOKUP(209, AW_DAU_2014!$A$2:$U$58,COLUMN(),FALSE)&lt;&gt;0)+(VLOOKUP(208, AW_DAU_2014!$A$2:$U$58,COLUMN(),FALSE)&lt;&gt;0))</f>
        <v>5.8308411012042605</v>
      </c>
      <c r="N14" t="e">
        <f>(VLOOKUP(209, AW_DAU_2014!$A$2:$U$58,COLUMN(),FALSE)+VLOOKUP(208, AW_DAU_2014!$A$2:$U$58,COLUMN(),FALSE))/((VLOOKUP(209, AW_DAU_2014!$A$2:$U$58,COLUMN(),FALSE)&lt;&gt;0)+(VLOOKUP(208, AW_DAU_2014!$A$2:$U$58,COLUMN(),FALSE)&lt;&gt;0))</f>
        <v>#DIV/0!</v>
      </c>
      <c r="O14" t="e">
        <f>(VLOOKUP(209, AW_DAU_2014!$A$2:$U$58,COLUMN(),FALSE)+VLOOKUP(208, AW_DAU_2014!$A$2:$U$58,COLUMN(),FALSE))/((VLOOKUP(209, AW_DAU_2014!$A$2:$U$58,COLUMN(),FALSE)&lt;&gt;0)+(VLOOKUP(208, AW_DAU_2014!$A$2:$U$58,COLUMN(),FALSE)&lt;&gt;0))</f>
        <v>#DIV/0!</v>
      </c>
      <c r="P14" t="e">
        <f>(VLOOKUP(209, AW_DAU_2014!$A$2:$U$58,COLUMN(),FALSE)+VLOOKUP(208, AW_DAU_2014!$A$2:$U$58,COLUMN(),FALSE))/((VLOOKUP(209, AW_DAU_2014!$A$2:$U$58,COLUMN(),FALSE)&lt;&gt;0)+(VLOOKUP(208, AW_DAU_2014!$A$2:$U$58,COLUMN(),FALSE)&lt;&gt;0))</f>
        <v>#DIV/0!</v>
      </c>
      <c r="Q14" t="e">
        <f>(VLOOKUP(209, AW_DAU_2014!$A$2:$U$58,COLUMN(),FALSE)+VLOOKUP(208, AW_DAU_2014!$A$2:$U$58,COLUMN(),FALSE))/((VLOOKUP(209, AW_DAU_2014!$A$2:$U$58,COLUMN(),FALSE)&lt;&gt;0)+(VLOOKUP(208, AW_DAU_2014!$A$2:$U$58,COLUMN(),FALSE)&lt;&gt;0))</f>
        <v>#DIV/0!</v>
      </c>
      <c r="R14" t="e">
        <f>(VLOOKUP(209, AW_DAU_2014!$A$2:$U$58,COLUMN(),FALSE)+VLOOKUP(208, AW_DAU_2014!$A$2:$U$58,COLUMN(),FALSE))/((VLOOKUP(209, AW_DAU_2014!$A$2:$U$58,COLUMN(),FALSE)&lt;&gt;0)+(VLOOKUP(208, AW_DAU_2014!$A$2:$U$58,COLUMN(),FALSE)&lt;&gt;0))</f>
        <v>#DIV/0!</v>
      </c>
      <c r="S14" t="e">
        <f>(VLOOKUP(209, AW_DAU_2014!$A$2:$U$58,COLUMN(),FALSE)+VLOOKUP(208, AW_DAU_2014!$A$2:$U$58,COLUMN(),FALSE))/((VLOOKUP(209, AW_DAU_2014!$A$2:$U$58,COLUMN(),FALSE)&lt;&gt;0)+(VLOOKUP(208, AW_DAU_2014!$A$2:$U$58,COLUMN(),FALSE)&lt;&gt;0))</f>
        <v>#DIV/0!</v>
      </c>
      <c r="T14">
        <f>(VLOOKUP(209, AW_DAU_2014!$A$2:$U$58,COLUMN(),FALSE)+VLOOKUP(208, AW_DAU_2014!$A$2:$U$58,COLUMN(),FALSE))/((VLOOKUP(209, AW_DAU_2014!$A$2:$U$58,COLUMN(),FALSE)&lt;&gt;0)+(VLOOKUP(208, AW_DAU_2014!$A$2:$U$58,COLUMN(),FALSE)&lt;&gt;0))</f>
        <v>1.1855664509178676</v>
      </c>
      <c r="U14">
        <f>(VLOOKUP(209, AW_DAU_2014!$A$2:$U$58,COLUMN(),FALSE)+VLOOKUP(208, AW_DAU_2014!$A$2:$U$58,COLUMN(),FALSE))/((VLOOKUP(209, AW_DAU_2014!$A$2:$U$58,COLUMN(),FALSE)&lt;&gt;0)+(VLOOKUP(208, AW_DAU_2014!$A$2:$U$58,COLUMN(),FALSE)&lt;&gt;0))</f>
        <v>3.2794264649210509</v>
      </c>
    </row>
    <row r="15" spans="1:21">
      <c r="A15" s="9" t="s">
        <v>34</v>
      </c>
      <c r="B15">
        <f>(VLOOKUP(211,AW_DAU_2014!$A$2:$U$58,COLUMN(),FALSE)+VLOOKUP(210,AW_DAU_2014!$A$2:$U$58,COLUMN(),FALSE)+VLOOKUP(212,AW_DAU_2014!$A$2:$U$58,COLUMN(),FALSE)+VLOOKUP(214,AW_DAU_2014!$A$2:$U$58,COLUMN(),FALSE)+VLOOKUP(213,AW_DAU_2014!$A$2:$U$58,COLUMN(),FALSE)+VLOOKUP(215,AW_DAU_2014!$A$2:$U$58,COLUMN(),FALSE))/((VLOOKUP(211,AW_DAU_2014!$A$2:$U$58,COLUMN(),FALSE)&lt;&gt;0)+(VLOOKUP(210,AW_DAU_2014!$A$2:$U$58,COLUMN(),FALSE)&lt;&gt;0)+(VLOOKUP(212,AW_DAU_2014!$A$2:$U$58,COLUMN(),FALSE)&lt;&gt;0)+(VLOOKUP(214,AW_DAU_2014!$A$2:$U$58,COLUMN(),FALSE)&lt;&gt;0)+(VLOOKUP(213,AW_DAU_2014!$A$2:$U$58,COLUMN(),FALSE)&lt;&gt;0)+(VLOOKUP(215,AW_DAU_2014!$A$2:$U$58,COLUMN(),FALSE)&lt;&gt;0))</f>
        <v>5.8107830271216097</v>
      </c>
      <c r="C15">
        <f>(VLOOKUP(211,AW_DAU_2014!$A$2:$U$58,COLUMN(),FALSE)+VLOOKUP(210,AW_DAU_2014!$A$2:$U$58,COLUMN(),FALSE)+VLOOKUP(212,AW_DAU_2014!$A$2:$U$58,COLUMN(),FALSE)+VLOOKUP(214,AW_DAU_2014!$A$2:$U$58,COLUMN(),FALSE)+VLOOKUP(213,AW_DAU_2014!$A$2:$U$58,COLUMN(),FALSE)+VLOOKUP(215,AW_DAU_2014!$A$2:$U$58,COLUMN(),FALSE))/((VLOOKUP(211,AW_DAU_2014!$A$2:$U$58,COLUMN(),FALSE)&lt;&gt;0)+(VLOOKUP(210,AW_DAU_2014!$A$2:$U$58,COLUMN(),FALSE)&lt;&gt;0)+(VLOOKUP(212,AW_DAU_2014!$A$2:$U$58,COLUMN(),FALSE)&lt;&gt;0)+(VLOOKUP(214,AW_DAU_2014!$A$2:$U$58,COLUMN(),FALSE)&lt;&gt;0)+(VLOOKUP(213,AW_DAU_2014!$A$2:$U$58,COLUMN(),FALSE)&lt;&gt;0)+(VLOOKUP(215,AW_DAU_2014!$A$2:$U$58,COLUMN(),FALSE)&lt;&gt;0))</f>
        <v>4.7681157042869637</v>
      </c>
      <c r="D15">
        <f>(VLOOKUP(211,AW_DAU_2014!$A$2:$U$58,COLUMN(),FALSE)+VLOOKUP(210,AW_DAU_2014!$A$2:$U$58,COLUMN(),FALSE)+VLOOKUP(212,AW_DAU_2014!$A$2:$U$58,COLUMN(),FALSE)+VLOOKUP(214,AW_DAU_2014!$A$2:$U$58,COLUMN(),FALSE)+VLOOKUP(213,AW_DAU_2014!$A$2:$U$58,COLUMN(),FALSE)+VLOOKUP(215,AW_DAU_2014!$A$2:$U$58,COLUMN(),FALSE))/((VLOOKUP(211,AW_DAU_2014!$A$2:$U$58,COLUMN(),FALSE)&lt;&gt;0)+(VLOOKUP(210,AW_DAU_2014!$A$2:$U$58,COLUMN(),FALSE)&lt;&gt;0)+(VLOOKUP(212,AW_DAU_2014!$A$2:$U$58,COLUMN(),FALSE)&lt;&gt;0)+(VLOOKUP(214,AW_DAU_2014!$A$2:$U$58,COLUMN(),FALSE)&lt;&gt;0)+(VLOOKUP(213,AW_DAU_2014!$A$2:$U$58,COLUMN(),FALSE)&lt;&gt;0)+(VLOOKUP(215,AW_DAU_2014!$A$2:$U$58,COLUMN(),FALSE)&lt;&gt;0))</f>
        <v>4.1506807742782144</v>
      </c>
      <c r="E15">
        <f>(VLOOKUP(211,AW_DAU_2014!$A$2:$U$58,COLUMN(),FALSE)+VLOOKUP(210,AW_DAU_2014!$A$2:$U$58,COLUMN(),FALSE)+VLOOKUP(212,AW_DAU_2014!$A$2:$U$58,COLUMN(),FALSE)+VLOOKUP(214,AW_DAU_2014!$A$2:$U$58,COLUMN(),FALSE)+VLOOKUP(213,AW_DAU_2014!$A$2:$U$58,COLUMN(),FALSE)+VLOOKUP(215,AW_DAU_2014!$A$2:$U$58,COLUMN(),FALSE))/((VLOOKUP(211,AW_DAU_2014!$A$2:$U$58,COLUMN(),FALSE)&lt;&gt;0)+(VLOOKUP(210,AW_DAU_2014!$A$2:$U$58,COLUMN(),FALSE)&lt;&gt;0)+(VLOOKUP(212,AW_DAU_2014!$A$2:$U$58,COLUMN(),FALSE)&lt;&gt;0)+(VLOOKUP(214,AW_DAU_2014!$A$2:$U$58,COLUMN(),FALSE)&lt;&gt;0)+(VLOOKUP(213,AW_DAU_2014!$A$2:$U$58,COLUMN(),FALSE)&lt;&gt;0)+(VLOOKUP(215,AW_DAU_2014!$A$2:$U$58,COLUMN(),FALSE)&lt;&gt;0))</f>
        <v>2.6416557305336834</v>
      </c>
      <c r="F15">
        <f>(VLOOKUP(211,AW_DAU_2014!$A$2:$U$58,COLUMN(),FALSE)+VLOOKUP(210,AW_DAU_2014!$A$2:$U$58,COLUMN(),FALSE)+VLOOKUP(212,AW_DAU_2014!$A$2:$U$58,COLUMN(),FALSE)+VLOOKUP(214,AW_DAU_2014!$A$2:$U$58,COLUMN(),FALSE)+VLOOKUP(213,AW_DAU_2014!$A$2:$U$58,COLUMN(),FALSE)+VLOOKUP(215,AW_DAU_2014!$A$2:$U$58,COLUMN(),FALSE))/((VLOOKUP(211,AW_DAU_2014!$A$2:$U$58,COLUMN(),FALSE)&lt;&gt;0)+(VLOOKUP(210,AW_DAU_2014!$A$2:$U$58,COLUMN(),FALSE)&lt;&gt;0)+(VLOOKUP(212,AW_DAU_2014!$A$2:$U$58,COLUMN(),FALSE)&lt;&gt;0)+(VLOOKUP(214,AW_DAU_2014!$A$2:$U$58,COLUMN(),FALSE)&lt;&gt;0)+(VLOOKUP(213,AW_DAU_2014!$A$2:$U$58,COLUMN(),FALSE)&lt;&gt;0)+(VLOOKUP(215,AW_DAU_2014!$A$2:$U$58,COLUMN(),FALSE)&lt;&gt;0))</f>
        <v>3.9081200787401573</v>
      </c>
      <c r="G15">
        <f>(VLOOKUP(211,AW_DAU_2014!$A$2:$U$58,COLUMN(),FALSE)+VLOOKUP(210,AW_DAU_2014!$A$2:$U$58,COLUMN(),FALSE)+VLOOKUP(212,AW_DAU_2014!$A$2:$U$58,COLUMN(),FALSE)+VLOOKUP(214,AW_DAU_2014!$A$2:$U$58,COLUMN(),FALSE)+VLOOKUP(213,AW_DAU_2014!$A$2:$U$58,COLUMN(),FALSE)+VLOOKUP(215,AW_DAU_2014!$A$2:$U$58,COLUMN(),FALSE))/((VLOOKUP(211,AW_DAU_2014!$A$2:$U$58,COLUMN(),FALSE)&lt;&gt;0)+(VLOOKUP(210,AW_DAU_2014!$A$2:$U$58,COLUMN(),FALSE)&lt;&gt;0)+(VLOOKUP(212,AW_DAU_2014!$A$2:$U$58,COLUMN(),FALSE)&lt;&gt;0)+(VLOOKUP(214,AW_DAU_2014!$A$2:$U$58,COLUMN(),FALSE)&lt;&gt;0)+(VLOOKUP(213,AW_DAU_2014!$A$2:$U$58,COLUMN(),FALSE)&lt;&gt;0)+(VLOOKUP(215,AW_DAU_2014!$A$2:$U$58,COLUMN(),FALSE)&lt;&gt;0))</f>
        <v>2.6542814960629921</v>
      </c>
      <c r="H15">
        <f>(VLOOKUP(211,AW_DAU_2014!$A$2:$U$58,COLUMN(),FALSE)+VLOOKUP(210,AW_DAU_2014!$A$2:$U$58,COLUMN(),FALSE)+VLOOKUP(212,AW_DAU_2014!$A$2:$U$58,COLUMN(),FALSE)+VLOOKUP(214,AW_DAU_2014!$A$2:$U$58,COLUMN(),FALSE)+VLOOKUP(213,AW_DAU_2014!$A$2:$U$58,COLUMN(),FALSE)+VLOOKUP(215,AW_DAU_2014!$A$2:$U$58,COLUMN(),FALSE))/((VLOOKUP(211,AW_DAU_2014!$A$2:$U$58,COLUMN(),FALSE)&lt;&gt;0)+(VLOOKUP(210,AW_DAU_2014!$A$2:$U$58,COLUMN(),FALSE)&lt;&gt;0)+(VLOOKUP(212,AW_DAU_2014!$A$2:$U$58,COLUMN(),FALSE)&lt;&gt;0)+(VLOOKUP(214,AW_DAU_2014!$A$2:$U$58,COLUMN(),FALSE)&lt;&gt;0)+(VLOOKUP(213,AW_DAU_2014!$A$2:$U$58,COLUMN(),FALSE)&lt;&gt;0)+(VLOOKUP(215,AW_DAU_2014!$A$2:$U$58,COLUMN(),FALSE)&lt;&gt;0))</f>
        <v>2.3533464566929134</v>
      </c>
      <c r="I15">
        <f>(VLOOKUP(211,AW_DAU_2014!$A$2:$U$58,COLUMN(),FALSE)+VLOOKUP(210,AW_DAU_2014!$A$2:$U$58,COLUMN(),FALSE)+VLOOKUP(212,AW_DAU_2014!$A$2:$U$58,COLUMN(),FALSE)+VLOOKUP(214,AW_DAU_2014!$A$2:$U$58,COLUMN(),FALSE)+VLOOKUP(213,AW_DAU_2014!$A$2:$U$58,COLUMN(),FALSE)+VLOOKUP(215,AW_DAU_2014!$A$2:$U$58,COLUMN(),FALSE))/((VLOOKUP(211,AW_DAU_2014!$A$2:$U$58,COLUMN(),FALSE)&lt;&gt;0)+(VLOOKUP(210,AW_DAU_2014!$A$2:$U$58,COLUMN(),FALSE)&lt;&gt;0)+(VLOOKUP(212,AW_DAU_2014!$A$2:$U$58,COLUMN(),FALSE)&lt;&gt;0)+(VLOOKUP(214,AW_DAU_2014!$A$2:$U$58,COLUMN(),FALSE)&lt;&gt;0)+(VLOOKUP(213,AW_DAU_2014!$A$2:$U$58,COLUMN(),FALSE)&lt;&gt;0)+(VLOOKUP(215,AW_DAU_2014!$A$2:$U$58,COLUMN(),FALSE)&lt;&gt;0))</f>
        <v>0.58540573053368328</v>
      </c>
      <c r="J15" t="e">
        <f>(VLOOKUP(211,AW_DAU_2014!$A$2:$U$58,COLUMN(),FALSE)+VLOOKUP(210,AW_DAU_2014!$A$2:$U$58,COLUMN(),FALSE)+VLOOKUP(212,AW_DAU_2014!$A$2:$U$58,COLUMN(),FALSE)+VLOOKUP(214,AW_DAU_2014!$A$2:$U$58,COLUMN(),FALSE)+VLOOKUP(213,AW_DAU_2014!$A$2:$U$58,COLUMN(),FALSE)+VLOOKUP(215,AW_DAU_2014!$A$2:$U$58,COLUMN(),FALSE))/((VLOOKUP(211,AW_DAU_2014!$A$2:$U$58,COLUMN(),FALSE)&lt;&gt;0)+(VLOOKUP(210,AW_DAU_2014!$A$2:$U$58,COLUMN(),FALSE)&lt;&gt;0)+(VLOOKUP(212,AW_DAU_2014!$A$2:$U$58,COLUMN(),FALSE)&lt;&gt;0)+(VLOOKUP(214,AW_DAU_2014!$A$2:$U$58,COLUMN(),FALSE)&lt;&gt;0)+(VLOOKUP(213,AW_DAU_2014!$A$2:$U$58,COLUMN(),FALSE)&lt;&gt;0)+(VLOOKUP(215,AW_DAU_2014!$A$2:$U$58,COLUMN(),FALSE)&lt;&gt;0))</f>
        <v>#DIV/0!</v>
      </c>
      <c r="K15">
        <f>(VLOOKUP(211,AW_DAU_2014!$A$2:$U$58,COLUMN(),FALSE)+VLOOKUP(210,AW_DAU_2014!$A$2:$U$58,COLUMN(),FALSE)+VLOOKUP(212,AW_DAU_2014!$A$2:$U$58,COLUMN(),FALSE)+VLOOKUP(214,AW_DAU_2014!$A$2:$U$58,COLUMN(),FALSE)+VLOOKUP(213,AW_DAU_2014!$A$2:$U$58,COLUMN(),FALSE)+VLOOKUP(215,AW_DAU_2014!$A$2:$U$58,COLUMN(),FALSE))/((VLOOKUP(211,AW_DAU_2014!$A$2:$U$58,COLUMN(),FALSE)&lt;&gt;0)+(VLOOKUP(210,AW_DAU_2014!$A$2:$U$58,COLUMN(),FALSE)&lt;&gt;0)+(VLOOKUP(212,AW_DAU_2014!$A$2:$U$58,COLUMN(),FALSE)&lt;&gt;0)+(VLOOKUP(214,AW_DAU_2014!$A$2:$U$58,COLUMN(),FALSE)&lt;&gt;0)+(VLOOKUP(213,AW_DAU_2014!$A$2:$U$58,COLUMN(),FALSE)&lt;&gt;0)+(VLOOKUP(215,AW_DAU_2014!$A$2:$U$58,COLUMN(),FALSE)&lt;&gt;0))</f>
        <v>4.5246664479440062</v>
      </c>
      <c r="L15">
        <f>(VLOOKUP(211,AW_DAU_2014!$A$2:$U$58,COLUMN(),FALSE)+VLOOKUP(210,AW_DAU_2014!$A$2:$U$58,COLUMN(),FALSE)+VLOOKUP(212,AW_DAU_2014!$A$2:$U$58,COLUMN(),FALSE)+VLOOKUP(214,AW_DAU_2014!$A$2:$U$58,COLUMN(),FALSE)+VLOOKUP(213,AW_DAU_2014!$A$2:$U$58,COLUMN(),FALSE)+VLOOKUP(215,AW_DAU_2014!$A$2:$U$58,COLUMN(),FALSE))/((VLOOKUP(211,AW_DAU_2014!$A$2:$U$58,COLUMN(),FALSE)&lt;&gt;0)+(VLOOKUP(210,AW_DAU_2014!$A$2:$U$58,COLUMN(),FALSE)&lt;&gt;0)+(VLOOKUP(212,AW_DAU_2014!$A$2:$U$58,COLUMN(),FALSE)&lt;&gt;0)+(VLOOKUP(214,AW_DAU_2014!$A$2:$U$58,COLUMN(),FALSE)&lt;&gt;0)+(VLOOKUP(213,AW_DAU_2014!$A$2:$U$58,COLUMN(),FALSE)&lt;&gt;0)+(VLOOKUP(215,AW_DAU_2014!$A$2:$U$58,COLUMN(),FALSE)&lt;&gt;0))</f>
        <v>3.4011745406824145</v>
      </c>
      <c r="M15">
        <f>(VLOOKUP(211,AW_DAU_2014!$A$2:$U$58,COLUMN(),FALSE)+VLOOKUP(210,AW_DAU_2014!$A$2:$U$58,COLUMN(),FALSE)+VLOOKUP(212,AW_DAU_2014!$A$2:$U$58,COLUMN(),FALSE)+VLOOKUP(214,AW_DAU_2014!$A$2:$U$58,COLUMN(),FALSE)+VLOOKUP(213,AW_DAU_2014!$A$2:$U$58,COLUMN(),FALSE)+VLOOKUP(215,AW_DAU_2014!$A$2:$U$58,COLUMN(),FALSE))/((VLOOKUP(211,AW_DAU_2014!$A$2:$U$58,COLUMN(),FALSE)&lt;&gt;0)+(VLOOKUP(210,AW_DAU_2014!$A$2:$U$58,COLUMN(),FALSE)&lt;&gt;0)+(VLOOKUP(212,AW_DAU_2014!$A$2:$U$58,COLUMN(),FALSE)&lt;&gt;0)+(VLOOKUP(214,AW_DAU_2014!$A$2:$U$58,COLUMN(),FALSE)&lt;&gt;0)+(VLOOKUP(213,AW_DAU_2014!$A$2:$U$58,COLUMN(),FALSE)&lt;&gt;0)+(VLOOKUP(215,AW_DAU_2014!$A$2:$U$58,COLUMN(),FALSE)&lt;&gt;0))</f>
        <v>6.1618711723534565</v>
      </c>
      <c r="N15" t="e">
        <f>(VLOOKUP(211,AW_DAU_2014!$A$2:$U$58,COLUMN(),FALSE)+VLOOKUP(210,AW_DAU_2014!$A$2:$U$58,COLUMN(),FALSE)+VLOOKUP(212,AW_DAU_2014!$A$2:$U$58,COLUMN(),FALSE)+VLOOKUP(214,AW_DAU_2014!$A$2:$U$58,COLUMN(),FALSE)+VLOOKUP(213,AW_DAU_2014!$A$2:$U$58,COLUMN(),FALSE)+VLOOKUP(215,AW_DAU_2014!$A$2:$U$58,COLUMN(),FALSE))/((VLOOKUP(211,AW_DAU_2014!$A$2:$U$58,COLUMN(),FALSE)&lt;&gt;0)+(VLOOKUP(210,AW_DAU_2014!$A$2:$U$58,COLUMN(),FALSE)&lt;&gt;0)+(VLOOKUP(212,AW_DAU_2014!$A$2:$U$58,COLUMN(),FALSE)&lt;&gt;0)+(VLOOKUP(214,AW_DAU_2014!$A$2:$U$58,COLUMN(),FALSE)&lt;&gt;0)+(VLOOKUP(213,AW_DAU_2014!$A$2:$U$58,COLUMN(),FALSE)&lt;&gt;0)+(VLOOKUP(215,AW_DAU_2014!$A$2:$U$58,COLUMN(),FALSE)&lt;&gt;0))</f>
        <v>#DIV/0!</v>
      </c>
      <c r="O15" t="e">
        <f>(VLOOKUP(211,AW_DAU_2014!$A$2:$U$58,COLUMN(),FALSE)+VLOOKUP(210,AW_DAU_2014!$A$2:$U$58,COLUMN(),FALSE)+VLOOKUP(212,AW_DAU_2014!$A$2:$U$58,COLUMN(),FALSE)+VLOOKUP(214,AW_DAU_2014!$A$2:$U$58,COLUMN(),FALSE)+VLOOKUP(213,AW_DAU_2014!$A$2:$U$58,COLUMN(),FALSE)+VLOOKUP(215,AW_DAU_2014!$A$2:$U$58,COLUMN(),FALSE))/((VLOOKUP(211,AW_DAU_2014!$A$2:$U$58,COLUMN(),FALSE)&lt;&gt;0)+(VLOOKUP(210,AW_DAU_2014!$A$2:$U$58,COLUMN(),FALSE)&lt;&gt;0)+(VLOOKUP(212,AW_DAU_2014!$A$2:$U$58,COLUMN(),FALSE)&lt;&gt;0)+(VLOOKUP(214,AW_DAU_2014!$A$2:$U$58,COLUMN(),FALSE)&lt;&gt;0)+(VLOOKUP(213,AW_DAU_2014!$A$2:$U$58,COLUMN(),FALSE)&lt;&gt;0)+(VLOOKUP(215,AW_DAU_2014!$A$2:$U$58,COLUMN(),FALSE)&lt;&gt;0))</f>
        <v>#DIV/0!</v>
      </c>
      <c r="P15">
        <f>(VLOOKUP(211,AW_DAU_2014!$A$2:$U$58,COLUMN(),FALSE)+VLOOKUP(210,AW_DAU_2014!$A$2:$U$58,COLUMN(),FALSE)+VLOOKUP(212,AW_DAU_2014!$A$2:$U$58,COLUMN(),FALSE)+VLOOKUP(214,AW_DAU_2014!$A$2:$U$58,COLUMN(),FALSE)+VLOOKUP(213,AW_DAU_2014!$A$2:$U$58,COLUMN(),FALSE)+VLOOKUP(215,AW_DAU_2014!$A$2:$U$58,COLUMN(),FALSE))/((VLOOKUP(211,AW_DAU_2014!$A$2:$U$58,COLUMN(),FALSE)&lt;&gt;0)+(VLOOKUP(210,AW_DAU_2014!$A$2:$U$58,COLUMN(),FALSE)&lt;&gt;0)+(VLOOKUP(212,AW_DAU_2014!$A$2:$U$58,COLUMN(),FALSE)&lt;&gt;0)+(VLOOKUP(214,AW_DAU_2014!$A$2:$U$58,COLUMN(),FALSE)&lt;&gt;0)+(VLOOKUP(213,AW_DAU_2014!$A$2:$U$58,COLUMN(),FALSE)&lt;&gt;0)+(VLOOKUP(215,AW_DAU_2014!$A$2:$U$58,COLUMN(),FALSE)&lt;&gt;0))</f>
        <v>2.7310695538057739</v>
      </c>
      <c r="Q15" t="e">
        <f>(VLOOKUP(211,AW_DAU_2014!$A$2:$U$58,COLUMN(),FALSE)+VLOOKUP(210,AW_DAU_2014!$A$2:$U$58,COLUMN(),FALSE)+VLOOKUP(212,AW_DAU_2014!$A$2:$U$58,COLUMN(),FALSE)+VLOOKUP(214,AW_DAU_2014!$A$2:$U$58,COLUMN(),FALSE)+VLOOKUP(213,AW_DAU_2014!$A$2:$U$58,COLUMN(),FALSE)+VLOOKUP(215,AW_DAU_2014!$A$2:$U$58,COLUMN(),FALSE))/((VLOOKUP(211,AW_DAU_2014!$A$2:$U$58,COLUMN(),FALSE)&lt;&gt;0)+(VLOOKUP(210,AW_DAU_2014!$A$2:$U$58,COLUMN(),FALSE)&lt;&gt;0)+(VLOOKUP(212,AW_DAU_2014!$A$2:$U$58,COLUMN(),FALSE)&lt;&gt;0)+(VLOOKUP(214,AW_DAU_2014!$A$2:$U$58,COLUMN(),FALSE)&lt;&gt;0)+(VLOOKUP(213,AW_DAU_2014!$A$2:$U$58,COLUMN(),FALSE)&lt;&gt;0)+(VLOOKUP(215,AW_DAU_2014!$A$2:$U$58,COLUMN(),FALSE)&lt;&gt;0))</f>
        <v>#DIV/0!</v>
      </c>
      <c r="R15">
        <f>(VLOOKUP(211,AW_DAU_2014!$A$2:$U$58,COLUMN(),FALSE)+VLOOKUP(210,AW_DAU_2014!$A$2:$U$58,COLUMN(),FALSE)+VLOOKUP(212,AW_DAU_2014!$A$2:$U$58,COLUMN(),FALSE)+VLOOKUP(214,AW_DAU_2014!$A$2:$U$58,COLUMN(),FALSE)+VLOOKUP(213,AW_DAU_2014!$A$2:$U$58,COLUMN(),FALSE)+VLOOKUP(215,AW_DAU_2014!$A$2:$U$58,COLUMN(),FALSE))/((VLOOKUP(211,AW_DAU_2014!$A$2:$U$58,COLUMN(),FALSE)&lt;&gt;0)+(VLOOKUP(210,AW_DAU_2014!$A$2:$U$58,COLUMN(),FALSE)&lt;&gt;0)+(VLOOKUP(212,AW_DAU_2014!$A$2:$U$58,COLUMN(),FALSE)&lt;&gt;0)+(VLOOKUP(214,AW_DAU_2014!$A$2:$U$58,COLUMN(),FALSE)&lt;&gt;0)+(VLOOKUP(213,AW_DAU_2014!$A$2:$U$58,COLUMN(),FALSE)&lt;&gt;0)+(VLOOKUP(215,AW_DAU_2014!$A$2:$U$58,COLUMN(),FALSE)&lt;&gt;0))</f>
        <v>1.8663221784776902</v>
      </c>
      <c r="S15">
        <f>(VLOOKUP(211,AW_DAU_2014!$A$2:$U$58,COLUMN(),FALSE)+VLOOKUP(210,AW_DAU_2014!$A$2:$U$58,COLUMN(),FALSE)+VLOOKUP(212,AW_DAU_2014!$A$2:$U$58,COLUMN(),FALSE)+VLOOKUP(214,AW_DAU_2014!$A$2:$U$58,COLUMN(),FALSE)+VLOOKUP(213,AW_DAU_2014!$A$2:$U$58,COLUMN(),FALSE)+VLOOKUP(215,AW_DAU_2014!$A$2:$U$58,COLUMN(),FALSE))/((VLOOKUP(211,AW_DAU_2014!$A$2:$U$58,COLUMN(),FALSE)&lt;&gt;0)+(VLOOKUP(210,AW_DAU_2014!$A$2:$U$58,COLUMN(),FALSE)&lt;&gt;0)+(VLOOKUP(212,AW_DAU_2014!$A$2:$U$58,COLUMN(),FALSE)&lt;&gt;0)+(VLOOKUP(214,AW_DAU_2014!$A$2:$U$58,COLUMN(),FALSE)&lt;&gt;0)+(VLOOKUP(213,AW_DAU_2014!$A$2:$U$58,COLUMN(),FALSE)&lt;&gt;0)+(VLOOKUP(215,AW_DAU_2014!$A$2:$U$58,COLUMN(),FALSE)&lt;&gt;0))</f>
        <v>2.7925656167979001</v>
      </c>
      <c r="T15">
        <f>(VLOOKUP(211,AW_DAU_2014!$A$2:$U$58,COLUMN(),FALSE)+VLOOKUP(210,AW_DAU_2014!$A$2:$U$58,COLUMN(),FALSE)+VLOOKUP(212,AW_DAU_2014!$A$2:$U$58,COLUMN(),FALSE)+VLOOKUP(214,AW_DAU_2014!$A$2:$U$58,COLUMN(),FALSE)+VLOOKUP(213,AW_DAU_2014!$A$2:$U$58,COLUMN(),FALSE)+VLOOKUP(215,AW_DAU_2014!$A$2:$U$58,COLUMN(),FALSE))/((VLOOKUP(211,AW_DAU_2014!$A$2:$U$58,COLUMN(),FALSE)&lt;&gt;0)+(VLOOKUP(210,AW_DAU_2014!$A$2:$U$58,COLUMN(),FALSE)&lt;&gt;0)+(VLOOKUP(212,AW_DAU_2014!$A$2:$U$58,COLUMN(),FALSE)&lt;&gt;0)+(VLOOKUP(214,AW_DAU_2014!$A$2:$U$58,COLUMN(),FALSE)&lt;&gt;0)+(VLOOKUP(213,AW_DAU_2014!$A$2:$U$58,COLUMN(),FALSE)&lt;&gt;0)+(VLOOKUP(215,AW_DAU_2014!$A$2:$U$58,COLUMN(),FALSE)&lt;&gt;0))</f>
        <v>1.5130577427821521</v>
      </c>
      <c r="U15">
        <f>(VLOOKUP(211,AW_DAU_2014!$A$2:$U$58,COLUMN(),FALSE)+VLOOKUP(210,AW_DAU_2014!$A$2:$U$58,COLUMN(),FALSE)+VLOOKUP(212,AW_DAU_2014!$A$2:$U$58,COLUMN(),FALSE)+VLOOKUP(214,AW_DAU_2014!$A$2:$U$58,COLUMN(),FALSE)+VLOOKUP(213,AW_DAU_2014!$A$2:$U$58,COLUMN(),FALSE)+VLOOKUP(215,AW_DAU_2014!$A$2:$U$58,COLUMN(),FALSE))/((VLOOKUP(211,AW_DAU_2014!$A$2:$U$58,COLUMN(),FALSE)&lt;&gt;0)+(VLOOKUP(210,AW_DAU_2014!$A$2:$U$58,COLUMN(),FALSE)&lt;&gt;0)+(VLOOKUP(212,AW_DAU_2014!$A$2:$U$58,COLUMN(),FALSE)&lt;&gt;0)+(VLOOKUP(214,AW_DAU_2014!$A$2:$U$58,COLUMN(),FALSE)&lt;&gt;0)+(VLOOKUP(213,AW_DAU_2014!$A$2:$U$58,COLUMN(),FALSE)&lt;&gt;0)+(VLOOKUP(215,AW_DAU_2014!$A$2:$U$58,COLUMN(),FALSE)&lt;&gt;0))</f>
        <v>3.6075732720909883</v>
      </c>
    </row>
    <row r="16" spans="1:21">
      <c r="A16" s="9" t="s">
        <v>35</v>
      </c>
      <c r="B16">
        <f>VLOOKUP(244, AW_DAU_2014!$A$2:$U$58,COLUMN(),FALSE)</f>
        <v>5.2464534120734907</v>
      </c>
      <c r="C16">
        <f>VLOOKUP(244, AW_DAU_2014!$A$2:$U$58,COLUMN(),FALSE)</f>
        <v>5.0250655613783071</v>
      </c>
      <c r="D16">
        <f>VLOOKUP(244, AW_DAU_2014!$A$2:$U$58,COLUMN(),FALSE)</f>
        <v>4.5918817439486723</v>
      </c>
      <c r="E16">
        <f>VLOOKUP(244, AW_DAU_2014!$A$2:$U$58,COLUMN(),FALSE)</f>
        <v>2.5872047244094487</v>
      </c>
      <c r="F16">
        <f>VLOOKUP(244, AW_DAU_2014!$A$2:$U$58,COLUMN(),FALSE)</f>
        <v>3.7592596798797584</v>
      </c>
      <c r="G16">
        <f>VLOOKUP(244, AW_DAU_2014!$A$2:$U$58,COLUMN(),FALSE)</f>
        <v>2.8323529056567316</v>
      </c>
      <c r="H16">
        <f>VLOOKUP(244, AW_DAU_2014!$A$2:$U$58,COLUMN(),FALSE)</f>
        <v>2.2326344280978039</v>
      </c>
      <c r="I16">
        <f>VLOOKUP(244, AW_DAU_2014!$A$2:$U$58,COLUMN(),FALSE)</f>
        <v>1.6480860159024238</v>
      </c>
      <c r="J16">
        <f>VLOOKUP(244, AW_DAU_2014!$A$2:$U$58,COLUMN(),FALSE)</f>
        <v>3.4044242601468295</v>
      </c>
      <c r="K16">
        <f>VLOOKUP(244, AW_DAU_2014!$A$2:$U$58,COLUMN(),FALSE)</f>
        <v>4.1970829905590161</v>
      </c>
      <c r="L16">
        <f>VLOOKUP(244, AW_DAU_2014!$A$2:$U$58,COLUMN(),FALSE)</f>
        <v>3.1919959887089582</v>
      </c>
      <c r="M16">
        <f>VLOOKUP(244, AW_DAU_2014!$A$2:$U$58,COLUMN(),FALSE)</f>
        <v>5.9358267716535416</v>
      </c>
      <c r="N16">
        <f>VLOOKUP(244, AW_DAU_2014!$A$2:$U$58,COLUMN(),FALSE)</f>
        <v>0</v>
      </c>
      <c r="O16">
        <f>VLOOKUP(244, AW_DAU_2014!$A$2:$U$58,COLUMN(),FALSE)</f>
        <v>0</v>
      </c>
      <c r="P16">
        <f>VLOOKUP(244, AW_DAU_2014!$A$2:$U$58,COLUMN(),FALSE)</f>
        <v>2.5975393700787404</v>
      </c>
      <c r="Q16">
        <f>VLOOKUP(244, AW_DAU_2014!$A$2:$U$58,COLUMN(),FALSE)</f>
        <v>0</v>
      </c>
      <c r="R16">
        <f>VLOOKUP(244, AW_DAU_2014!$A$2:$U$58,COLUMN(),FALSE)</f>
        <v>2.0446217660292461</v>
      </c>
      <c r="S16">
        <f>VLOOKUP(244, AW_DAU_2014!$A$2:$U$58,COLUMN(),FALSE)</f>
        <v>2.9031035717223381</v>
      </c>
      <c r="T16">
        <f>VLOOKUP(244, AW_DAU_2014!$A$2:$U$58,COLUMN(),FALSE)</f>
        <v>4.6624234470691155</v>
      </c>
      <c r="U16">
        <f>VLOOKUP(244, AW_DAU_2014!$A$2:$U$58,COLUMN(),FALSE)</f>
        <v>4.3612765279340087</v>
      </c>
    </row>
    <row r="17" spans="1:21">
      <c r="A17" s="9" t="s">
        <v>36</v>
      </c>
      <c r="B17">
        <f>(VLOOKUP(245, AW_DAU_2014!$A$2:$U$58,COLUMN(),FALSE))</f>
        <v>5.400229658792651</v>
      </c>
      <c r="C17">
        <f>(VLOOKUP(245, AW_DAU_2014!$A$2:$U$58,COLUMN(),FALSE))</f>
        <v>4.3777550642708114</v>
      </c>
      <c r="D17">
        <f>(VLOOKUP(245, AW_DAU_2014!$A$2:$U$58,COLUMN(),FALSE))</f>
        <v>0</v>
      </c>
      <c r="E17">
        <f>(VLOOKUP(245, AW_DAU_2014!$A$2:$U$58,COLUMN(),FALSE))</f>
        <v>2.6005796150481189</v>
      </c>
      <c r="F17">
        <f>(VLOOKUP(245, AW_DAU_2014!$A$2:$U$58,COLUMN(),FALSE))</f>
        <v>3.4460629921259835</v>
      </c>
      <c r="G17">
        <f>(VLOOKUP(245, AW_DAU_2014!$A$2:$U$58,COLUMN(),FALSE))</f>
        <v>3.0466207349081369</v>
      </c>
      <c r="H17">
        <f>(VLOOKUP(245, AW_DAU_2014!$A$2:$U$58,COLUMN(),FALSE))</f>
        <v>0</v>
      </c>
      <c r="I17">
        <f>(VLOOKUP(245, AW_DAU_2014!$A$2:$U$58,COLUMN(),FALSE))</f>
        <v>1.6317658209390493</v>
      </c>
      <c r="J17">
        <f>(VLOOKUP(245, AW_DAU_2014!$A$2:$U$58,COLUMN(),FALSE))</f>
        <v>3.4172178477690287</v>
      </c>
      <c r="K17">
        <f>(VLOOKUP(245, AW_DAU_2014!$A$2:$U$58,COLUMN(),FALSE))</f>
        <v>4.4390748031496052</v>
      </c>
      <c r="L17">
        <f>(VLOOKUP(245, AW_DAU_2014!$A$2:$U$58,COLUMN(),FALSE))</f>
        <v>3.218471128608924</v>
      </c>
      <c r="M17">
        <f>(VLOOKUP(245, AW_DAU_2014!$A$2:$U$58,COLUMN(),FALSE))</f>
        <v>6.2025262467191604</v>
      </c>
      <c r="N17">
        <f>(VLOOKUP(245, AW_DAU_2014!$A$2:$U$58,COLUMN(),FALSE))</f>
        <v>0</v>
      </c>
      <c r="O17">
        <f>(VLOOKUP(245, AW_DAU_2014!$A$2:$U$58,COLUMN(),FALSE))</f>
        <v>0</v>
      </c>
      <c r="P17">
        <f>(VLOOKUP(245, AW_DAU_2014!$A$2:$U$58,COLUMN(),FALSE))</f>
        <v>2.5307742782152225</v>
      </c>
      <c r="Q17">
        <f>(VLOOKUP(245, AW_DAU_2014!$A$2:$U$58,COLUMN(),FALSE))</f>
        <v>0</v>
      </c>
      <c r="R17">
        <f>(VLOOKUP(245, AW_DAU_2014!$A$2:$U$58,COLUMN(),FALSE))</f>
        <v>0</v>
      </c>
      <c r="S17">
        <f>(VLOOKUP(245, AW_DAU_2014!$A$2:$U$58,COLUMN(),FALSE))</f>
        <v>0</v>
      </c>
      <c r="T17">
        <f>(VLOOKUP(245, AW_DAU_2014!$A$2:$U$58,COLUMN(),FALSE))</f>
        <v>1.5164909829819659</v>
      </c>
      <c r="U17">
        <f>(VLOOKUP(245, AW_DAU_2014!$A$2:$U$58,COLUMN(),FALSE))</f>
        <v>0</v>
      </c>
    </row>
    <row r="18" spans="1:21">
      <c r="A18" s="9" t="s">
        <v>37</v>
      </c>
      <c r="B18">
        <f>(VLOOKUP(235,AW_DAU_2014!$A$2:$U$58,COLUMN(),FALSE)+VLOOKUP(237,AW_DAU_2014!$A$2:$U$58,COLUMN(),FALSE)+VLOOKUP(238,AW_DAU_2014!$A$2:$U$58,COLUMN(),FALSE)+VLOOKUP(241,AW_DAU_2014!$A$2:$U$58,COLUMN(),FALSE))/((VLOOKUP(235,AW_DAU_2014!$A$2:$U$58,COLUMN(),FALSE)&lt;&gt;0)+(VLOOKUP(237,AW_DAU_2014!$A$2:$U$58,COLUMN(),FALSE)&lt;&gt;0)+(VLOOKUP(238,AW_DAU_2014!$A$2:$U$58,COLUMN(),FALSE)&lt;&gt;0)+(VLOOKUP(241,AW_DAU_2014!$A$2:$U$58,COLUMN(),FALSE)&lt;&gt;0))</f>
        <v>5.8528574007683405</v>
      </c>
      <c r="C18">
        <f>(VLOOKUP(235,AW_DAU_2014!$A$2:$U$58,COLUMN(),FALSE)+VLOOKUP(237,AW_DAU_2014!$A$2:$U$58,COLUMN(),FALSE)+VLOOKUP(238,AW_DAU_2014!$A$2:$U$58,COLUMN(),FALSE)+VLOOKUP(241,AW_DAU_2014!$A$2:$U$58,COLUMN(),FALSE))/((VLOOKUP(235,AW_DAU_2014!$A$2:$U$58,COLUMN(),FALSE)&lt;&gt;0)+(VLOOKUP(237,AW_DAU_2014!$A$2:$U$58,COLUMN(),FALSE)&lt;&gt;0)+(VLOOKUP(238,AW_DAU_2014!$A$2:$U$58,COLUMN(),FALSE)&lt;&gt;0)+(VLOOKUP(241,AW_DAU_2014!$A$2:$U$58,COLUMN(),FALSE)&lt;&gt;0))</f>
        <v>4.9500920275590552</v>
      </c>
      <c r="D18">
        <f>(VLOOKUP(235,AW_DAU_2014!$A$2:$U$58,COLUMN(),FALSE)+VLOOKUP(237,AW_DAU_2014!$A$2:$U$58,COLUMN(),FALSE)+VLOOKUP(238,AW_DAU_2014!$A$2:$U$58,COLUMN(),FALSE)+VLOOKUP(241,AW_DAU_2014!$A$2:$U$58,COLUMN(),FALSE))/((VLOOKUP(235,AW_DAU_2014!$A$2:$U$58,COLUMN(),FALSE)&lt;&gt;0)+(VLOOKUP(237,AW_DAU_2014!$A$2:$U$58,COLUMN(),FALSE)&lt;&gt;0)+(VLOOKUP(238,AW_DAU_2014!$A$2:$U$58,COLUMN(),FALSE)&lt;&gt;0)+(VLOOKUP(241,AW_DAU_2014!$A$2:$U$58,COLUMN(),FALSE)&lt;&gt;0))</f>
        <v>4.2200787401574802</v>
      </c>
      <c r="E18">
        <f>(VLOOKUP(235,AW_DAU_2014!$A$2:$U$58,COLUMN(),FALSE)+VLOOKUP(237,AW_DAU_2014!$A$2:$U$58,COLUMN(),FALSE)+VLOOKUP(238,AW_DAU_2014!$A$2:$U$58,COLUMN(),FALSE)+VLOOKUP(241,AW_DAU_2014!$A$2:$U$58,COLUMN(),FALSE))/((VLOOKUP(235,AW_DAU_2014!$A$2:$U$58,COLUMN(),FALSE)&lt;&gt;0)+(VLOOKUP(237,AW_DAU_2014!$A$2:$U$58,COLUMN(),FALSE)&lt;&gt;0)+(VLOOKUP(238,AW_DAU_2014!$A$2:$U$58,COLUMN(),FALSE)&lt;&gt;0)+(VLOOKUP(241,AW_DAU_2014!$A$2:$U$58,COLUMN(),FALSE)&lt;&gt;0))</f>
        <v>2.6563017527804842</v>
      </c>
      <c r="F18">
        <f>(VLOOKUP(235,AW_DAU_2014!$A$2:$U$58,COLUMN(),FALSE)+VLOOKUP(237,AW_DAU_2014!$A$2:$U$58,COLUMN(),FALSE)+VLOOKUP(238,AW_DAU_2014!$A$2:$U$58,COLUMN(),FALSE)+VLOOKUP(241,AW_DAU_2014!$A$2:$U$58,COLUMN(),FALSE))/((VLOOKUP(235,AW_DAU_2014!$A$2:$U$58,COLUMN(),FALSE)&lt;&gt;0)+(VLOOKUP(237,AW_DAU_2014!$A$2:$U$58,COLUMN(),FALSE)&lt;&gt;0)+(VLOOKUP(238,AW_DAU_2014!$A$2:$U$58,COLUMN(),FALSE)&lt;&gt;0)+(VLOOKUP(241,AW_DAU_2014!$A$2:$U$58,COLUMN(),FALSE)&lt;&gt;0))</f>
        <v>4.1358899774237301</v>
      </c>
      <c r="G18">
        <f>(VLOOKUP(235,AW_DAU_2014!$A$2:$U$58,COLUMN(),FALSE)+VLOOKUP(237,AW_DAU_2014!$A$2:$U$58,COLUMN(),FALSE)+VLOOKUP(238,AW_DAU_2014!$A$2:$U$58,COLUMN(),FALSE)+VLOOKUP(241,AW_DAU_2014!$A$2:$U$58,COLUMN(),FALSE))/((VLOOKUP(235,AW_DAU_2014!$A$2:$U$58,COLUMN(),FALSE)&lt;&gt;0)+(VLOOKUP(237,AW_DAU_2014!$A$2:$U$58,COLUMN(),FALSE)&lt;&gt;0)+(VLOOKUP(238,AW_DAU_2014!$A$2:$U$58,COLUMN(),FALSE)&lt;&gt;0)+(VLOOKUP(241,AW_DAU_2014!$A$2:$U$58,COLUMN(),FALSE)&lt;&gt;0))</f>
        <v>2.726848206474191</v>
      </c>
      <c r="H18">
        <f>(VLOOKUP(235,AW_DAU_2014!$A$2:$U$58,COLUMN(),FALSE)+VLOOKUP(237,AW_DAU_2014!$A$2:$U$58,COLUMN(),FALSE)+VLOOKUP(238,AW_DAU_2014!$A$2:$U$58,COLUMN(),FALSE)+VLOOKUP(241,AW_DAU_2014!$A$2:$U$58,COLUMN(),FALSE))/((VLOOKUP(235,AW_DAU_2014!$A$2:$U$58,COLUMN(),FALSE)&lt;&gt;0)+(VLOOKUP(237,AW_DAU_2014!$A$2:$U$58,COLUMN(),FALSE)&lt;&gt;0)+(VLOOKUP(238,AW_DAU_2014!$A$2:$U$58,COLUMN(),FALSE)&lt;&gt;0)+(VLOOKUP(241,AW_DAU_2014!$A$2:$U$58,COLUMN(),FALSE)&lt;&gt;0))</f>
        <v>2.4257874015748033</v>
      </c>
      <c r="I18">
        <f>(VLOOKUP(235,AW_DAU_2014!$A$2:$U$58,COLUMN(),FALSE)+VLOOKUP(237,AW_DAU_2014!$A$2:$U$58,COLUMN(),FALSE)+VLOOKUP(238,AW_DAU_2014!$A$2:$U$58,COLUMN(),FALSE)+VLOOKUP(241,AW_DAU_2014!$A$2:$U$58,COLUMN(),FALSE))/((VLOOKUP(235,AW_DAU_2014!$A$2:$U$58,COLUMN(),FALSE)&lt;&gt;0)+(VLOOKUP(237,AW_DAU_2014!$A$2:$U$58,COLUMN(),FALSE)&lt;&gt;0)+(VLOOKUP(238,AW_DAU_2014!$A$2:$U$58,COLUMN(),FALSE)&lt;&gt;0)+(VLOOKUP(241,AW_DAU_2014!$A$2:$U$58,COLUMN(),FALSE)&lt;&gt;0))</f>
        <v>1.7246554223440664</v>
      </c>
      <c r="J18">
        <f>(VLOOKUP(235,AW_DAU_2014!$A$2:$U$58,COLUMN(),FALSE)+VLOOKUP(237,AW_DAU_2014!$A$2:$U$58,COLUMN(),FALSE)+VLOOKUP(238,AW_DAU_2014!$A$2:$U$58,COLUMN(),FALSE)+VLOOKUP(241,AW_DAU_2014!$A$2:$U$58,COLUMN(),FALSE))/((VLOOKUP(235,AW_DAU_2014!$A$2:$U$58,COLUMN(),FALSE)&lt;&gt;0)+(VLOOKUP(237,AW_DAU_2014!$A$2:$U$58,COLUMN(),FALSE)&lt;&gt;0)+(VLOOKUP(238,AW_DAU_2014!$A$2:$U$58,COLUMN(),FALSE)&lt;&gt;0)+(VLOOKUP(241,AW_DAU_2014!$A$2:$U$58,COLUMN(),FALSE)&lt;&gt;0))</f>
        <v>3.5944389763779525</v>
      </c>
      <c r="K18">
        <f>(VLOOKUP(235,AW_DAU_2014!$A$2:$U$58,COLUMN(),FALSE)+VLOOKUP(237,AW_DAU_2014!$A$2:$U$58,COLUMN(),FALSE)+VLOOKUP(238,AW_DAU_2014!$A$2:$U$58,COLUMN(),FALSE)+VLOOKUP(241,AW_DAU_2014!$A$2:$U$58,COLUMN(),FALSE))/((VLOOKUP(235,AW_DAU_2014!$A$2:$U$58,COLUMN(),FALSE)&lt;&gt;0)+(VLOOKUP(237,AW_DAU_2014!$A$2:$U$58,COLUMN(),FALSE)&lt;&gt;0)+(VLOOKUP(238,AW_DAU_2014!$A$2:$U$58,COLUMN(),FALSE)&lt;&gt;0)+(VLOOKUP(241,AW_DAU_2014!$A$2:$U$58,COLUMN(),FALSE)&lt;&gt;0))</f>
        <v>4.8335857535084532</v>
      </c>
      <c r="L18">
        <f>(VLOOKUP(235,AW_DAU_2014!$A$2:$U$58,COLUMN(),FALSE)+VLOOKUP(237,AW_DAU_2014!$A$2:$U$58,COLUMN(),FALSE)+VLOOKUP(238,AW_DAU_2014!$A$2:$U$58,COLUMN(),FALSE)+VLOOKUP(241,AW_DAU_2014!$A$2:$U$58,COLUMN(),FALSE))/((VLOOKUP(235,AW_DAU_2014!$A$2:$U$58,COLUMN(),FALSE)&lt;&gt;0)+(VLOOKUP(237,AW_DAU_2014!$A$2:$U$58,COLUMN(),FALSE)&lt;&gt;0)+(VLOOKUP(238,AW_DAU_2014!$A$2:$U$58,COLUMN(),FALSE)&lt;&gt;0)+(VLOOKUP(241,AW_DAU_2014!$A$2:$U$58,COLUMN(),FALSE)&lt;&gt;0))</f>
        <v>3.410159304863678</v>
      </c>
      <c r="M18">
        <f>(VLOOKUP(235,AW_DAU_2014!$A$2:$U$58,COLUMN(),FALSE)+VLOOKUP(237,AW_DAU_2014!$A$2:$U$58,COLUMN(),FALSE)+VLOOKUP(238,AW_DAU_2014!$A$2:$U$58,COLUMN(),FALSE)+VLOOKUP(241,AW_DAU_2014!$A$2:$U$58,COLUMN(),FALSE))/((VLOOKUP(235,AW_DAU_2014!$A$2:$U$58,COLUMN(),FALSE)&lt;&gt;0)+(VLOOKUP(237,AW_DAU_2014!$A$2:$U$58,COLUMN(),FALSE)&lt;&gt;0)+(VLOOKUP(238,AW_DAU_2014!$A$2:$U$58,COLUMN(),FALSE)&lt;&gt;0)+(VLOOKUP(241,AW_DAU_2014!$A$2:$U$58,COLUMN(),FALSE)&lt;&gt;0))</f>
        <v>6.2676251210786154</v>
      </c>
      <c r="N18" t="e">
        <f>(VLOOKUP(235,AW_DAU_2014!$A$2:$U$58,COLUMN(),FALSE)+VLOOKUP(237,AW_DAU_2014!$A$2:$U$58,COLUMN(),FALSE)+VLOOKUP(238,AW_DAU_2014!$A$2:$U$58,COLUMN(),FALSE)+VLOOKUP(241,AW_DAU_2014!$A$2:$U$58,COLUMN(),FALSE))/((VLOOKUP(235,AW_DAU_2014!$A$2:$U$58,COLUMN(),FALSE)&lt;&gt;0)+(VLOOKUP(237,AW_DAU_2014!$A$2:$U$58,COLUMN(),FALSE)&lt;&gt;0)+(VLOOKUP(238,AW_DAU_2014!$A$2:$U$58,COLUMN(),FALSE)&lt;&gt;0)+(VLOOKUP(241,AW_DAU_2014!$A$2:$U$58,COLUMN(),FALSE)&lt;&gt;0))</f>
        <v>#DIV/0!</v>
      </c>
      <c r="O18" t="e">
        <f>(VLOOKUP(235,AW_DAU_2014!$A$2:$U$58,COLUMN(),FALSE)+VLOOKUP(237,AW_DAU_2014!$A$2:$U$58,COLUMN(),FALSE)+VLOOKUP(238,AW_DAU_2014!$A$2:$U$58,COLUMN(),FALSE)+VLOOKUP(241,AW_DAU_2014!$A$2:$U$58,COLUMN(),FALSE))/((VLOOKUP(235,AW_DAU_2014!$A$2:$U$58,COLUMN(),FALSE)&lt;&gt;0)+(VLOOKUP(237,AW_DAU_2014!$A$2:$U$58,COLUMN(),FALSE)&lt;&gt;0)+(VLOOKUP(238,AW_DAU_2014!$A$2:$U$58,COLUMN(),FALSE)&lt;&gt;0)+(VLOOKUP(241,AW_DAU_2014!$A$2:$U$58,COLUMN(),FALSE)&lt;&gt;0))</f>
        <v>#DIV/0!</v>
      </c>
      <c r="P18">
        <f>(VLOOKUP(235,AW_DAU_2014!$A$2:$U$58,COLUMN(),FALSE)+VLOOKUP(237,AW_DAU_2014!$A$2:$U$58,COLUMN(),FALSE)+VLOOKUP(238,AW_DAU_2014!$A$2:$U$58,COLUMN(),FALSE)+VLOOKUP(241,AW_DAU_2014!$A$2:$U$58,COLUMN(),FALSE))/((VLOOKUP(235,AW_DAU_2014!$A$2:$U$58,COLUMN(),FALSE)&lt;&gt;0)+(VLOOKUP(237,AW_DAU_2014!$A$2:$U$58,COLUMN(),FALSE)&lt;&gt;0)+(VLOOKUP(238,AW_DAU_2014!$A$2:$U$58,COLUMN(),FALSE)&lt;&gt;0)+(VLOOKUP(241,AW_DAU_2014!$A$2:$U$58,COLUMN(),FALSE)&lt;&gt;0))</f>
        <v>2.7344816272965877</v>
      </c>
      <c r="Q18" t="e">
        <f>(VLOOKUP(235,AW_DAU_2014!$A$2:$U$58,COLUMN(),FALSE)+VLOOKUP(237,AW_DAU_2014!$A$2:$U$58,COLUMN(),FALSE)+VLOOKUP(238,AW_DAU_2014!$A$2:$U$58,COLUMN(),FALSE)+VLOOKUP(241,AW_DAU_2014!$A$2:$U$58,COLUMN(),FALSE))/((VLOOKUP(235,AW_DAU_2014!$A$2:$U$58,COLUMN(),FALSE)&lt;&gt;0)+(VLOOKUP(237,AW_DAU_2014!$A$2:$U$58,COLUMN(),FALSE)&lt;&gt;0)+(VLOOKUP(238,AW_DAU_2014!$A$2:$U$58,COLUMN(),FALSE)&lt;&gt;0)+(VLOOKUP(241,AW_DAU_2014!$A$2:$U$58,COLUMN(),FALSE)&lt;&gt;0))</f>
        <v>#DIV/0!</v>
      </c>
      <c r="R18">
        <f>(VLOOKUP(235,AW_DAU_2014!$A$2:$U$58,COLUMN(),FALSE)+VLOOKUP(237,AW_DAU_2014!$A$2:$U$58,COLUMN(),FALSE)+VLOOKUP(238,AW_DAU_2014!$A$2:$U$58,COLUMN(),FALSE)+VLOOKUP(241,AW_DAU_2014!$A$2:$U$58,COLUMN(),FALSE))/((VLOOKUP(235,AW_DAU_2014!$A$2:$U$58,COLUMN(),FALSE)&lt;&gt;0)+(VLOOKUP(237,AW_DAU_2014!$A$2:$U$58,COLUMN(),FALSE)&lt;&gt;0)+(VLOOKUP(238,AW_DAU_2014!$A$2:$U$58,COLUMN(),FALSE)&lt;&gt;0)+(VLOOKUP(241,AW_DAU_2014!$A$2:$U$58,COLUMN(),FALSE)&lt;&gt;0))</f>
        <v>1.9772637795275589</v>
      </c>
      <c r="S18">
        <f>(VLOOKUP(235,AW_DAU_2014!$A$2:$U$58,COLUMN(),FALSE)+VLOOKUP(237,AW_DAU_2014!$A$2:$U$58,COLUMN(),FALSE)+VLOOKUP(238,AW_DAU_2014!$A$2:$U$58,COLUMN(),FALSE)+VLOOKUP(241,AW_DAU_2014!$A$2:$U$58,COLUMN(),FALSE))/((VLOOKUP(235,AW_DAU_2014!$A$2:$U$58,COLUMN(),FALSE)&lt;&gt;0)+(VLOOKUP(237,AW_DAU_2014!$A$2:$U$58,COLUMN(),FALSE)&lt;&gt;0)+(VLOOKUP(238,AW_DAU_2014!$A$2:$U$58,COLUMN(),FALSE)&lt;&gt;0)+(VLOOKUP(241,AW_DAU_2014!$A$2:$U$58,COLUMN(),FALSE)&lt;&gt;0))</f>
        <v>2.8901223650754595</v>
      </c>
      <c r="T18">
        <f>(VLOOKUP(235,AW_DAU_2014!$A$2:$U$58,COLUMN(),FALSE)+VLOOKUP(237,AW_DAU_2014!$A$2:$U$58,COLUMN(),FALSE)+VLOOKUP(238,AW_DAU_2014!$A$2:$U$58,COLUMN(),FALSE)+VLOOKUP(241,AW_DAU_2014!$A$2:$U$58,COLUMN(),FALSE))/((VLOOKUP(235,AW_DAU_2014!$A$2:$U$58,COLUMN(),FALSE)&lt;&gt;0)+(VLOOKUP(237,AW_DAU_2014!$A$2:$U$58,COLUMN(),FALSE)&lt;&gt;0)+(VLOOKUP(238,AW_DAU_2014!$A$2:$U$58,COLUMN(),FALSE)&lt;&gt;0)+(VLOOKUP(241,AW_DAU_2014!$A$2:$U$58,COLUMN(),FALSE)&lt;&gt;0))</f>
        <v>1.3825213254593178</v>
      </c>
      <c r="U18">
        <f>(VLOOKUP(235,AW_DAU_2014!$A$2:$U$58,COLUMN(),FALSE)+VLOOKUP(237,AW_DAU_2014!$A$2:$U$58,COLUMN(),FALSE)+VLOOKUP(238,AW_DAU_2014!$A$2:$U$58,COLUMN(),FALSE)+VLOOKUP(241,AW_DAU_2014!$A$2:$U$58,COLUMN(),FALSE))/((VLOOKUP(235,AW_DAU_2014!$A$2:$U$58,COLUMN(),FALSE)&lt;&gt;0)+(VLOOKUP(237,AW_DAU_2014!$A$2:$U$58,COLUMN(),FALSE)&lt;&gt;0)+(VLOOKUP(238,AW_DAU_2014!$A$2:$U$58,COLUMN(),FALSE)&lt;&gt;0)+(VLOOKUP(241,AW_DAU_2014!$A$2:$U$58,COLUMN(),FALSE)&lt;&gt;0))</f>
        <v>4.2186379276119901</v>
      </c>
    </row>
    <row r="19" spans="1:21">
      <c r="A19" s="9" t="s">
        <v>38</v>
      </c>
      <c r="B19">
        <f>VLOOKUP(246, AW_DAU_2014!$A$2:$U$58,COLUMN(),FALSE)</f>
        <v>0</v>
      </c>
      <c r="C19">
        <f>VLOOKUP(246, AW_DAU_2014!$A$2:$U$58,COLUMN(),FALSE)</f>
        <v>4.6542979002624678</v>
      </c>
      <c r="D19">
        <f>VLOOKUP(246, AW_DAU_2014!$A$2:$U$58,COLUMN(),FALSE)</f>
        <v>0</v>
      </c>
      <c r="E19">
        <f>VLOOKUP(246, AW_DAU_2014!$A$2:$U$58,COLUMN(),FALSE)</f>
        <v>0</v>
      </c>
      <c r="F19">
        <f>VLOOKUP(246, AW_DAU_2014!$A$2:$U$58,COLUMN(),FALSE)</f>
        <v>3.9337598425196849</v>
      </c>
      <c r="G19">
        <f>VLOOKUP(246, AW_DAU_2014!$A$2:$U$58,COLUMN(),FALSE)</f>
        <v>0</v>
      </c>
      <c r="H19">
        <f>VLOOKUP(246, AW_DAU_2014!$A$2:$U$58,COLUMN(),FALSE)</f>
        <v>0</v>
      </c>
      <c r="I19">
        <f>VLOOKUP(246, AW_DAU_2014!$A$2:$U$58,COLUMN(),FALSE)</f>
        <v>1.6478674540682414</v>
      </c>
      <c r="J19">
        <f>VLOOKUP(246, AW_DAU_2014!$A$2:$U$58,COLUMN(),FALSE)</f>
        <v>0</v>
      </c>
      <c r="K19">
        <f>VLOOKUP(246, AW_DAU_2014!$A$2:$U$58,COLUMN(),FALSE)</f>
        <v>4.5353018372703415</v>
      </c>
      <c r="L19">
        <f>VLOOKUP(246, AW_DAU_2014!$A$2:$U$58,COLUMN(),FALSE)</f>
        <v>3.2635498687664044</v>
      </c>
      <c r="M19">
        <f>VLOOKUP(246, AW_DAU_2014!$A$2:$U$58,COLUMN(),FALSE)</f>
        <v>6.2605314960629919</v>
      </c>
      <c r="N19">
        <f>VLOOKUP(246, AW_DAU_2014!$A$2:$U$58,COLUMN(),FALSE)</f>
        <v>0</v>
      </c>
      <c r="O19">
        <f>VLOOKUP(246, AW_DAU_2014!$A$2:$U$58,COLUMN(),FALSE)</f>
        <v>0</v>
      </c>
      <c r="P19">
        <f>VLOOKUP(246, AW_DAU_2014!$A$2:$U$58,COLUMN(),FALSE)</f>
        <v>0</v>
      </c>
      <c r="Q19">
        <f>VLOOKUP(246, AW_DAU_2014!$A$2:$U$58,COLUMN(),FALSE)</f>
        <v>0</v>
      </c>
      <c r="R19">
        <f>VLOOKUP(246, AW_DAU_2014!$A$2:$U$58,COLUMN(),FALSE)</f>
        <v>0</v>
      </c>
      <c r="S19">
        <f>VLOOKUP(246, AW_DAU_2014!$A$2:$U$58,COLUMN(),FALSE)</f>
        <v>2.7998359580052492</v>
      </c>
      <c r="T19">
        <f>VLOOKUP(246, AW_DAU_2014!$A$2:$U$58,COLUMN(),FALSE)</f>
        <v>0</v>
      </c>
      <c r="U19">
        <f>VLOOKUP(246, AW_DAU_2014!$A$2:$U$58,COLUMN(),FALSE)</f>
        <v>3.9196522309711286</v>
      </c>
    </row>
    <row r="20" spans="1:21">
      <c r="A20" s="9" t="s">
        <v>39</v>
      </c>
      <c r="B20">
        <f>(VLOOKUP(233, AW_DAU_2014!$A$2:$U$58,COLUMN(),FALSE)+VLOOKUP(234, AW_DAU_2014!$A$2:$U$58,COLUMN(),FALSE))/((VLOOKUP(233, AW_DAU_2014!$A$2:$U$58,COLUMN(),FALSE)&lt;&gt;0)+(VLOOKUP(234, AW_DAU_2014!$A$2:$U$58,COLUMN(),FALSE)&lt;&gt;0))</f>
        <v>5.6204396325459314</v>
      </c>
      <c r="C20">
        <f>(VLOOKUP(233, AW_DAU_2014!$A$2:$U$58,COLUMN(),FALSE)+VLOOKUP(234, AW_DAU_2014!$A$2:$U$58,COLUMN(),FALSE))/((VLOOKUP(233, AW_DAU_2014!$A$2:$U$58,COLUMN(),FALSE)&lt;&gt;0)+(VLOOKUP(234, AW_DAU_2014!$A$2:$U$58,COLUMN(),FALSE)&lt;&gt;0))</f>
        <v>5.2151082677165359</v>
      </c>
      <c r="D20">
        <f>(VLOOKUP(233, AW_DAU_2014!$A$2:$U$58,COLUMN(),FALSE)+VLOOKUP(234, AW_DAU_2014!$A$2:$U$58,COLUMN(),FALSE))/((VLOOKUP(233, AW_DAU_2014!$A$2:$U$58,COLUMN(),FALSE)&lt;&gt;0)+(VLOOKUP(234, AW_DAU_2014!$A$2:$U$58,COLUMN(),FALSE)&lt;&gt;0))</f>
        <v>4.1724245406824148</v>
      </c>
      <c r="E20">
        <f>(VLOOKUP(233, AW_DAU_2014!$A$2:$U$58,COLUMN(),FALSE)+VLOOKUP(234, AW_DAU_2014!$A$2:$U$58,COLUMN(),FALSE))/((VLOOKUP(233, AW_DAU_2014!$A$2:$U$58,COLUMN(),FALSE)&lt;&gt;0)+(VLOOKUP(234, AW_DAU_2014!$A$2:$U$58,COLUMN(),FALSE)&lt;&gt;0))</f>
        <v>2.4811023622047244</v>
      </c>
      <c r="F20">
        <f>(VLOOKUP(233, AW_DAU_2014!$A$2:$U$58,COLUMN(),FALSE)+VLOOKUP(234, AW_DAU_2014!$A$2:$U$58,COLUMN(),FALSE))/((VLOOKUP(233, AW_DAU_2014!$A$2:$U$58,COLUMN(),FALSE)&lt;&gt;0)+(VLOOKUP(234, AW_DAU_2014!$A$2:$U$58,COLUMN(),FALSE)&lt;&gt;0))</f>
        <v>4.0629593175853014</v>
      </c>
      <c r="G20">
        <f>(VLOOKUP(233, AW_DAU_2014!$A$2:$U$58,COLUMN(),FALSE)+VLOOKUP(234, AW_DAU_2014!$A$2:$U$58,COLUMN(),FALSE))/((VLOOKUP(233, AW_DAU_2014!$A$2:$U$58,COLUMN(),FALSE)&lt;&gt;0)+(VLOOKUP(234, AW_DAU_2014!$A$2:$U$58,COLUMN(),FALSE)&lt;&gt;0))</f>
        <v>2.7984908136482938</v>
      </c>
      <c r="H20" t="e">
        <f>(VLOOKUP(233, AW_DAU_2014!$A$2:$U$58,COLUMN(),FALSE)+VLOOKUP(234, AW_DAU_2014!$A$2:$U$58,COLUMN(),FALSE))/((VLOOKUP(233, AW_DAU_2014!$A$2:$U$58,COLUMN(),FALSE)&lt;&gt;0)+(VLOOKUP(234, AW_DAU_2014!$A$2:$U$58,COLUMN(),FALSE)&lt;&gt;0))</f>
        <v>#DIV/0!</v>
      </c>
      <c r="I20">
        <f>(VLOOKUP(233, AW_DAU_2014!$A$2:$U$58,COLUMN(),FALSE)+VLOOKUP(234, AW_DAU_2014!$A$2:$U$58,COLUMN(),FALSE))/((VLOOKUP(233, AW_DAU_2014!$A$2:$U$58,COLUMN(),FALSE)&lt;&gt;0)+(VLOOKUP(234, AW_DAU_2014!$A$2:$U$58,COLUMN(),FALSE)&lt;&gt;0))</f>
        <v>1.7155839895013123</v>
      </c>
      <c r="J20" t="e">
        <f>(VLOOKUP(233, AW_DAU_2014!$A$2:$U$58,COLUMN(),FALSE)+VLOOKUP(234, AW_DAU_2014!$A$2:$U$58,COLUMN(),FALSE))/((VLOOKUP(233, AW_DAU_2014!$A$2:$U$58,COLUMN(),FALSE)&lt;&gt;0)+(VLOOKUP(234, AW_DAU_2014!$A$2:$U$58,COLUMN(),FALSE)&lt;&gt;0))</f>
        <v>#DIV/0!</v>
      </c>
      <c r="K20">
        <f>(VLOOKUP(233, AW_DAU_2014!$A$2:$U$58,COLUMN(),FALSE)+VLOOKUP(234, AW_DAU_2014!$A$2:$U$58,COLUMN(),FALSE))/((VLOOKUP(233, AW_DAU_2014!$A$2:$U$58,COLUMN(),FALSE)&lt;&gt;0)+(VLOOKUP(234, AW_DAU_2014!$A$2:$U$58,COLUMN(),FALSE)&lt;&gt;0))</f>
        <v>4.5563320209973757</v>
      </c>
      <c r="L20">
        <f>(VLOOKUP(233, AW_DAU_2014!$A$2:$U$58,COLUMN(),FALSE)+VLOOKUP(234, AW_DAU_2014!$A$2:$U$58,COLUMN(),FALSE))/((VLOOKUP(233, AW_DAU_2014!$A$2:$U$58,COLUMN(),FALSE)&lt;&gt;0)+(VLOOKUP(234, AW_DAU_2014!$A$2:$U$58,COLUMN(),FALSE)&lt;&gt;0))</f>
        <v>3.277263779527559</v>
      </c>
      <c r="M20">
        <f>(VLOOKUP(233, AW_DAU_2014!$A$2:$U$58,COLUMN(),FALSE)+VLOOKUP(234, AW_DAU_2014!$A$2:$U$58,COLUMN(),FALSE))/((VLOOKUP(233, AW_DAU_2014!$A$2:$U$58,COLUMN(),FALSE)&lt;&gt;0)+(VLOOKUP(234, AW_DAU_2014!$A$2:$U$58,COLUMN(),FALSE)&lt;&gt;0))</f>
        <v>5.9484416010498684</v>
      </c>
      <c r="N20" t="e">
        <f>(VLOOKUP(233, AW_DAU_2014!$A$2:$U$58,COLUMN(),FALSE)+VLOOKUP(234, AW_DAU_2014!$A$2:$U$58,COLUMN(),FALSE))/((VLOOKUP(233, AW_DAU_2014!$A$2:$U$58,COLUMN(),FALSE)&lt;&gt;0)+(VLOOKUP(234, AW_DAU_2014!$A$2:$U$58,COLUMN(),FALSE)&lt;&gt;0))</f>
        <v>#DIV/0!</v>
      </c>
      <c r="O20" t="e">
        <f>(VLOOKUP(233, AW_DAU_2014!$A$2:$U$58,COLUMN(),FALSE)+VLOOKUP(234, AW_DAU_2014!$A$2:$U$58,COLUMN(),FALSE))/((VLOOKUP(233, AW_DAU_2014!$A$2:$U$58,COLUMN(),FALSE)&lt;&gt;0)+(VLOOKUP(234, AW_DAU_2014!$A$2:$U$58,COLUMN(),FALSE)&lt;&gt;0))</f>
        <v>#DIV/0!</v>
      </c>
      <c r="P20" t="e">
        <f>(VLOOKUP(233, AW_DAU_2014!$A$2:$U$58,COLUMN(),FALSE)+VLOOKUP(234, AW_DAU_2014!$A$2:$U$58,COLUMN(),FALSE))/((VLOOKUP(233, AW_DAU_2014!$A$2:$U$58,COLUMN(),FALSE)&lt;&gt;0)+(VLOOKUP(234, AW_DAU_2014!$A$2:$U$58,COLUMN(),FALSE)&lt;&gt;0))</f>
        <v>#DIV/0!</v>
      </c>
      <c r="Q20" t="e">
        <f>(VLOOKUP(233, AW_DAU_2014!$A$2:$U$58,COLUMN(),FALSE)+VLOOKUP(234, AW_DAU_2014!$A$2:$U$58,COLUMN(),FALSE))/((VLOOKUP(233, AW_DAU_2014!$A$2:$U$58,COLUMN(),FALSE)&lt;&gt;0)+(VLOOKUP(234, AW_DAU_2014!$A$2:$U$58,COLUMN(),FALSE)&lt;&gt;0))</f>
        <v>#DIV/0!</v>
      </c>
      <c r="R20" t="e">
        <f>(VLOOKUP(233, AW_DAU_2014!$A$2:$U$58,COLUMN(),FALSE)+VLOOKUP(234, AW_DAU_2014!$A$2:$U$58,COLUMN(),FALSE))/((VLOOKUP(233, AW_DAU_2014!$A$2:$U$58,COLUMN(),FALSE)&lt;&gt;0)+(VLOOKUP(234, AW_DAU_2014!$A$2:$U$58,COLUMN(),FALSE)&lt;&gt;0))</f>
        <v>#DIV/0!</v>
      </c>
      <c r="S20" t="e">
        <f>(VLOOKUP(233, AW_DAU_2014!$A$2:$U$58,COLUMN(),FALSE)+VLOOKUP(234, AW_DAU_2014!$A$2:$U$58,COLUMN(),FALSE))/((VLOOKUP(233, AW_DAU_2014!$A$2:$U$58,COLUMN(),FALSE)&lt;&gt;0)+(VLOOKUP(234, AW_DAU_2014!$A$2:$U$58,COLUMN(),FALSE)&lt;&gt;0))</f>
        <v>#DIV/0!</v>
      </c>
      <c r="T20">
        <f>(VLOOKUP(233, AW_DAU_2014!$A$2:$U$58,COLUMN(),FALSE)+VLOOKUP(234, AW_DAU_2014!$A$2:$U$58,COLUMN(),FALSE))/((VLOOKUP(233, AW_DAU_2014!$A$2:$U$58,COLUMN(),FALSE)&lt;&gt;0)+(VLOOKUP(234, AW_DAU_2014!$A$2:$U$58,COLUMN(),FALSE)&lt;&gt;0))</f>
        <v>1.0931430446194228</v>
      </c>
      <c r="U20">
        <f>(VLOOKUP(233, AW_DAU_2014!$A$2:$U$58,COLUMN(),FALSE)+VLOOKUP(234, AW_DAU_2014!$A$2:$U$58,COLUMN(),FALSE))/((VLOOKUP(233, AW_DAU_2014!$A$2:$U$58,COLUMN(),FALSE)&lt;&gt;0)+(VLOOKUP(234, AW_DAU_2014!$A$2:$U$58,COLUMN(),FALSE)&lt;&gt;0))</f>
        <v>4.3229330708661413</v>
      </c>
    </row>
    <row r="21" spans="1:21">
      <c r="A21" s="9" t="s">
        <v>40</v>
      </c>
      <c r="B21">
        <f>(VLOOKUP(239,AW_DAU_2014!$A$2:$U$58,COLUMN(),FALSE)+VLOOKUP(240,AW_DAU_2014!$A$2:$U$58,COLUMN(),FALSE)+VLOOKUP(236,AW_DAU_2014!$A$2:$U$58,COLUMN(),FALSE))/((VLOOKUP(239,AW_DAU_2014!$A$2:$U$58,COLUMN(),FALSE)&lt;&gt;0)+(VLOOKUP(240,AW_DAU_2014!$A$2:$U$58,COLUMN(),FALSE)&lt;&gt;0)+(VLOOKUP(236,AW_DAU_2014!$A$2:$U$58,COLUMN(),FALSE)&lt;&gt;0))</f>
        <v>5.5218367842908522</v>
      </c>
      <c r="C21">
        <f>(VLOOKUP(239,AW_DAU_2014!$A$2:$U$58,COLUMN(),FALSE)+VLOOKUP(240,AW_DAU_2014!$A$2:$U$58,COLUMN(),FALSE)+VLOOKUP(236,AW_DAU_2014!$A$2:$U$58,COLUMN(),FALSE))/((VLOOKUP(239,AW_DAU_2014!$A$2:$U$58,COLUMN(),FALSE)&lt;&gt;0)+(VLOOKUP(240,AW_DAU_2014!$A$2:$U$58,COLUMN(),FALSE)&lt;&gt;0)+(VLOOKUP(236,AW_DAU_2014!$A$2:$U$58,COLUMN(),FALSE)&lt;&gt;0))</f>
        <v>5.2139244980048227</v>
      </c>
      <c r="D21">
        <f>(VLOOKUP(239,AW_DAU_2014!$A$2:$U$58,COLUMN(),FALSE)+VLOOKUP(240,AW_DAU_2014!$A$2:$U$58,COLUMN(),FALSE)+VLOOKUP(236,AW_DAU_2014!$A$2:$U$58,COLUMN(),FALSE))/((VLOOKUP(239,AW_DAU_2014!$A$2:$U$58,COLUMN(),FALSE)&lt;&gt;0)+(VLOOKUP(240,AW_DAU_2014!$A$2:$U$58,COLUMN(),FALSE)&lt;&gt;0)+(VLOOKUP(236,AW_DAU_2014!$A$2:$U$58,COLUMN(),FALSE)&lt;&gt;0))</f>
        <v>4.2047812840910312</v>
      </c>
      <c r="E21">
        <f>(VLOOKUP(239,AW_DAU_2014!$A$2:$U$58,COLUMN(),FALSE)+VLOOKUP(240,AW_DAU_2014!$A$2:$U$58,COLUMN(),FALSE)+VLOOKUP(236,AW_DAU_2014!$A$2:$U$58,COLUMN(),FALSE))/((VLOOKUP(239,AW_DAU_2014!$A$2:$U$58,COLUMN(),FALSE)&lt;&gt;0)+(VLOOKUP(240,AW_DAU_2014!$A$2:$U$58,COLUMN(),FALSE)&lt;&gt;0)+(VLOOKUP(236,AW_DAU_2014!$A$2:$U$58,COLUMN(),FALSE)&lt;&gt;0))</f>
        <v>2.5884085109626449</v>
      </c>
      <c r="F21">
        <f>(VLOOKUP(239,AW_DAU_2014!$A$2:$U$58,COLUMN(),FALSE)+VLOOKUP(240,AW_DAU_2014!$A$2:$U$58,COLUMN(),FALSE)+VLOOKUP(236,AW_DAU_2014!$A$2:$U$58,COLUMN(),FALSE))/((VLOOKUP(239,AW_DAU_2014!$A$2:$U$58,COLUMN(),FALSE)&lt;&gt;0)+(VLOOKUP(240,AW_DAU_2014!$A$2:$U$58,COLUMN(),FALSE)&lt;&gt;0)+(VLOOKUP(236,AW_DAU_2014!$A$2:$U$58,COLUMN(),FALSE)&lt;&gt;0))</f>
        <v>4.0731627296587929</v>
      </c>
      <c r="G21">
        <f>(VLOOKUP(239,AW_DAU_2014!$A$2:$U$58,COLUMN(),FALSE)+VLOOKUP(240,AW_DAU_2014!$A$2:$U$58,COLUMN(),FALSE)+VLOOKUP(236,AW_DAU_2014!$A$2:$U$58,COLUMN(),FALSE))/((VLOOKUP(239,AW_DAU_2014!$A$2:$U$58,COLUMN(),FALSE)&lt;&gt;0)+(VLOOKUP(240,AW_DAU_2014!$A$2:$U$58,COLUMN(),FALSE)&lt;&gt;0)+(VLOOKUP(236,AW_DAU_2014!$A$2:$U$58,COLUMN(),FALSE)&lt;&gt;0))</f>
        <v>2.5656660104986875</v>
      </c>
      <c r="H21">
        <f>(VLOOKUP(239,AW_DAU_2014!$A$2:$U$58,COLUMN(),FALSE)+VLOOKUP(240,AW_DAU_2014!$A$2:$U$58,COLUMN(),FALSE)+VLOOKUP(236,AW_DAU_2014!$A$2:$U$58,COLUMN(),FALSE))/((VLOOKUP(239,AW_DAU_2014!$A$2:$U$58,COLUMN(),FALSE)&lt;&gt;0)+(VLOOKUP(240,AW_DAU_2014!$A$2:$U$58,COLUMN(),FALSE)&lt;&gt;0)+(VLOOKUP(236,AW_DAU_2014!$A$2:$U$58,COLUMN(),FALSE)&lt;&gt;0))</f>
        <v>2.4369094488188976</v>
      </c>
      <c r="I21">
        <f>(VLOOKUP(239,AW_DAU_2014!$A$2:$U$58,COLUMN(),FALSE)+VLOOKUP(240,AW_DAU_2014!$A$2:$U$58,COLUMN(),FALSE)+VLOOKUP(236,AW_DAU_2014!$A$2:$U$58,COLUMN(),FALSE))/((VLOOKUP(239,AW_DAU_2014!$A$2:$U$58,COLUMN(),FALSE)&lt;&gt;0)+(VLOOKUP(240,AW_DAU_2014!$A$2:$U$58,COLUMN(),FALSE)&lt;&gt;0)+(VLOOKUP(236,AW_DAU_2014!$A$2:$U$58,COLUMN(),FALSE)&lt;&gt;0))</f>
        <v>1.6980344123651212</v>
      </c>
      <c r="J21">
        <f>(VLOOKUP(239,AW_DAU_2014!$A$2:$U$58,COLUMN(),FALSE)+VLOOKUP(240,AW_DAU_2014!$A$2:$U$58,COLUMN(),FALSE)+VLOOKUP(236,AW_DAU_2014!$A$2:$U$58,COLUMN(),FALSE))/((VLOOKUP(239,AW_DAU_2014!$A$2:$U$58,COLUMN(),FALSE)&lt;&gt;0)+(VLOOKUP(240,AW_DAU_2014!$A$2:$U$58,COLUMN(),FALSE)&lt;&gt;0)+(VLOOKUP(236,AW_DAU_2014!$A$2:$U$58,COLUMN(),FALSE)&lt;&gt;0))</f>
        <v>3.3927493438320204</v>
      </c>
      <c r="K21">
        <f>(VLOOKUP(239,AW_DAU_2014!$A$2:$U$58,COLUMN(),FALSE)+VLOOKUP(240,AW_DAU_2014!$A$2:$U$58,COLUMN(),FALSE)+VLOOKUP(236,AW_DAU_2014!$A$2:$U$58,COLUMN(),FALSE))/((VLOOKUP(239,AW_DAU_2014!$A$2:$U$58,COLUMN(),FALSE)&lt;&gt;0)+(VLOOKUP(240,AW_DAU_2014!$A$2:$U$58,COLUMN(),FALSE)&lt;&gt;0)+(VLOOKUP(236,AW_DAU_2014!$A$2:$U$58,COLUMN(),FALSE)&lt;&gt;0))</f>
        <v>5.0382726510862916</v>
      </c>
      <c r="L21">
        <f>(VLOOKUP(239,AW_DAU_2014!$A$2:$U$58,COLUMN(),FALSE)+VLOOKUP(240,AW_DAU_2014!$A$2:$U$58,COLUMN(),FALSE)+VLOOKUP(236,AW_DAU_2014!$A$2:$U$58,COLUMN(),FALSE))/((VLOOKUP(239,AW_DAU_2014!$A$2:$U$58,COLUMN(),FALSE)&lt;&gt;0)+(VLOOKUP(240,AW_DAU_2014!$A$2:$U$58,COLUMN(),FALSE)&lt;&gt;0)+(VLOOKUP(236,AW_DAU_2014!$A$2:$U$58,COLUMN(),FALSE)&lt;&gt;0))</f>
        <v>3.3234193382077239</v>
      </c>
      <c r="M21">
        <f>(VLOOKUP(239,AW_DAU_2014!$A$2:$U$58,COLUMN(),FALSE)+VLOOKUP(240,AW_DAU_2014!$A$2:$U$58,COLUMN(),FALSE)+VLOOKUP(236,AW_DAU_2014!$A$2:$U$58,COLUMN(),FALSE))/((VLOOKUP(239,AW_DAU_2014!$A$2:$U$58,COLUMN(),FALSE)&lt;&gt;0)+(VLOOKUP(240,AW_DAU_2014!$A$2:$U$58,COLUMN(),FALSE)&lt;&gt;0)+(VLOOKUP(236,AW_DAU_2014!$A$2:$U$58,COLUMN(),FALSE)&lt;&gt;0))</f>
        <v>5.9329988699329244</v>
      </c>
      <c r="N21" t="e">
        <f>(VLOOKUP(239,AW_DAU_2014!$A$2:$U$58,COLUMN(),FALSE)+VLOOKUP(240,AW_DAU_2014!$A$2:$U$58,COLUMN(),FALSE)+VLOOKUP(236,AW_DAU_2014!$A$2:$U$58,COLUMN(),FALSE))/((VLOOKUP(239,AW_DAU_2014!$A$2:$U$58,COLUMN(),FALSE)&lt;&gt;0)+(VLOOKUP(240,AW_DAU_2014!$A$2:$U$58,COLUMN(),FALSE)&lt;&gt;0)+(VLOOKUP(236,AW_DAU_2014!$A$2:$U$58,COLUMN(),FALSE)&lt;&gt;0))</f>
        <v>#DIV/0!</v>
      </c>
      <c r="O21" t="e">
        <f>(VLOOKUP(239,AW_DAU_2014!$A$2:$U$58,COLUMN(),FALSE)+VLOOKUP(240,AW_DAU_2014!$A$2:$U$58,COLUMN(),FALSE)+VLOOKUP(236,AW_DAU_2014!$A$2:$U$58,COLUMN(),FALSE))/((VLOOKUP(239,AW_DAU_2014!$A$2:$U$58,COLUMN(),FALSE)&lt;&gt;0)+(VLOOKUP(240,AW_DAU_2014!$A$2:$U$58,COLUMN(),FALSE)&lt;&gt;0)+(VLOOKUP(236,AW_DAU_2014!$A$2:$U$58,COLUMN(),FALSE)&lt;&gt;0))</f>
        <v>#DIV/0!</v>
      </c>
      <c r="P21" t="e">
        <f>(VLOOKUP(239,AW_DAU_2014!$A$2:$U$58,COLUMN(),FALSE)+VLOOKUP(240,AW_DAU_2014!$A$2:$U$58,COLUMN(),FALSE)+VLOOKUP(236,AW_DAU_2014!$A$2:$U$58,COLUMN(),FALSE))/((VLOOKUP(239,AW_DAU_2014!$A$2:$U$58,COLUMN(),FALSE)&lt;&gt;0)+(VLOOKUP(240,AW_DAU_2014!$A$2:$U$58,COLUMN(),FALSE)&lt;&gt;0)+(VLOOKUP(236,AW_DAU_2014!$A$2:$U$58,COLUMN(),FALSE)&lt;&gt;0))</f>
        <v>#DIV/0!</v>
      </c>
      <c r="Q21" t="e">
        <f>(VLOOKUP(239,AW_DAU_2014!$A$2:$U$58,COLUMN(),FALSE)+VLOOKUP(240,AW_DAU_2014!$A$2:$U$58,COLUMN(),FALSE)+VLOOKUP(236,AW_DAU_2014!$A$2:$U$58,COLUMN(),FALSE))/((VLOOKUP(239,AW_DAU_2014!$A$2:$U$58,COLUMN(),FALSE)&lt;&gt;0)+(VLOOKUP(240,AW_DAU_2014!$A$2:$U$58,COLUMN(),FALSE)&lt;&gt;0)+(VLOOKUP(236,AW_DAU_2014!$A$2:$U$58,COLUMN(),FALSE)&lt;&gt;0))</f>
        <v>#DIV/0!</v>
      </c>
      <c r="R21" t="e">
        <f>(VLOOKUP(239,AW_DAU_2014!$A$2:$U$58,COLUMN(),FALSE)+VLOOKUP(240,AW_DAU_2014!$A$2:$U$58,COLUMN(),FALSE)+VLOOKUP(236,AW_DAU_2014!$A$2:$U$58,COLUMN(),FALSE))/((VLOOKUP(239,AW_DAU_2014!$A$2:$U$58,COLUMN(),FALSE)&lt;&gt;0)+(VLOOKUP(240,AW_DAU_2014!$A$2:$U$58,COLUMN(),FALSE)&lt;&gt;0)+(VLOOKUP(236,AW_DAU_2014!$A$2:$U$58,COLUMN(),FALSE)&lt;&gt;0))</f>
        <v>#DIV/0!</v>
      </c>
      <c r="S21">
        <f>(VLOOKUP(239,AW_DAU_2014!$A$2:$U$58,COLUMN(),FALSE)+VLOOKUP(240,AW_DAU_2014!$A$2:$U$58,COLUMN(),FALSE)+VLOOKUP(236,AW_DAU_2014!$A$2:$U$58,COLUMN(),FALSE))/((VLOOKUP(239,AW_DAU_2014!$A$2:$U$58,COLUMN(),FALSE)&lt;&gt;0)+(VLOOKUP(240,AW_DAU_2014!$A$2:$U$58,COLUMN(),FALSE)&lt;&gt;0)+(VLOOKUP(236,AW_DAU_2014!$A$2:$U$58,COLUMN(),FALSE)&lt;&gt;0))</f>
        <v>2.8848753280839894</v>
      </c>
      <c r="T21">
        <f>(VLOOKUP(239,AW_DAU_2014!$A$2:$U$58,COLUMN(),FALSE)+VLOOKUP(240,AW_DAU_2014!$A$2:$U$58,COLUMN(),FALSE)+VLOOKUP(236,AW_DAU_2014!$A$2:$U$58,COLUMN(),FALSE))/((VLOOKUP(239,AW_DAU_2014!$A$2:$U$58,COLUMN(),FALSE)&lt;&gt;0)+(VLOOKUP(240,AW_DAU_2014!$A$2:$U$58,COLUMN(),FALSE)&lt;&gt;0)+(VLOOKUP(236,AW_DAU_2014!$A$2:$U$58,COLUMN(),FALSE)&lt;&gt;0))</f>
        <v>1.0286007217847768</v>
      </c>
      <c r="U21">
        <f>(VLOOKUP(239,AW_DAU_2014!$A$2:$U$58,COLUMN(),FALSE)+VLOOKUP(240,AW_DAU_2014!$A$2:$U$58,COLUMN(),FALSE)+VLOOKUP(236,AW_DAU_2014!$A$2:$U$58,COLUMN(),FALSE))/((VLOOKUP(239,AW_DAU_2014!$A$2:$U$58,COLUMN(),FALSE)&lt;&gt;0)+(VLOOKUP(240,AW_DAU_2014!$A$2:$U$58,COLUMN(),FALSE)&lt;&gt;0)+(VLOOKUP(236,AW_DAU_2014!$A$2:$U$58,COLUMN(),FALSE)&lt;&gt;0))</f>
        <v>4.3001342702462635</v>
      </c>
    </row>
    <row r="22" spans="1:21">
      <c r="A22" s="9" t="s">
        <v>41</v>
      </c>
      <c r="B22">
        <f>(VLOOKUP(242, AW_DAU_2014!$A$2:$U$58,COLUMN(),FALSE)+VLOOKUP(243, AW_DAU_2014!$A$2:$U$58,COLUMN(),FALSE))/((VLOOKUP(242, AW_DAU_2014!$A$2:$U$58,COLUMN(),FALSE)&lt;&gt;0)+(VLOOKUP(243, AW_DAU_2014!$A$2:$U$58,COLUMN(),FALSE)&lt;&gt;0))</f>
        <v>5.7136681673287821</v>
      </c>
      <c r="C22">
        <f>(VLOOKUP(242, AW_DAU_2014!$A$2:$U$58,COLUMN(),FALSE)+VLOOKUP(243, AW_DAU_2014!$A$2:$U$58,COLUMN(),FALSE))/((VLOOKUP(242, AW_DAU_2014!$A$2:$U$58,COLUMN(),FALSE)&lt;&gt;0)+(VLOOKUP(243, AW_DAU_2014!$A$2:$U$58,COLUMN(),FALSE)&lt;&gt;0))</f>
        <v>4.8887035307027293</v>
      </c>
      <c r="D22">
        <f>(VLOOKUP(242, AW_DAU_2014!$A$2:$U$58,COLUMN(),FALSE)+VLOOKUP(243, AW_DAU_2014!$A$2:$U$58,COLUMN(),FALSE))/((VLOOKUP(242, AW_DAU_2014!$A$2:$U$58,COLUMN(),FALSE)&lt;&gt;0)+(VLOOKUP(243, AW_DAU_2014!$A$2:$U$58,COLUMN(),FALSE)&lt;&gt;0))</f>
        <v>4.4537401574803148</v>
      </c>
      <c r="E22">
        <f>(VLOOKUP(242, AW_DAU_2014!$A$2:$U$58,COLUMN(),FALSE)+VLOOKUP(243, AW_DAU_2014!$A$2:$U$58,COLUMN(),FALSE))/((VLOOKUP(242, AW_DAU_2014!$A$2:$U$58,COLUMN(),FALSE)&lt;&gt;0)+(VLOOKUP(243, AW_DAU_2014!$A$2:$U$58,COLUMN(),FALSE)&lt;&gt;0))</f>
        <v>2.7999448348228619</v>
      </c>
      <c r="F22">
        <f>(VLOOKUP(242, AW_DAU_2014!$A$2:$U$58,COLUMN(),FALSE)+VLOOKUP(243, AW_DAU_2014!$A$2:$U$58,COLUMN(),FALSE))/((VLOOKUP(242, AW_DAU_2014!$A$2:$U$58,COLUMN(),FALSE)&lt;&gt;0)+(VLOOKUP(243, AW_DAU_2014!$A$2:$U$58,COLUMN(),FALSE)&lt;&gt;0))</f>
        <v>4.0805524934383204</v>
      </c>
      <c r="G22">
        <f>(VLOOKUP(242, AW_DAU_2014!$A$2:$U$58,COLUMN(),FALSE)+VLOOKUP(243, AW_DAU_2014!$A$2:$U$58,COLUMN(),FALSE))/((VLOOKUP(242, AW_DAU_2014!$A$2:$U$58,COLUMN(),FALSE)&lt;&gt;0)+(VLOOKUP(243, AW_DAU_2014!$A$2:$U$58,COLUMN(),FALSE)&lt;&gt;0))</f>
        <v>2.7320045931758532</v>
      </c>
      <c r="H22">
        <f>(VLOOKUP(242, AW_DAU_2014!$A$2:$U$58,COLUMN(),FALSE)+VLOOKUP(243, AW_DAU_2014!$A$2:$U$58,COLUMN(),FALSE))/((VLOOKUP(242, AW_DAU_2014!$A$2:$U$58,COLUMN(),FALSE)&lt;&gt;0)+(VLOOKUP(243, AW_DAU_2014!$A$2:$U$58,COLUMN(),FALSE)&lt;&gt;0))</f>
        <v>2.4249137906963756</v>
      </c>
      <c r="I22">
        <f>(VLOOKUP(242, AW_DAU_2014!$A$2:$U$58,COLUMN(),FALSE)+VLOOKUP(243, AW_DAU_2014!$A$2:$U$58,COLUMN(),FALSE))/((VLOOKUP(242, AW_DAU_2014!$A$2:$U$58,COLUMN(),FALSE)&lt;&gt;0)+(VLOOKUP(243, AW_DAU_2014!$A$2:$U$58,COLUMN(),FALSE)&lt;&gt;0))</f>
        <v>1.7809905356110147</v>
      </c>
      <c r="J22" t="e">
        <f>(VLOOKUP(242, AW_DAU_2014!$A$2:$U$58,COLUMN(),FALSE)+VLOOKUP(243, AW_DAU_2014!$A$2:$U$58,COLUMN(),FALSE))/((VLOOKUP(242, AW_DAU_2014!$A$2:$U$58,COLUMN(),FALSE)&lt;&gt;0)+(VLOOKUP(243, AW_DAU_2014!$A$2:$U$58,COLUMN(),FALSE)&lt;&gt;0))</f>
        <v>#DIV/0!</v>
      </c>
      <c r="K22">
        <f>(VLOOKUP(242, AW_DAU_2014!$A$2:$U$58,COLUMN(),FALSE)+VLOOKUP(243, AW_DAU_2014!$A$2:$U$58,COLUMN(),FALSE))/((VLOOKUP(242, AW_DAU_2014!$A$2:$U$58,COLUMN(),FALSE)&lt;&gt;0)+(VLOOKUP(243, AW_DAU_2014!$A$2:$U$58,COLUMN(),FALSE)&lt;&gt;0))</f>
        <v>4.8112639792308567</v>
      </c>
      <c r="L22">
        <f>(VLOOKUP(242, AW_DAU_2014!$A$2:$U$58,COLUMN(),FALSE)+VLOOKUP(243, AW_DAU_2014!$A$2:$U$58,COLUMN(),FALSE))/((VLOOKUP(242, AW_DAU_2014!$A$2:$U$58,COLUMN(),FALSE)&lt;&gt;0)+(VLOOKUP(243, AW_DAU_2014!$A$2:$U$58,COLUMN(),FALSE)&lt;&gt;0))</f>
        <v>3.4241549191431719</v>
      </c>
      <c r="M22">
        <f>(VLOOKUP(242, AW_DAU_2014!$A$2:$U$58,COLUMN(),FALSE)+VLOOKUP(243, AW_DAU_2014!$A$2:$U$58,COLUMN(),FALSE))/((VLOOKUP(242, AW_DAU_2014!$A$2:$U$58,COLUMN(),FALSE)&lt;&gt;0)+(VLOOKUP(243, AW_DAU_2014!$A$2:$U$58,COLUMN(),FALSE)&lt;&gt;0))</f>
        <v>6.3033997703412075</v>
      </c>
      <c r="N22" t="e">
        <f>(VLOOKUP(242, AW_DAU_2014!$A$2:$U$58,COLUMN(),FALSE)+VLOOKUP(243, AW_DAU_2014!$A$2:$U$58,COLUMN(),FALSE))/((VLOOKUP(242, AW_DAU_2014!$A$2:$U$58,COLUMN(),FALSE)&lt;&gt;0)+(VLOOKUP(243, AW_DAU_2014!$A$2:$U$58,COLUMN(),FALSE)&lt;&gt;0))</f>
        <v>#DIV/0!</v>
      </c>
      <c r="O22" t="e">
        <f>(VLOOKUP(242, AW_DAU_2014!$A$2:$U$58,COLUMN(),FALSE)+VLOOKUP(243, AW_DAU_2014!$A$2:$U$58,COLUMN(),FALSE))/((VLOOKUP(242, AW_DAU_2014!$A$2:$U$58,COLUMN(),FALSE)&lt;&gt;0)+(VLOOKUP(243, AW_DAU_2014!$A$2:$U$58,COLUMN(),FALSE)&lt;&gt;0))</f>
        <v>#DIV/0!</v>
      </c>
      <c r="P22" t="e">
        <f>(VLOOKUP(242, AW_DAU_2014!$A$2:$U$58,COLUMN(),FALSE)+VLOOKUP(243, AW_DAU_2014!$A$2:$U$58,COLUMN(),FALSE))/((VLOOKUP(242, AW_DAU_2014!$A$2:$U$58,COLUMN(),FALSE)&lt;&gt;0)+(VLOOKUP(243, AW_DAU_2014!$A$2:$U$58,COLUMN(),FALSE)&lt;&gt;0))</f>
        <v>#DIV/0!</v>
      </c>
      <c r="Q22" t="e">
        <f>(VLOOKUP(242, AW_DAU_2014!$A$2:$U$58,COLUMN(),FALSE)+VLOOKUP(243, AW_DAU_2014!$A$2:$U$58,COLUMN(),FALSE))/((VLOOKUP(242, AW_DAU_2014!$A$2:$U$58,COLUMN(),FALSE)&lt;&gt;0)+(VLOOKUP(243, AW_DAU_2014!$A$2:$U$58,COLUMN(),FALSE)&lt;&gt;0))</f>
        <v>#DIV/0!</v>
      </c>
      <c r="R22">
        <f>(VLOOKUP(242, AW_DAU_2014!$A$2:$U$58,COLUMN(),FALSE)+VLOOKUP(243, AW_DAU_2014!$A$2:$U$58,COLUMN(),FALSE))/((VLOOKUP(242, AW_DAU_2014!$A$2:$U$58,COLUMN(),FALSE)&lt;&gt;0)+(VLOOKUP(243, AW_DAU_2014!$A$2:$U$58,COLUMN(),FALSE)&lt;&gt;0))</f>
        <v>1.9357939632545931</v>
      </c>
      <c r="S22">
        <f>(VLOOKUP(242, AW_DAU_2014!$A$2:$U$58,COLUMN(),FALSE)+VLOOKUP(243, AW_DAU_2014!$A$2:$U$58,COLUMN(),FALSE))/((VLOOKUP(242, AW_DAU_2014!$A$2:$U$58,COLUMN(),FALSE)&lt;&gt;0)+(VLOOKUP(243, AW_DAU_2014!$A$2:$U$58,COLUMN(),FALSE)&lt;&gt;0))</f>
        <v>2.9154076443569554</v>
      </c>
      <c r="T22">
        <f>(VLOOKUP(242, AW_DAU_2014!$A$2:$U$58,COLUMN(),FALSE)+VLOOKUP(243, AW_DAU_2014!$A$2:$U$58,COLUMN(),FALSE))/((VLOOKUP(242, AW_DAU_2014!$A$2:$U$58,COLUMN(),FALSE)&lt;&gt;0)+(VLOOKUP(243, AW_DAU_2014!$A$2:$U$58,COLUMN(),FALSE)&lt;&gt;0))</f>
        <v>1.140748031496063</v>
      </c>
      <c r="U22">
        <f>(VLOOKUP(242, AW_DAU_2014!$A$2:$U$58,COLUMN(),FALSE)+VLOOKUP(243, AW_DAU_2014!$A$2:$U$58,COLUMN(),FALSE))/((VLOOKUP(242, AW_DAU_2014!$A$2:$U$58,COLUMN(),FALSE)&lt;&gt;0)+(VLOOKUP(243, AW_DAU_2014!$A$2:$U$58,COLUMN(),FALSE)&lt;&gt;0))</f>
        <v>4.5654669433212742</v>
      </c>
    </row>
    <row r="23" spans="1:21">
      <c r="A23" s="9" t="s">
        <v>42</v>
      </c>
      <c r="B23">
        <f>(VLOOKUP(259, AW_DAU_2014!$A$2:$U$58,COLUMN(),FALSE)+VLOOKUP(260, AW_DAU_2014!$A$2:$U$58,COLUMN(),FALSE))/((VLOOKUP(259, AW_DAU_2014!$A$2:$U$58,COLUMN(),FALSE)&lt;&gt;0)+(VLOOKUP(260, AW_DAU_2014!$A$2:$U$58,COLUMN(),FALSE)&lt;&gt;0))</f>
        <v>5.842060367454069</v>
      </c>
      <c r="C23">
        <f>(VLOOKUP(259, AW_DAU_2014!$A$2:$U$58,COLUMN(),FALSE)+VLOOKUP(260, AW_DAU_2014!$A$2:$U$58,COLUMN(),FALSE))/((VLOOKUP(259, AW_DAU_2014!$A$2:$U$58,COLUMN(),FALSE)&lt;&gt;0)+(VLOOKUP(260, AW_DAU_2014!$A$2:$U$58,COLUMN(),FALSE)&lt;&gt;0))</f>
        <v>4.7884514435695538</v>
      </c>
      <c r="D23">
        <f>(VLOOKUP(259, AW_DAU_2014!$A$2:$U$58,COLUMN(),FALSE)+VLOOKUP(260, AW_DAU_2014!$A$2:$U$58,COLUMN(),FALSE))/((VLOOKUP(259, AW_DAU_2014!$A$2:$U$58,COLUMN(),FALSE)&lt;&gt;0)+(VLOOKUP(260, AW_DAU_2014!$A$2:$U$58,COLUMN(),FALSE)&lt;&gt;0))</f>
        <v>4.5163385826771654</v>
      </c>
      <c r="E23">
        <f>(VLOOKUP(259, AW_DAU_2014!$A$2:$U$58,COLUMN(),FALSE)+VLOOKUP(260, AW_DAU_2014!$A$2:$U$58,COLUMN(),FALSE))/((VLOOKUP(259, AW_DAU_2014!$A$2:$U$58,COLUMN(),FALSE)&lt;&gt;0)+(VLOOKUP(260, AW_DAU_2014!$A$2:$U$58,COLUMN(),FALSE)&lt;&gt;0))</f>
        <v>2.3999671916010499</v>
      </c>
      <c r="F23">
        <f>(VLOOKUP(259, AW_DAU_2014!$A$2:$U$58,COLUMN(),FALSE)+VLOOKUP(260, AW_DAU_2014!$A$2:$U$58,COLUMN(),FALSE))/((VLOOKUP(259, AW_DAU_2014!$A$2:$U$58,COLUMN(),FALSE)&lt;&gt;0)+(VLOOKUP(260, AW_DAU_2014!$A$2:$U$58,COLUMN(),FALSE)&lt;&gt;0))</f>
        <v>3.7438320209973748</v>
      </c>
      <c r="G23">
        <f>(VLOOKUP(259, AW_DAU_2014!$A$2:$U$58,COLUMN(),FALSE)+VLOOKUP(260, AW_DAU_2014!$A$2:$U$58,COLUMN(),FALSE))/((VLOOKUP(259, AW_DAU_2014!$A$2:$U$58,COLUMN(),FALSE)&lt;&gt;0)+(VLOOKUP(260, AW_DAU_2014!$A$2:$U$58,COLUMN(),FALSE)&lt;&gt;0))</f>
        <v>2.5307414698162733</v>
      </c>
      <c r="H23" t="e">
        <f>(VLOOKUP(259, AW_DAU_2014!$A$2:$U$58,COLUMN(),FALSE)+VLOOKUP(260, AW_DAU_2014!$A$2:$U$58,COLUMN(),FALSE))/((VLOOKUP(259, AW_DAU_2014!$A$2:$U$58,COLUMN(),FALSE)&lt;&gt;0)+(VLOOKUP(260, AW_DAU_2014!$A$2:$U$58,COLUMN(),FALSE)&lt;&gt;0))</f>
        <v>#DIV/0!</v>
      </c>
      <c r="I23">
        <f>(VLOOKUP(259, AW_DAU_2014!$A$2:$U$58,COLUMN(),FALSE)+VLOOKUP(260, AW_DAU_2014!$A$2:$U$58,COLUMN(),FALSE))/((VLOOKUP(259, AW_DAU_2014!$A$2:$U$58,COLUMN(),FALSE)&lt;&gt;0)+(VLOOKUP(260, AW_DAU_2014!$A$2:$U$58,COLUMN(),FALSE)&lt;&gt;0))</f>
        <v>1.8676509186351704</v>
      </c>
      <c r="J23">
        <f>(VLOOKUP(259, AW_DAU_2014!$A$2:$U$58,COLUMN(),FALSE)+VLOOKUP(260, AW_DAU_2014!$A$2:$U$58,COLUMN(),FALSE))/((VLOOKUP(259, AW_DAU_2014!$A$2:$U$58,COLUMN(),FALSE)&lt;&gt;0)+(VLOOKUP(260, AW_DAU_2014!$A$2:$U$58,COLUMN(),FALSE)&lt;&gt;0))</f>
        <v>3.9185367454068238</v>
      </c>
      <c r="K23">
        <f>(VLOOKUP(259, AW_DAU_2014!$A$2:$U$58,COLUMN(),FALSE)+VLOOKUP(260, AW_DAU_2014!$A$2:$U$58,COLUMN(),FALSE))/((VLOOKUP(259, AW_DAU_2014!$A$2:$U$58,COLUMN(),FALSE)&lt;&gt;0)+(VLOOKUP(260, AW_DAU_2014!$A$2:$U$58,COLUMN(),FALSE)&lt;&gt;0))</f>
        <v>4.4502296587926509</v>
      </c>
      <c r="L23" t="e">
        <f>(VLOOKUP(259, AW_DAU_2014!$A$2:$U$58,COLUMN(),FALSE)+VLOOKUP(260, AW_DAU_2014!$A$2:$U$58,COLUMN(),FALSE))/((VLOOKUP(259, AW_DAU_2014!$A$2:$U$58,COLUMN(),FALSE)&lt;&gt;0)+(VLOOKUP(260, AW_DAU_2014!$A$2:$U$58,COLUMN(),FALSE)&lt;&gt;0))</f>
        <v>#DIV/0!</v>
      </c>
      <c r="M23" t="e">
        <f>(VLOOKUP(259, AW_DAU_2014!$A$2:$U$58,COLUMN(),FALSE)+VLOOKUP(260, AW_DAU_2014!$A$2:$U$58,COLUMN(),FALSE))/((VLOOKUP(259, AW_DAU_2014!$A$2:$U$58,COLUMN(),FALSE)&lt;&gt;0)+(VLOOKUP(260, AW_DAU_2014!$A$2:$U$58,COLUMN(),FALSE)&lt;&gt;0))</f>
        <v>#DIV/0!</v>
      </c>
      <c r="N23" t="e">
        <f>(VLOOKUP(259, AW_DAU_2014!$A$2:$U$58,COLUMN(),FALSE)+VLOOKUP(260, AW_DAU_2014!$A$2:$U$58,COLUMN(),FALSE))/((VLOOKUP(259, AW_DAU_2014!$A$2:$U$58,COLUMN(),FALSE)&lt;&gt;0)+(VLOOKUP(260, AW_DAU_2014!$A$2:$U$58,COLUMN(),FALSE)&lt;&gt;0))</f>
        <v>#DIV/0!</v>
      </c>
      <c r="O23" t="e">
        <f>(VLOOKUP(259, AW_DAU_2014!$A$2:$U$58,COLUMN(),FALSE)+VLOOKUP(260, AW_DAU_2014!$A$2:$U$58,COLUMN(),FALSE))/((VLOOKUP(259, AW_DAU_2014!$A$2:$U$58,COLUMN(),FALSE)&lt;&gt;0)+(VLOOKUP(260, AW_DAU_2014!$A$2:$U$58,COLUMN(),FALSE)&lt;&gt;0))</f>
        <v>#DIV/0!</v>
      </c>
      <c r="P23">
        <f>(VLOOKUP(259, AW_DAU_2014!$A$2:$U$58,COLUMN(),FALSE)+VLOOKUP(260, AW_DAU_2014!$A$2:$U$58,COLUMN(),FALSE))/((VLOOKUP(259, AW_DAU_2014!$A$2:$U$58,COLUMN(),FALSE)&lt;&gt;0)+(VLOOKUP(260, AW_DAU_2014!$A$2:$U$58,COLUMN(),FALSE)&lt;&gt;0))</f>
        <v>2.4454068241469815</v>
      </c>
      <c r="Q23" t="e">
        <f>(VLOOKUP(259, AW_DAU_2014!$A$2:$U$58,COLUMN(),FALSE)+VLOOKUP(260, AW_DAU_2014!$A$2:$U$58,COLUMN(),FALSE))/((VLOOKUP(259, AW_DAU_2014!$A$2:$U$58,COLUMN(),FALSE)&lt;&gt;0)+(VLOOKUP(260, AW_DAU_2014!$A$2:$U$58,COLUMN(),FALSE)&lt;&gt;0))</f>
        <v>#DIV/0!</v>
      </c>
      <c r="R23" t="e">
        <f>(VLOOKUP(259, AW_DAU_2014!$A$2:$U$58,COLUMN(),FALSE)+VLOOKUP(260, AW_DAU_2014!$A$2:$U$58,COLUMN(),FALSE))/((VLOOKUP(259, AW_DAU_2014!$A$2:$U$58,COLUMN(),FALSE)&lt;&gt;0)+(VLOOKUP(260, AW_DAU_2014!$A$2:$U$58,COLUMN(),FALSE)&lt;&gt;0))</f>
        <v>#DIV/0!</v>
      </c>
      <c r="S23">
        <f>(VLOOKUP(259, AW_DAU_2014!$A$2:$U$58,COLUMN(),FALSE)+VLOOKUP(260, AW_DAU_2014!$A$2:$U$58,COLUMN(),FALSE))/((VLOOKUP(259, AW_DAU_2014!$A$2:$U$58,COLUMN(),FALSE)&lt;&gt;0)+(VLOOKUP(260, AW_DAU_2014!$A$2:$U$58,COLUMN(),FALSE)&lt;&gt;0))</f>
        <v>2.3209317585301834</v>
      </c>
      <c r="T23">
        <f>(VLOOKUP(259, AW_DAU_2014!$A$2:$U$58,COLUMN(),FALSE)+VLOOKUP(260, AW_DAU_2014!$A$2:$U$58,COLUMN(),FALSE))/((VLOOKUP(259, AW_DAU_2014!$A$2:$U$58,COLUMN(),FALSE)&lt;&gt;0)+(VLOOKUP(260, AW_DAU_2014!$A$2:$U$58,COLUMN(),FALSE)&lt;&gt;0))</f>
        <v>2.3086942257217848</v>
      </c>
      <c r="U23">
        <f>(VLOOKUP(259, AW_DAU_2014!$A$2:$U$58,COLUMN(),FALSE)+VLOOKUP(260, AW_DAU_2014!$A$2:$U$58,COLUMN(),FALSE))/((VLOOKUP(259, AW_DAU_2014!$A$2:$U$58,COLUMN(),FALSE)&lt;&gt;0)+(VLOOKUP(260, AW_DAU_2014!$A$2:$U$58,COLUMN(),FALSE)&lt;&gt;0))</f>
        <v>3.9856955380577426</v>
      </c>
    </row>
    <row r="24" spans="1:21">
      <c r="A24" s="9" t="s">
        <v>43</v>
      </c>
      <c r="B24">
        <f>VLOOKUP(255, AW_DAU_2014!$A$2:$U$58,COLUMN(),FALSE)</f>
        <v>5.8864501312335955</v>
      </c>
      <c r="C24">
        <f>VLOOKUP(255, AW_DAU_2014!$A$2:$U$58,COLUMN(),FALSE)</f>
        <v>5.0448818897637793</v>
      </c>
      <c r="D24">
        <f>VLOOKUP(255, AW_DAU_2014!$A$2:$U$58,COLUMN(),FALSE)</f>
        <v>4.0929461942257221</v>
      </c>
      <c r="E24">
        <f>VLOOKUP(255, AW_DAU_2014!$A$2:$U$58,COLUMN(),FALSE)</f>
        <v>2.5492782152230968</v>
      </c>
      <c r="F24">
        <f>VLOOKUP(255, AW_DAU_2014!$A$2:$U$58,COLUMN(),FALSE)</f>
        <v>3.8669619422572179</v>
      </c>
      <c r="G24">
        <f>VLOOKUP(255, AW_DAU_2014!$A$2:$U$58,COLUMN(),FALSE)</f>
        <v>0</v>
      </c>
      <c r="H24">
        <f>VLOOKUP(255, AW_DAU_2014!$A$2:$U$58,COLUMN(),FALSE)</f>
        <v>0</v>
      </c>
      <c r="I24">
        <f>VLOOKUP(255, AW_DAU_2014!$A$2:$U$58,COLUMN(),FALSE)</f>
        <v>1.6863188976377952</v>
      </c>
      <c r="J24">
        <f>VLOOKUP(255, AW_DAU_2014!$A$2:$U$58,COLUMN(),FALSE)</f>
        <v>3.9090551181102358</v>
      </c>
      <c r="K24">
        <f>VLOOKUP(255, AW_DAU_2014!$A$2:$U$58,COLUMN(),FALSE)</f>
        <v>4.6556758530183728</v>
      </c>
      <c r="L24">
        <f>VLOOKUP(255, AW_DAU_2014!$A$2:$U$58,COLUMN(),FALSE)</f>
        <v>3.2789041994750661</v>
      </c>
      <c r="M24">
        <f>VLOOKUP(255, AW_DAU_2014!$A$2:$U$58,COLUMN(),FALSE)</f>
        <v>6.354855643044619</v>
      </c>
      <c r="N24">
        <f>VLOOKUP(255, AW_DAU_2014!$A$2:$U$58,COLUMN(),FALSE)</f>
        <v>0</v>
      </c>
      <c r="O24">
        <f>VLOOKUP(255, AW_DAU_2014!$A$2:$U$58,COLUMN(),FALSE)</f>
        <v>0</v>
      </c>
      <c r="P24">
        <f>VLOOKUP(255, AW_DAU_2014!$A$2:$U$58,COLUMN(),FALSE)</f>
        <v>0</v>
      </c>
      <c r="Q24">
        <f>VLOOKUP(255, AW_DAU_2014!$A$2:$U$58,COLUMN(),FALSE)</f>
        <v>0</v>
      </c>
      <c r="R24">
        <f>VLOOKUP(255, AW_DAU_2014!$A$2:$U$58,COLUMN(),FALSE)</f>
        <v>0</v>
      </c>
      <c r="S24">
        <f>VLOOKUP(255, AW_DAU_2014!$A$2:$U$58,COLUMN(),FALSE)</f>
        <v>2.542322834645669</v>
      </c>
      <c r="T24">
        <f>VLOOKUP(255, AW_DAU_2014!$A$2:$U$58,COLUMN(),FALSE)</f>
        <v>3.0110236220472442</v>
      </c>
      <c r="U24">
        <f>VLOOKUP(255, AW_DAU_2014!$A$2:$U$58,COLUMN(),FALSE)</f>
        <v>4.2301509186351707</v>
      </c>
    </row>
    <row r="25" spans="1:21">
      <c r="A25" s="9" t="s">
        <v>44</v>
      </c>
      <c r="B25">
        <f>(VLOOKUP(257, AW_DAU_2014!$A$2:$U$58,COLUMN(),FALSE)+VLOOKUP(256, AW_DAU_2014!$A$2:$U$58,COLUMN(),FALSE))/((VLOOKUP(257, AW_DAU_2014!$A$2:$U$58,COLUMN(),FALSE)&lt;&gt;0)+(VLOOKUP(256, AW_DAU_2014!$A$2:$U$58,COLUMN(),FALSE)&lt;&gt;0))</f>
        <v>6.1200787401574797</v>
      </c>
      <c r="C25">
        <f>(VLOOKUP(257, AW_DAU_2014!$A$2:$U$58,COLUMN(),FALSE)+VLOOKUP(256, AW_DAU_2014!$A$2:$U$58,COLUMN(),FALSE))/((VLOOKUP(257, AW_DAU_2014!$A$2:$U$58,COLUMN(),FALSE)&lt;&gt;0)+(VLOOKUP(256, AW_DAU_2014!$A$2:$U$58,COLUMN(),FALSE)&lt;&gt;0))</f>
        <v>5.0676123056733289</v>
      </c>
      <c r="D25">
        <f>(VLOOKUP(257, AW_DAU_2014!$A$2:$U$58,COLUMN(),FALSE)+VLOOKUP(256, AW_DAU_2014!$A$2:$U$58,COLUMN(),FALSE))/((VLOOKUP(257, AW_DAU_2014!$A$2:$U$58,COLUMN(),FALSE)&lt;&gt;0)+(VLOOKUP(256, AW_DAU_2014!$A$2:$U$58,COLUMN(),FALSE)&lt;&gt;0))</f>
        <v>4.4769900067390225</v>
      </c>
      <c r="E25">
        <f>(VLOOKUP(257, AW_DAU_2014!$A$2:$U$58,COLUMN(),FALSE)+VLOOKUP(256, AW_DAU_2014!$A$2:$U$58,COLUMN(),FALSE))/((VLOOKUP(257, AW_DAU_2014!$A$2:$U$58,COLUMN(),FALSE)&lt;&gt;0)+(VLOOKUP(256, AW_DAU_2014!$A$2:$U$58,COLUMN(),FALSE)&lt;&gt;0))</f>
        <v>2.6680118110236219</v>
      </c>
      <c r="F25">
        <f>(VLOOKUP(257, AW_DAU_2014!$A$2:$U$58,COLUMN(),FALSE)+VLOOKUP(256, AW_DAU_2014!$A$2:$U$58,COLUMN(),FALSE))/((VLOOKUP(257, AW_DAU_2014!$A$2:$U$58,COLUMN(),FALSE)&lt;&gt;0)+(VLOOKUP(256, AW_DAU_2014!$A$2:$U$58,COLUMN(),FALSE)&lt;&gt;0))</f>
        <v>3.992749343832021</v>
      </c>
      <c r="G25" t="e">
        <f>(VLOOKUP(257, AW_DAU_2014!$A$2:$U$58,COLUMN(),FALSE)+VLOOKUP(256, AW_DAU_2014!$A$2:$U$58,COLUMN(),FALSE))/((VLOOKUP(257, AW_DAU_2014!$A$2:$U$58,COLUMN(),FALSE)&lt;&gt;0)+(VLOOKUP(256, AW_DAU_2014!$A$2:$U$58,COLUMN(),FALSE)&lt;&gt;0))</f>
        <v>#DIV/0!</v>
      </c>
      <c r="H25">
        <f>(VLOOKUP(257, AW_DAU_2014!$A$2:$U$58,COLUMN(),FALSE)+VLOOKUP(256, AW_DAU_2014!$A$2:$U$58,COLUMN(),FALSE))/((VLOOKUP(257, AW_DAU_2014!$A$2:$U$58,COLUMN(),FALSE)&lt;&gt;0)+(VLOOKUP(256, AW_DAU_2014!$A$2:$U$58,COLUMN(),FALSE)&lt;&gt;0))</f>
        <v>2.3958661417322835</v>
      </c>
      <c r="I25">
        <f>(VLOOKUP(257, AW_DAU_2014!$A$2:$U$58,COLUMN(),FALSE)+VLOOKUP(256, AW_DAU_2014!$A$2:$U$58,COLUMN(),FALSE))/((VLOOKUP(257, AW_DAU_2014!$A$2:$U$58,COLUMN(),FALSE)&lt;&gt;0)+(VLOOKUP(256, AW_DAU_2014!$A$2:$U$58,COLUMN(),FALSE)&lt;&gt;0))</f>
        <v>1.8540307461567305</v>
      </c>
      <c r="J25">
        <f>(VLOOKUP(257, AW_DAU_2014!$A$2:$U$58,COLUMN(),FALSE)+VLOOKUP(256, AW_DAU_2014!$A$2:$U$58,COLUMN(),FALSE))/((VLOOKUP(257, AW_DAU_2014!$A$2:$U$58,COLUMN(),FALSE)&lt;&gt;0)+(VLOOKUP(256, AW_DAU_2014!$A$2:$U$58,COLUMN(),FALSE)&lt;&gt;0))</f>
        <v>4.0613188976377952</v>
      </c>
      <c r="K25">
        <f>(VLOOKUP(257, AW_DAU_2014!$A$2:$U$58,COLUMN(),FALSE)+VLOOKUP(256, AW_DAU_2014!$A$2:$U$58,COLUMN(),FALSE))/((VLOOKUP(257, AW_DAU_2014!$A$2:$U$58,COLUMN(),FALSE)&lt;&gt;0)+(VLOOKUP(256, AW_DAU_2014!$A$2:$U$58,COLUMN(),FALSE)&lt;&gt;0))</f>
        <v>4.4097687007874011</v>
      </c>
      <c r="L25">
        <f>(VLOOKUP(257, AW_DAU_2014!$A$2:$U$58,COLUMN(),FALSE)+VLOOKUP(256, AW_DAU_2014!$A$2:$U$58,COLUMN(),FALSE))/((VLOOKUP(257, AW_DAU_2014!$A$2:$U$58,COLUMN(),FALSE)&lt;&gt;0)+(VLOOKUP(256, AW_DAU_2014!$A$2:$U$58,COLUMN(),FALSE)&lt;&gt;0))</f>
        <v>3.5488517060367455</v>
      </c>
      <c r="M25">
        <f>(VLOOKUP(257, AW_DAU_2014!$A$2:$U$58,COLUMN(),FALSE)+VLOOKUP(256, AW_DAU_2014!$A$2:$U$58,COLUMN(),FALSE))/((VLOOKUP(257, AW_DAU_2014!$A$2:$U$58,COLUMN(),FALSE)&lt;&gt;0)+(VLOOKUP(256, AW_DAU_2014!$A$2:$U$58,COLUMN(),FALSE)&lt;&gt;0))</f>
        <v>6.3465551181102349</v>
      </c>
      <c r="N25">
        <f>(VLOOKUP(257, AW_DAU_2014!$A$2:$U$58,COLUMN(),FALSE)+VLOOKUP(256, AW_DAU_2014!$A$2:$U$58,COLUMN(),FALSE))/((VLOOKUP(257, AW_DAU_2014!$A$2:$U$58,COLUMN(),FALSE)&lt;&gt;0)+(VLOOKUP(256, AW_DAU_2014!$A$2:$U$58,COLUMN(),FALSE)&lt;&gt;0))</f>
        <v>2.1831036745406824</v>
      </c>
      <c r="O25" t="e">
        <f>(VLOOKUP(257, AW_DAU_2014!$A$2:$U$58,COLUMN(),FALSE)+VLOOKUP(256, AW_DAU_2014!$A$2:$U$58,COLUMN(),FALSE))/((VLOOKUP(257, AW_DAU_2014!$A$2:$U$58,COLUMN(),FALSE)&lt;&gt;0)+(VLOOKUP(256, AW_DAU_2014!$A$2:$U$58,COLUMN(),FALSE)&lt;&gt;0))</f>
        <v>#DIV/0!</v>
      </c>
      <c r="P25" t="e">
        <f>(VLOOKUP(257, AW_DAU_2014!$A$2:$U$58,COLUMN(),FALSE)+VLOOKUP(256, AW_DAU_2014!$A$2:$U$58,COLUMN(),FALSE))/((VLOOKUP(257, AW_DAU_2014!$A$2:$U$58,COLUMN(),FALSE)&lt;&gt;0)+(VLOOKUP(256, AW_DAU_2014!$A$2:$U$58,COLUMN(),FALSE)&lt;&gt;0))</f>
        <v>#DIV/0!</v>
      </c>
      <c r="Q25" t="e">
        <f>(VLOOKUP(257, AW_DAU_2014!$A$2:$U$58,COLUMN(),FALSE)+VLOOKUP(256, AW_DAU_2014!$A$2:$U$58,COLUMN(),FALSE))/((VLOOKUP(257, AW_DAU_2014!$A$2:$U$58,COLUMN(),FALSE)&lt;&gt;0)+(VLOOKUP(256, AW_DAU_2014!$A$2:$U$58,COLUMN(),FALSE)&lt;&gt;0))</f>
        <v>#DIV/0!</v>
      </c>
      <c r="R25">
        <f>(VLOOKUP(257, AW_DAU_2014!$A$2:$U$58,COLUMN(),FALSE)+VLOOKUP(256, AW_DAU_2014!$A$2:$U$58,COLUMN(),FALSE))/((VLOOKUP(257, AW_DAU_2014!$A$2:$U$58,COLUMN(),FALSE)&lt;&gt;0)+(VLOOKUP(256, AW_DAU_2014!$A$2:$U$58,COLUMN(),FALSE)&lt;&gt;0))</f>
        <v>2.9481627296587929</v>
      </c>
      <c r="S25">
        <f>(VLOOKUP(257, AW_DAU_2014!$A$2:$U$58,COLUMN(),FALSE)+VLOOKUP(256, AW_DAU_2014!$A$2:$U$58,COLUMN(),FALSE))/((VLOOKUP(257, AW_DAU_2014!$A$2:$U$58,COLUMN(),FALSE)&lt;&gt;0)+(VLOOKUP(256, AW_DAU_2014!$A$2:$U$58,COLUMN(),FALSE)&lt;&gt;0))</f>
        <v>2.6113517060367455</v>
      </c>
      <c r="T25">
        <f>(VLOOKUP(257, AW_DAU_2014!$A$2:$U$58,COLUMN(),FALSE)+VLOOKUP(256, AW_DAU_2014!$A$2:$U$58,COLUMN(),FALSE))/((VLOOKUP(257, AW_DAU_2014!$A$2:$U$58,COLUMN(),FALSE)&lt;&gt;0)+(VLOOKUP(256, AW_DAU_2014!$A$2:$U$58,COLUMN(),FALSE)&lt;&gt;0))</f>
        <v>2.3433398950131235</v>
      </c>
      <c r="U25">
        <f>(VLOOKUP(257, AW_DAU_2014!$A$2:$U$58,COLUMN(),FALSE)+VLOOKUP(256, AW_DAU_2014!$A$2:$U$58,COLUMN(),FALSE))/((VLOOKUP(257, AW_DAU_2014!$A$2:$U$58,COLUMN(),FALSE)&lt;&gt;0)+(VLOOKUP(256, AW_DAU_2014!$A$2:$U$58,COLUMN(),FALSE)&lt;&gt;0))</f>
        <v>4.1552537773994462</v>
      </c>
    </row>
    <row r="26" spans="1:21">
      <c r="A26" s="9" t="s">
        <v>45</v>
      </c>
      <c r="B26">
        <f>VLOOKUP(254, AW_DAU_2014!$A$2:$U$58,COLUMN(),FALSE)</f>
        <v>6.0047244094488192</v>
      </c>
      <c r="C26">
        <f>VLOOKUP(254, AW_DAU_2014!$A$2:$U$58,COLUMN(),FALSE)</f>
        <v>5.3777559055118109</v>
      </c>
      <c r="D26">
        <f>VLOOKUP(254, AW_DAU_2014!$A$2:$U$58,COLUMN(),FALSE)</f>
        <v>0</v>
      </c>
      <c r="E26">
        <f>VLOOKUP(254, AW_DAU_2014!$A$2:$U$58,COLUMN(),FALSE)</f>
        <v>2.5888123359580053</v>
      </c>
      <c r="F26">
        <f>VLOOKUP(254, AW_DAU_2014!$A$2:$U$58,COLUMN(),FALSE)</f>
        <v>3.8603346456692917</v>
      </c>
      <c r="G26">
        <f>VLOOKUP(254, AW_DAU_2014!$A$2:$U$58,COLUMN(),FALSE)</f>
        <v>3.024475065616798</v>
      </c>
      <c r="H26">
        <f>VLOOKUP(254, AW_DAU_2014!$A$2:$U$58,COLUMN(),FALSE)</f>
        <v>2.3695866141732287</v>
      </c>
      <c r="I26">
        <f>VLOOKUP(254, AW_DAU_2014!$A$2:$U$58,COLUMN(),FALSE)</f>
        <v>2.0166010498687661</v>
      </c>
      <c r="J26">
        <f>VLOOKUP(254, AW_DAU_2014!$A$2:$U$58,COLUMN(),FALSE)</f>
        <v>4.056725721784777</v>
      </c>
      <c r="K26">
        <f>VLOOKUP(254, AW_DAU_2014!$A$2:$U$58,COLUMN(),FALSE)</f>
        <v>4.943274278215223</v>
      </c>
      <c r="L26">
        <f>VLOOKUP(254, AW_DAU_2014!$A$2:$U$58,COLUMN(),FALSE)</f>
        <v>3.1736548556430444</v>
      </c>
      <c r="M26">
        <f>VLOOKUP(254, AW_DAU_2014!$A$2:$U$58,COLUMN(),FALSE)</f>
        <v>6.4927821522309719</v>
      </c>
      <c r="N26">
        <f>VLOOKUP(254, AW_DAU_2014!$A$2:$U$58,COLUMN(),FALSE)</f>
        <v>2.2048228346456695</v>
      </c>
      <c r="O26">
        <f>VLOOKUP(254, AW_DAU_2014!$A$2:$U$58,COLUMN(),FALSE)</f>
        <v>0</v>
      </c>
      <c r="P26">
        <f>VLOOKUP(254, AW_DAU_2014!$A$2:$U$58,COLUMN(),FALSE)</f>
        <v>2.8386482939632547</v>
      </c>
      <c r="Q26">
        <f>VLOOKUP(254, AW_DAU_2014!$A$2:$U$58,COLUMN(),FALSE)</f>
        <v>0</v>
      </c>
      <c r="R26">
        <f>VLOOKUP(254, AW_DAU_2014!$A$2:$U$58,COLUMN(),FALSE)</f>
        <v>0</v>
      </c>
      <c r="S26">
        <f>VLOOKUP(254, AW_DAU_2014!$A$2:$U$58,COLUMN(),FALSE)</f>
        <v>2.6697506561679787</v>
      </c>
      <c r="T26">
        <f>VLOOKUP(254, AW_DAU_2014!$A$2:$U$58,COLUMN(),FALSE)</f>
        <v>2.9018700787401577</v>
      </c>
      <c r="U26">
        <f>VLOOKUP(254, AW_DAU_2014!$A$2:$U$58,COLUMN(),FALSE)</f>
        <v>4.4231627296587925</v>
      </c>
    </row>
    <row r="27" spans="1:21">
      <c r="A27" s="10" t="s">
        <v>46</v>
      </c>
      <c r="B27">
        <f>VLOOKUP(258, AW_DAU_2014!$A$2:$U$58,COLUMN(),FALSE)</f>
        <v>6.064074803149607</v>
      </c>
      <c r="C27">
        <f>VLOOKUP(258, AW_DAU_2014!$A$2:$U$58,COLUMN(),FALSE)</f>
        <v>4.9474081364829399</v>
      </c>
      <c r="D27">
        <f>VLOOKUP(258, AW_DAU_2014!$A$2:$U$58,COLUMN(),FALSE)</f>
        <v>4.658136482939633</v>
      </c>
      <c r="E27">
        <f>VLOOKUP(258, AW_DAU_2014!$A$2:$U$58,COLUMN(),FALSE)</f>
        <v>2.528707349081365</v>
      </c>
      <c r="F27">
        <f>VLOOKUP(258, AW_DAU_2014!$A$2:$U$58,COLUMN(),FALSE)</f>
        <v>4.0770997375328077</v>
      </c>
      <c r="G27">
        <f>VLOOKUP(258, AW_DAU_2014!$A$2:$U$58,COLUMN(),FALSE)</f>
        <v>2.8509186351706037</v>
      </c>
      <c r="H27">
        <f>VLOOKUP(258, AW_DAU_2014!$A$2:$U$58,COLUMN(),FALSE)</f>
        <v>2.3369094488188979</v>
      </c>
      <c r="I27">
        <f>VLOOKUP(258, AW_DAU_2014!$A$2:$U$58,COLUMN(),FALSE)</f>
        <v>1.8490157480314962</v>
      </c>
      <c r="J27">
        <f>VLOOKUP(258, AW_DAU_2014!$A$2:$U$58,COLUMN(),FALSE)</f>
        <v>4.1118766404199469</v>
      </c>
      <c r="K27">
        <f>VLOOKUP(258, AW_DAU_2014!$A$2:$U$58,COLUMN(),FALSE)</f>
        <v>4.9641076115485561</v>
      </c>
      <c r="L27">
        <f>VLOOKUP(258, AW_DAU_2014!$A$2:$U$58,COLUMN(),FALSE)</f>
        <v>3.4735564304461941</v>
      </c>
      <c r="M27">
        <f>VLOOKUP(258, AW_DAU_2014!$A$2:$U$58,COLUMN(),FALSE)</f>
        <v>6.1756561679790014</v>
      </c>
      <c r="N27">
        <f>VLOOKUP(258, AW_DAU_2014!$A$2:$U$58,COLUMN(),FALSE)</f>
        <v>2.1765748031496059</v>
      </c>
      <c r="O27">
        <f>VLOOKUP(258, AW_DAU_2014!$A$2:$U$58,COLUMN(),FALSE)</f>
        <v>0</v>
      </c>
      <c r="P27">
        <f>VLOOKUP(258, AW_DAU_2014!$A$2:$U$58,COLUMN(),FALSE)</f>
        <v>2.6909120734908138</v>
      </c>
      <c r="Q27">
        <f>VLOOKUP(258, AW_DAU_2014!$A$2:$U$58,COLUMN(),FALSE)</f>
        <v>0</v>
      </c>
      <c r="R27">
        <f>VLOOKUP(258, AW_DAU_2014!$A$2:$U$58,COLUMN(),FALSE)</f>
        <v>0</v>
      </c>
      <c r="S27">
        <f>VLOOKUP(258, AW_DAU_2014!$A$2:$U$58,COLUMN(),FALSE)</f>
        <v>2.5916994750656168</v>
      </c>
      <c r="T27">
        <f>VLOOKUP(258, AW_DAU_2014!$A$2:$U$58,COLUMN(),FALSE)</f>
        <v>2.5150918635170605</v>
      </c>
      <c r="U27">
        <f>VLOOKUP(258, AW_DAU_2014!$A$2:$U$58,COLUMN(),FALSE)</f>
        <v>4.4606299212598426</v>
      </c>
    </row>
    <row r="28" spans="1:21">
      <c r="A28" s="10" t="s">
        <v>47</v>
      </c>
      <c r="B28">
        <f>VLOOKUP(261, AW_DAU_2014!$A$2:$U$58,COLUMN(),FALSE)</f>
        <v>5.9920603674540693</v>
      </c>
      <c r="C28">
        <f>VLOOKUP(261, AW_DAU_2014!$A$2:$U$58,COLUMN(),FALSE)</f>
        <v>4.7525918635170603</v>
      </c>
      <c r="D28">
        <f>VLOOKUP(261, AW_DAU_2014!$A$2:$U$58,COLUMN(),FALSE)</f>
        <v>4.6941929133858267</v>
      </c>
      <c r="E28">
        <f>VLOOKUP(261, AW_DAU_2014!$A$2:$U$58,COLUMN(),FALSE)</f>
        <v>2.8081364829396325</v>
      </c>
      <c r="F28">
        <f>VLOOKUP(261, AW_DAU_2014!$A$2:$U$58,COLUMN(),FALSE)</f>
        <v>3.7832349081364827</v>
      </c>
      <c r="G28">
        <f>VLOOKUP(261, AW_DAU_2014!$A$2:$U$58,COLUMN(),FALSE)</f>
        <v>3.0080708661417321</v>
      </c>
      <c r="H28">
        <f>VLOOKUP(261, AW_DAU_2014!$A$2:$U$58,COLUMN(),FALSE)</f>
        <v>0</v>
      </c>
      <c r="I28">
        <f>VLOOKUP(261, AW_DAU_2014!$A$2:$U$58,COLUMN(),FALSE)</f>
        <v>2.0217847769028872</v>
      </c>
      <c r="J28">
        <f>VLOOKUP(261, AW_DAU_2014!$A$2:$U$58,COLUMN(),FALSE)</f>
        <v>3.5936351706036742</v>
      </c>
      <c r="K28">
        <f>VLOOKUP(261, AW_DAU_2014!$A$2:$U$58,COLUMN(),FALSE)</f>
        <v>3.9520669291338582</v>
      </c>
      <c r="L28">
        <f>VLOOKUP(261, AW_DAU_2014!$A$2:$U$58,COLUMN(),FALSE)</f>
        <v>0</v>
      </c>
      <c r="M28">
        <f>VLOOKUP(261, AW_DAU_2014!$A$2:$U$58,COLUMN(),FALSE)</f>
        <v>0</v>
      </c>
      <c r="N28">
        <f>VLOOKUP(261, AW_DAU_2014!$A$2:$U$58,COLUMN(),FALSE)</f>
        <v>2.8825787401574807</v>
      </c>
      <c r="O28">
        <f>VLOOKUP(261, AW_DAU_2014!$A$2:$U$58,COLUMN(),FALSE)</f>
        <v>0</v>
      </c>
      <c r="P28">
        <f>VLOOKUP(261, AW_DAU_2014!$A$2:$U$58,COLUMN(),FALSE)</f>
        <v>2.7685039370078739</v>
      </c>
      <c r="Q28">
        <f>VLOOKUP(261, AW_DAU_2014!$A$2:$U$58,COLUMN(),FALSE)</f>
        <v>0</v>
      </c>
      <c r="R28">
        <f>VLOOKUP(261, AW_DAU_2014!$A$2:$U$58,COLUMN(),FALSE)</f>
        <v>0</v>
      </c>
      <c r="S28">
        <f>VLOOKUP(261, AW_DAU_2014!$A$2:$U$58,COLUMN(),FALSE)</f>
        <v>0</v>
      </c>
      <c r="T28">
        <f>VLOOKUP(261, AW_DAU_2014!$A$2:$U$58,COLUMN(),FALSE)</f>
        <v>1.2694225721784775</v>
      </c>
      <c r="U28">
        <f>VLOOKUP(261, AW_DAU_2014!$A$2:$U$58,COLUMN(),FALSE)</f>
        <v>4.0217847769028872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9100-1078-B243-9DB3-1D6A4960E5BB}">
  <dimension ref="A1:U28"/>
  <sheetViews>
    <sheetView tabSelected="1" workbookViewId="0">
      <selection activeCell="J14" sqref="J14"/>
    </sheetView>
  </sheetViews>
  <sheetFormatPr baseColWidth="10" defaultRowHeight="13"/>
  <sheetData>
    <row r="1" spans="1:21">
      <c r="B1" s="1" t="s">
        <v>0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6</v>
      </c>
      <c r="S1" s="1" t="s">
        <v>14</v>
      </c>
      <c r="T1" s="1" t="s">
        <v>11</v>
      </c>
      <c r="U1" s="1" t="s">
        <v>19</v>
      </c>
    </row>
    <row r="2" spans="1:21">
      <c r="A2" s="9" t="s">
        <v>21</v>
      </c>
      <c r="B2">
        <v>3.9157364520611395</v>
      </c>
      <c r="C2">
        <v>4.0604813185116564</v>
      </c>
      <c r="D2">
        <v>3.4100721784776904</v>
      </c>
      <c r="E2">
        <v>2.6298884514435694</v>
      </c>
      <c r="F2">
        <v>0</v>
      </c>
      <c r="G2">
        <v>0</v>
      </c>
      <c r="H2">
        <v>0</v>
      </c>
      <c r="I2">
        <v>1.2100587962263278</v>
      </c>
      <c r="J2">
        <v>0</v>
      </c>
      <c r="K2">
        <v>3.4502412523696928</v>
      </c>
      <c r="L2">
        <v>3.1920603674540682</v>
      </c>
      <c r="M2">
        <v>4.3916396438092224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3.0425472322716418</v>
      </c>
      <c r="U2">
        <v>2.5825835352311732</v>
      </c>
    </row>
    <row r="3" spans="1:21">
      <c r="A3" s="9" t="s">
        <v>22</v>
      </c>
      <c r="B3">
        <v>4.0057670053118057</v>
      </c>
      <c r="C3">
        <v>4.0493908283482956</v>
      </c>
      <c r="D3">
        <v>3.697161957226625</v>
      </c>
      <c r="E3">
        <v>2.465396058773635</v>
      </c>
      <c r="F3">
        <v>0</v>
      </c>
      <c r="G3">
        <v>2.3639763779527558</v>
      </c>
      <c r="H3">
        <v>2.2206692913385822</v>
      </c>
      <c r="I3">
        <v>1.4418062725302492</v>
      </c>
      <c r="J3">
        <v>0</v>
      </c>
      <c r="K3">
        <v>3.3267090210979902</v>
      </c>
      <c r="L3">
        <v>2.7011485581597321</v>
      </c>
      <c r="M3">
        <v>4.3590845127937117</v>
      </c>
      <c r="N3">
        <v>0</v>
      </c>
      <c r="O3">
        <v>2.9240485564304461</v>
      </c>
      <c r="P3">
        <v>1.6886482939632548</v>
      </c>
      <c r="Q3">
        <v>0</v>
      </c>
      <c r="R3">
        <v>0</v>
      </c>
      <c r="S3">
        <v>0</v>
      </c>
      <c r="T3">
        <v>2.8675577415251254</v>
      </c>
      <c r="U3">
        <v>2.5702942106405047</v>
      </c>
    </row>
    <row r="4" spans="1:21">
      <c r="A4" s="9" t="s">
        <v>23</v>
      </c>
      <c r="B4">
        <v>3.810989889846446</v>
      </c>
      <c r="C4">
        <v>3.7473446497828267</v>
      </c>
      <c r="D4">
        <v>2.9701120795271119</v>
      </c>
      <c r="E4">
        <v>2.5428796198025085</v>
      </c>
      <c r="F4">
        <v>2.8271653543307087</v>
      </c>
      <c r="G4">
        <v>1.9509297908009431</v>
      </c>
      <c r="H4">
        <v>2.0924478174136576</v>
      </c>
      <c r="I4">
        <v>1.1932468920761592</v>
      </c>
      <c r="J4">
        <v>3.9928149606299201</v>
      </c>
      <c r="K4">
        <v>3.4571444038674235</v>
      </c>
      <c r="L4">
        <v>2.4314106387304912</v>
      </c>
      <c r="M4">
        <v>4.5253749341650957</v>
      </c>
      <c r="N4">
        <v>0</v>
      </c>
      <c r="O4">
        <v>3.0111339261790149</v>
      </c>
      <c r="P4">
        <v>2.0723776235126086</v>
      </c>
      <c r="Q4">
        <v>0</v>
      </c>
      <c r="R4">
        <v>2.6700502642582808</v>
      </c>
      <c r="S4">
        <v>2.7454174911465459</v>
      </c>
      <c r="T4">
        <v>2.8795262669142105</v>
      </c>
      <c r="U4">
        <v>0</v>
      </c>
    </row>
    <row r="5" spans="1:21">
      <c r="A5" s="9" t="s">
        <v>24</v>
      </c>
      <c r="B5">
        <v>3.810989889846446</v>
      </c>
      <c r="C5">
        <v>3.7473446497828267</v>
      </c>
      <c r="D5">
        <v>2.9701120795271119</v>
      </c>
      <c r="E5">
        <v>2.5428796198025085</v>
      </c>
      <c r="F5">
        <v>2.8271653543307087</v>
      </c>
      <c r="G5">
        <v>1.9509297908009431</v>
      </c>
      <c r="H5">
        <v>2.0924478174136576</v>
      </c>
      <c r="I5">
        <v>1.1932468920761592</v>
      </c>
      <c r="J5">
        <v>3.9928149606299201</v>
      </c>
      <c r="K5">
        <v>3.4571444038674235</v>
      </c>
      <c r="L5">
        <v>2.4314106387304912</v>
      </c>
      <c r="M5">
        <v>4.5253749341650957</v>
      </c>
      <c r="N5">
        <v>0</v>
      </c>
      <c r="O5">
        <v>3.0111339261790149</v>
      </c>
      <c r="P5">
        <v>2.0723776235126086</v>
      </c>
      <c r="Q5">
        <v>0</v>
      </c>
      <c r="R5">
        <v>2.6700502642582808</v>
      </c>
      <c r="S5">
        <v>2.7454174911465459</v>
      </c>
      <c r="T5">
        <v>2.8795262669142105</v>
      </c>
      <c r="U5">
        <v>0</v>
      </c>
    </row>
    <row r="6" spans="1:21">
      <c r="A6" s="9" t="s">
        <v>25</v>
      </c>
      <c r="B6">
        <v>3.7066350570807187</v>
      </c>
      <c r="C6">
        <v>3.9812801023865432</v>
      </c>
      <c r="D6">
        <v>3.4538495188101486</v>
      </c>
      <c r="E6">
        <v>2.4335464792668726</v>
      </c>
      <c r="F6">
        <v>3.3093832020997374</v>
      </c>
      <c r="G6">
        <v>2.2303032658536792</v>
      </c>
      <c r="H6">
        <v>2.2264195247900411</v>
      </c>
      <c r="I6">
        <v>1.2289369871403992</v>
      </c>
      <c r="J6">
        <v>3.5508366141732282</v>
      </c>
      <c r="K6">
        <v>3.4978566910278204</v>
      </c>
      <c r="L6">
        <v>2.3879995897198802</v>
      </c>
      <c r="M6">
        <v>4.5784109079301034</v>
      </c>
      <c r="N6">
        <v>0</v>
      </c>
      <c r="O6">
        <v>3.0438882379607475</v>
      </c>
      <c r="P6">
        <v>1.7990938492971538</v>
      </c>
      <c r="Q6">
        <v>0</v>
      </c>
      <c r="R6">
        <v>0</v>
      </c>
      <c r="S6">
        <v>2.636879927785325</v>
      </c>
      <c r="T6">
        <v>2.5166887770281368</v>
      </c>
      <c r="U6">
        <v>0</v>
      </c>
    </row>
    <row r="7" spans="1:21">
      <c r="A7" s="9" t="s">
        <v>26</v>
      </c>
      <c r="B7">
        <v>4.0731817316831611</v>
      </c>
      <c r="C7">
        <v>4.2737973526273052</v>
      </c>
      <c r="D7">
        <v>2.81344725574015</v>
      </c>
      <c r="E7">
        <v>2.2994313210848643</v>
      </c>
      <c r="F7">
        <v>2.733530183727034</v>
      </c>
      <c r="G7">
        <v>2.0591813300123198</v>
      </c>
      <c r="H7">
        <v>2.2465223097112861</v>
      </c>
      <c r="I7">
        <v>0.98498391557660636</v>
      </c>
      <c r="J7">
        <v>3.8234087926509188</v>
      </c>
      <c r="K7">
        <v>3.5376510244720056</v>
      </c>
      <c r="L7">
        <v>2.5410696165169444</v>
      </c>
      <c r="M7">
        <v>4.3640836148202053</v>
      </c>
      <c r="N7">
        <v>0</v>
      </c>
      <c r="O7">
        <v>3.0189863618885275</v>
      </c>
      <c r="P7">
        <v>1.6286427621435213</v>
      </c>
      <c r="Q7">
        <v>0</v>
      </c>
      <c r="R7">
        <v>2.2993438320209973</v>
      </c>
      <c r="S7">
        <v>2.5599295121748455</v>
      </c>
      <c r="T7">
        <v>2.6907984197704207</v>
      </c>
      <c r="U7">
        <v>2.9556758530183731</v>
      </c>
    </row>
    <row r="8" spans="1:21">
      <c r="A8" s="9" t="s">
        <v>27</v>
      </c>
      <c r="B8">
        <v>4.1382058770585095</v>
      </c>
      <c r="C8">
        <v>3.7836778215223097</v>
      </c>
      <c r="D8">
        <v>3.1711287360882214</v>
      </c>
      <c r="E8">
        <v>2.3097276902887138</v>
      </c>
      <c r="F8">
        <v>0</v>
      </c>
      <c r="G8">
        <v>2.6693077427821521</v>
      </c>
      <c r="H8">
        <v>2.0257099852649993</v>
      </c>
      <c r="I8">
        <v>1.1152441778344657</v>
      </c>
      <c r="J8">
        <v>4.071653543307086</v>
      </c>
      <c r="K8">
        <v>3.5925630805566713</v>
      </c>
      <c r="L8">
        <v>2.2222403061700255</v>
      </c>
      <c r="M8">
        <v>4.6467503798029686</v>
      </c>
      <c r="N8">
        <v>0</v>
      </c>
      <c r="O8">
        <v>3.0869258530183727</v>
      </c>
      <c r="P8">
        <v>1.8007874015748029</v>
      </c>
      <c r="Q8">
        <v>0</v>
      </c>
      <c r="R8">
        <v>2.4794619422572177</v>
      </c>
      <c r="S8">
        <v>2.8304914661951548</v>
      </c>
      <c r="T8">
        <v>2.6983165437339913</v>
      </c>
      <c r="U8">
        <v>2.1453904199475065</v>
      </c>
    </row>
    <row r="9" spans="1:21">
      <c r="A9" s="9" t="s">
        <v>28</v>
      </c>
      <c r="B9">
        <v>4.0780804792970784</v>
      </c>
      <c r="C9">
        <v>3.6215592514518362</v>
      </c>
      <c r="D9">
        <v>3.95220452853841</v>
      </c>
      <c r="E9">
        <v>2.5664011765541139</v>
      </c>
      <c r="F9">
        <v>0</v>
      </c>
      <c r="G9">
        <v>2.2145861340503168</v>
      </c>
      <c r="H9">
        <v>1.9056646501504382</v>
      </c>
      <c r="I9">
        <v>1.0161427997000911</v>
      </c>
      <c r="J9">
        <v>3.9672572178477692</v>
      </c>
      <c r="K9">
        <v>3.7164662897015766</v>
      </c>
      <c r="L9">
        <v>2.4215382168138073</v>
      </c>
      <c r="M9">
        <v>4.7506189263876379</v>
      </c>
      <c r="N9">
        <v>0</v>
      </c>
      <c r="O9">
        <v>3.1173150923969768</v>
      </c>
      <c r="P9">
        <v>1.4216535433070865</v>
      </c>
      <c r="Q9">
        <v>0</v>
      </c>
      <c r="R9">
        <v>0</v>
      </c>
      <c r="S9">
        <v>2.9350065616797898</v>
      </c>
      <c r="T9">
        <v>2.4696019062235863</v>
      </c>
      <c r="U9">
        <v>3.6281111964662958</v>
      </c>
    </row>
    <row r="10" spans="1:21">
      <c r="A10" s="9" t="s">
        <v>29</v>
      </c>
      <c r="B10">
        <v>4.5316683070866137</v>
      </c>
      <c r="C10">
        <v>4.347758092738407</v>
      </c>
      <c r="D10">
        <v>3.2455962455896903</v>
      </c>
      <c r="E10">
        <v>2.2877214566929132</v>
      </c>
      <c r="F10">
        <v>2.9079724409448824</v>
      </c>
      <c r="G10">
        <v>2.1469488188976378</v>
      </c>
      <c r="H10">
        <v>1.8986001749781274</v>
      </c>
      <c r="I10">
        <v>0.77486876640419955</v>
      </c>
      <c r="J10">
        <v>1.2969488188976377</v>
      </c>
      <c r="K10">
        <v>3.7471717680612313</v>
      </c>
      <c r="L10">
        <v>2.8525153105861762</v>
      </c>
      <c r="M10">
        <v>4.9800977568776119</v>
      </c>
      <c r="N10">
        <v>1.7215223097112859</v>
      </c>
      <c r="O10">
        <v>3.315452755905512</v>
      </c>
      <c r="P10">
        <v>1.7041010498687665</v>
      </c>
      <c r="Q10">
        <v>0</v>
      </c>
      <c r="R10">
        <v>0</v>
      </c>
      <c r="S10">
        <v>2.6142825896762902</v>
      </c>
      <c r="T10">
        <v>2.7394069881889767</v>
      </c>
      <c r="U10">
        <v>2.7415827328121085</v>
      </c>
    </row>
    <row r="11" spans="1:21">
      <c r="A11" s="9" t="s">
        <v>30</v>
      </c>
      <c r="B11">
        <v>4.3634376050037496</v>
      </c>
      <c r="C11">
        <v>4.1188648293963253</v>
      </c>
      <c r="D11">
        <v>3.3919082560110265</v>
      </c>
      <c r="E11">
        <v>2.048792051426803</v>
      </c>
      <c r="F11">
        <v>0</v>
      </c>
      <c r="G11">
        <v>2.4233430063908203</v>
      </c>
      <c r="H11">
        <v>1.7947920481596777</v>
      </c>
      <c r="I11">
        <v>0.757678919397068</v>
      </c>
      <c r="J11">
        <v>2.8790657536291375</v>
      </c>
      <c r="K11">
        <v>3.4513985675483001</v>
      </c>
      <c r="L11">
        <v>2.7365010177299265</v>
      </c>
      <c r="M11">
        <v>4.5767414028376248</v>
      </c>
      <c r="N11">
        <v>2.5440944881889767</v>
      </c>
      <c r="O11">
        <v>3.2050267334179274</v>
      </c>
      <c r="P11">
        <v>1.3090783876797132</v>
      </c>
      <c r="Q11">
        <v>0</v>
      </c>
      <c r="R11">
        <v>0</v>
      </c>
      <c r="S11">
        <v>2.5430146338397361</v>
      </c>
      <c r="T11">
        <v>2.6416790280898184</v>
      </c>
      <c r="U11">
        <v>2.6397427196518271</v>
      </c>
    </row>
    <row r="12" spans="1:21">
      <c r="A12" s="9" t="s">
        <v>31</v>
      </c>
      <c r="B12">
        <v>5.5098988353741527</v>
      </c>
      <c r="C12">
        <v>4.8085704781870984</v>
      </c>
      <c r="D12">
        <v>4.119691601049869</v>
      </c>
      <c r="E12">
        <v>2.6333675746821843</v>
      </c>
      <c r="F12">
        <v>3.6632123758844357</v>
      </c>
      <c r="G12">
        <v>2.7685254675196846</v>
      </c>
      <c r="H12">
        <v>2.1683685559297063</v>
      </c>
      <c r="I12">
        <v>1.6213613803004292</v>
      </c>
      <c r="J12">
        <v>3.3422572178477687</v>
      </c>
      <c r="K12">
        <v>4.1166530628095135</v>
      </c>
      <c r="L12">
        <v>3.2672502827390475</v>
      </c>
      <c r="M12">
        <v>6.0752134546443877</v>
      </c>
      <c r="N12">
        <v>1.7301181102362202</v>
      </c>
      <c r="O12">
        <v>0</v>
      </c>
      <c r="P12">
        <v>1.7018470553022975</v>
      </c>
      <c r="Q12">
        <v>0</v>
      </c>
      <c r="R12">
        <v>1.9748468941382327</v>
      </c>
      <c r="S12">
        <v>2.715784075069287</v>
      </c>
      <c r="T12">
        <v>1.0351664656782766</v>
      </c>
      <c r="U12">
        <v>3.0405803267898315</v>
      </c>
    </row>
    <row r="13" spans="1:21">
      <c r="A13" s="9" t="s">
        <v>32</v>
      </c>
      <c r="B13">
        <v>5.0499932105449439</v>
      </c>
      <c r="C13">
        <v>4.7022571323651725</v>
      </c>
      <c r="D13">
        <v>3.3929243219597551</v>
      </c>
      <c r="E13">
        <v>2.1987590869639653</v>
      </c>
      <c r="F13">
        <v>0</v>
      </c>
      <c r="G13">
        <v>2.2452919947506564</v>
      </c>
      <c r="H13">
        <v>1.9071194225721786</v>
      </c>
      <c r="I13">
        <v>0.36063240852068557</v>
      </c>
      <c r="J13">
        <v>1.5022965879265091</v>
      </c>
      <c r="K13">
        <v>4.3060289698442427</v>
      </c>
      <c r="L13">
        <v>3.3381627955543798</v>
      </c>
      <c r="M13">
        <v>5.5939449225750169</v>
      </c>
      <c r="N13">
        <v>0</v>
      </c>
      <c r="O13">
        <v>3.9666038340677594</v>
      </c>
      <c r="P13">
        <v>1.2477362204724411</v>
      </c>
      <c r="Q13">
        <v>0</v>
      </c>
      <c r="R13">
        <v>1.7883202099737534</v>
      </c>
      <c r="S13">
        <v>1.8104330708661416</v>
      </c>
      <c r="T13">
        <v>1.6918920644569608</v>
      </c>
      <c r="U13">
        <v>3.0416447944006997</v>
      </c>
    </row>
    <row r="14" spans="1:21">
      <c r="A14" s="9" t="s">
        <v>33</v>
      </c>
      <c r="B14">
        <v>5.4922699279717904</v>
      </c>
      <c r="C14">
        <v>4.7745634854028296</v>
      </c>
      <c r="D14">
        <v>3.521522309711286</v>
      </c>
      <c r="E14">
        <v>2.5721614586772068</v>
      </c>
      <c r="F14">
        <v>0</v>
      </c>
      <c r="G14">
        <v>2.5709809711286087</v>
      </c>
      <c r="H14">
        <v>2.3016076115485564</v>
      </c>
      <c r="I14">
        <v>0.5501222273686377</v>
      </c>
      <c r="J14">
        <v>0</v>
      </c>
      <c r="K14">
        <v>4.4146578787327453</v>
      </c>
      <c r="L14">
        <v>3.3393196042802344</v>
      </c>
      <c r="M14">
        <v>5.8308411012042605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1.1855664509178676</v>
      </c>
      <c r="U14">
        <v>3.2794264649210509</v>
      </c>
    </row>
    <row r="15" spans="1:21">
      <c r="A15" s="9" t="s">
        <v>34</v>
      </c>
      <c r="B15">
        <v>5.8107830271216097</v>
      </c>
      <c r="C15">
        <v>4.7681157042869637</v>
      </c>
      <c r="D15">
        <v>4.1506807742782144</v>
      </c>
      <c r="E15">
        <v>2.6416557305336834</v>
      </c>
      <c r="F15">
        <v>3.9081200787401573</v>
      </c>
      <c r="G15">
        <v>2.6542814960629921</v>
      </c>
      <c r="H15">
        <v>2.3533464566929134</v>
      </c>
      <c r="I15">
        <v>0.58540573053368328</v>
      </c>
      <c r="J15">
        <v>0</v>
      </c>
      <c r="K15">
        <v>4.5246664479440062</v>
      </c>
      <c r="L15">
        <v>3.4011745406824145</v>
      </c>
      <c r="M15">
        <v>6.1618711723534565</v>
      </c>
      <c r="N15">
        <v>0</v>
      </c>
      <c r="O15">
        <v>0</v>
      </c>
      <c r="P15">
        <v>2.7310695538057739</v>
      </c>
      <c r="Q15">
        <v>0</v>
      </c>
      <c r="R15">
        <v>1.8663221784776902</v>
      </c>
      <c r="S15">
        <v>2.7925656167979001</v>
      </c>
      <c r="T15">
        <v>1.5130577427821521</v>
      </c>
      <c r="U15">
        <v>3.6075732720909883</v>
      </c>
    </row>
    <row r="16" spans="1:21">
      <c r="A16" s="9" t="s">
        <v>35</v>
      </c>
      <c r="B16">
        <v>5.2464534120734907</v>
      </c>
      <c r="C16">
        <v>5.0250655613783071</v>
      </c>
      <c r="D16">
        <v>4.5918817439486723</v>
      </c>
      <c r="E16">
        <v>2.5872047244094487</v>
      </c>
      <c r="F16">
        <v>3.7592596798797584</v>
      </c>
      <c r="G16">
        <v>2.8323529056567316</v>
      </c>
      <c r="H16">
        <v>2.2326344280978039</v>
      </c>
      <c r="I16">
        <v>1.6480860159024238</v>
      </c>
      <c r="J16">
        <v>3.4044242601468295</v>
      </c>
      <c r="K16">
        <v>4.1970829905590161</v>
      </c>
      <c r="L16">
        <v>3.1919959887089582</v>
      </c>
      <c r="M16">
        <v>5.9358267716535416</v>
      </c>
      <c r="N16">
        <v>0</v>
      </c>
      <c r="O16">
        <v>0</v>
      </c>
      <c r="P16">
        <v>2.5975393700787404</v>
      </c>
      <c r="Q16">
        <v>0</v>
      </c>
      <c r="R16">
        <v>2.0446217660292461</v>
      </c>
      <c r="S16">
        <v>2.9031035717223381</v>
      </c>
      <c r="T16">
        <v>4.6624234470691155</v>
      </c>
      <c r="U16">
        <v>4.3612765279340087</v>
      </c>
    </row>
    <row r="17" spans="1:21">
      <c r="A17" s="9" t="s">
        <v>36</v>
      </c>
      <c r="B17">
        <v>5.400229658792651</v>
      </c>
      <c r="C17">
        <v>4.3777550642708114</v>
      </c>
      <c r="D17">
        <v>0</v>
      </c>
      <c r="E17">
        <v>2.6005796150481189</v>
      </c>
      <c r="F17">
        <v>3.4460629921259835</v>
      </c>
      <c r="G17">
        <v>3.0466207349081369</v>
      </c>
      <c r="H17">
        <v>0</v>
      </c>
      <c r="I17">
        <v>1.6317658209390493</v>
      </c>
      <c r="J17">
        <v>3.4172178477690287</v>
      </c>
      <c r="K17">
        <v>4.4390748031496052</v>
      </c>
      <c r="L17">
        <v>3.218471128608924</v>
      </c>
      <c r="M17">
        <v>6.2025262467191604</v>
      </c>
      <c r="N17">
        <v>0</v>
      </c>
      <c r="O17">
        <v>0</v>
      </c>
      <c r="P17">
        <v>2.5307742782152225</v>
      </c>
      <c r="Q17">
        <v>0</v>
      </c>
      <c r="R17">
        <v>0</v>
      </c>
      <c r="S17">
        <v>0</v>
      </c>
      <c r="T17">
        <v>1.5164909829819659</v>
      </c>
      <c r="U17">
        <v>0</v>
      </c>
    </row>
    <row r="18" spans="1:21">
      <c r="A18" s="9" t="s">
        <v>37</v>
      </c>
      <c r="B18">
        <v>5.8528574007683405</v>
      </c>
      <c r="C18">
        <v>4.9500920275590552</v>
      </c>
      <c r="D18">
        <v>4.2200787401574802</v>
      </c>
      <c r="E18">
        <v>2.6563017527804842</v>
      </c>
      <c r="F18">
        <v>4.1358899774237301</v>
      </c>
      <c r="G18">
        <v>2.726848206474191</v>
      </c>
      <c r="H18">
        <v>2.4257874015748033</v>
      </c>
      <c r="I18">
        <v>1.7246554223440664</v>
      </c>
      <c r="J18">
        <v>3.5944389763779525</v>
      </c>
      <c r="K18">
        <v>4.8335857535084532</v>
      </c>
      <c r="L18">
        <v>3.410159304863678</v>
      </c>
      <c r="M18">
        <v>6.2676251210786154</v>
      </c>
      <c r="N18">
        <v>0</v>
      </c>
      <c r="O18">
        <v>0</v>
      </c>
      <c r="P18">
        <v>2.7344816272965877</v>
      </c>
      <c r="Q18">
        <v>0</v>
      </c>
      <c r="R18">
        <v>1.9772637795275589</v>
      </c>
      <c r="S18">
        <v>2.8901223650754595</v>
      </c>
      <c r="T18">
        <v>1.3825213254593178</v>
      </c>
      <c r="U18">
        <v>4.2186379276119901</v>
      </c>
    </row>
    <row r="19" spans="1:21">
      <c r="A19" s="9" t="s">
        <v>38</v>
      </c>
      <c r="B19">
        <v>0</v>
      </c>
      <c r="C19">
        <v>4.6542979002624678</v>
      </c>
      <c r="D19">
        <v>0</v>
      </c>
      <c r="E19">
        <v>0</v>
      </c>
      <c r="F19">
        <v>3.9337598425196849</v>
      </c>
      <c r="G19">
        <v>0</v>
      </c>
      <c r="H19">
        <v>0</v>
      </c>
      <c r="I19">
        <v>1.6478674540682414</v>
      </c>
      <c r="J19">
        <v>0</v>
      </c>
      <c r="K19">
        <v>4.5353018372703415</v>
      </c>
      <c r="L19">
        <v>3.2635498687664044</v>
      </c>
      <c r="M19">
        <v>6.2605314960629919</v>
      </c>
      <c r="N19">
        <v>0</v>
      </c>
      <c r="O19">
        <v>0</v>
      </c>
      <c r="P19">
        <v>0</v>
      </c>
      <c r="Q19">
        <v>0</v>
      </c>
      <c r="R19">
        <v>0</v>
      </c>
      <c r="S19">
        <v>2.7998359580052492</v>
      </c>
      <c r="T19">
        <v>0</v>
      </c>
      <c r="U19">
        <v>3.9196522309711286</v>
      </c>
    </row>
    <row r="20" spans="1:21">
      <c r="A20" s="9" t="s">
        <v>39</v>
      </c>
      <c r="B20">
        <v>5.6204396325459314</v>
      </c>
      <c r="C20">
        <v>5.2151082677165359</v>
      </c>
      <c r="D20">
        <v>4.1724245406824148</v>
      </c>
      <c r="E20">
        <v>2.4811023622047244</v>
      </c>
      <c r="F20">
        <v>4.0629593175853014</v>
      </c>
      <c r="G20">
        <v>2.7984908136482938</v>
      </c>
      <c r="H20">
        <v>0</v>
      </c>
      <c r="I20">
        <v>1.7155839895013123</v>
      </c>
      <c r="J20">
        <v>0</v>
      </c>
      <c r="K20">
        <v>4.5563320209973757</v>
      </c>
      <c r="L20">
        <v>3.277263779527559</v>
      </c>
      <c r="M20">
        <v>5.9484416010498684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1.0931430446194228</v>
      </c>
      <c r="U20">
        <v>4.3229330708661413</v>
      </c>
    </row>
    <row r="21" spans="1:21">
      <c r="A21" s="9" t="s">
        <v>40</v>
      </c>
      <c r="B21">
        <v>5.5218367842908522</v>
      </c>
      <c r="C21">
        <v>5.2139244980048227</v>
      </c>
      <c r="D21">
        <v>4.2047812840910312</v>
      </c>
      <c r="E21">
        <v>2.5884085109626449</v>
      </c>
      <c r="F21">
        <v>4.0731627296587929</v>
      </c>
      <c r="G21">
        <v>2.5656660104986875</v>
      </c>
      <c r="H21">
        <v>2.4369094488188976</v>
      </c>
      <c r="I21">
        <v>1.6980344123651212</v>
      </c>
      <c r="J21">
        <v>3.3927493438320204</v>
      </c>
      <c r="K21">
        <v>5.0382726510862916</v>
      </c>
      <c r="L21">
        <v>3.3234193382077239</v>
      </c>
      <c r="M21">
        <v>5.9329988699329244</v>
      </c>
      <c r="N21">
        <v>0</v>
      </c>
      <c r="O21">
        <v>0</v>
      </c>
      <c r="P21">
        <v>0</v>
      </c>
      <c r="Q21">
        <v>0</v>
      </c>
      <c r="R21">
        <v>0</v>
      </c>
      <c r="S21">
        <v>2.8848753280839894</v>
      </c>
      <c r="T21">
        <v>1.0286007217847768</v>
      </c>
      <c r="U21">
        <v>4.3001342702462635</v>
      </c>
    </row>
    <row r="22" spans="1:21">
      <c r="A22" s="9" t="s">
        <v>41</v>
      </c>
      <c r="B22">
        <v>5.7136681673287821</v>
      </c>
      <c r="C22">
        <v>4.8887035307027293</v>
      </c>
      <c r="D22">
        <v>4.4537401574803148</v>
      </c>
      <c r="E22">
        <v>2.7999448348228619</v>
      </c>
      <c r="F22">
        <v>4.0805524934383204</v>
      </c>
      <c r="G22">
        <v>2.7320045931758532</v>
      </c>
      <c r="H22">
        <v>2.4249137906963756</v>
      </c>
      <c r="I22">
        <v>1.7809905356110147</v>
      </c>
      <c r="J22">
        <v>0</v>
      </c>
      <c r="K22">
        <v>4.8112639792308567</v>
      </c>
      <c r="L22">
        <v>3.4241549191431719</v>
      </c>
      <c r="M22">
        <v>6.3033997703412075</v>
      </c>
      <c r="N22">
        <v>0</v>
      </c>
      <c r="O22">
        <v>0</v>
      </c>
      <c r="P22">
        <v>0</v>
      </c>
      <c r="Q22">
        <v>0</v>
      </c>
      <c r="R22">
        <v>1.9357939632545931</v>
      </c>
      <c r="S22">
        <v>2.9154076443569554</v>
      </c>
      <c r="T22">
        <v>1.140748031496063</v>
      </c>
      <c r="U22">
        <v>4.5654669433212742</v>
      </c>
    </row>
    <row r="23" spans="1:21">
      <c r="A23" s="9" t="s">
        <v>42</v>
      </c>
      <c r="B23">
        <v>5.842060367454069</v>
      </c>
      <c r="C23">
        <v>4.7884514435695538</v>
      </c>
      <c r="D23">
        <v>4.5163385826771654</v>
      </c>
      <c r="E23">
        <v>2.3999671916010499</v>
      </c>
      <c r="F23">
        <v>3.7438320209973748</v>
      </c>
      <c r="G23">
        <v>2.5307414698162733</v>
      </c>
      <c r="H23">
        <v>0</v>
      </c>
      <c r="I23">
        <v>1.8676509186351704</v>
      </c>
      <c r="J23">
        <v>3.9185367454068238</v>
      </c>
      <c r="K23">
        <v>4.4502296587926509</v>
      </c>
      <c r="L23">
        <v>0</v>
      </c>
      <c r="M23">
        <v>0</v>
      </c>
      <c r="N23">
        <v>0</v>
      </c>
      <c r="O23">
        <v>0</v>
      </c>
      <c r="P23">
        <v>2.4454068241469815</v>
      </c>
      <c r="Q23">
        <v>0</v>
      </c>
      <c r="R23">
        <v>0</v>
      </c>
      <c r="S23">
        <v>2.3209317585301834</v>
      </c>
      <c r="T23">
        <v>2.3086942257217848</v>
      </c>
      <c r="U23">
        <v>3.9856955380577426</v>
      </c>
    </row>
    <row r="24" spans="1:21">
      <c r="A24" s="9" t="s">
        <v>43</v>
      </c>
      <c r="B24">
        <v>5.8864501312335955</v>
      </c>
      <c r="C24">
        <v>5.0448818897637793</v>
      </c>
      <c r="D24">
        <v>4.0929461942257221</v>
      </c>
      <c r="E24">
        <v>2.5492782152230968</v>
      </c>
      <c r="F24">
        <v>3.8669619422572179</v>
      </c>
      <c r="G24">
        <v>0</v>
      </c>
      <c r="H24">
        <v>0</v>
      </c>
      <c r="I24">
        <v>1.6863188976377952</v>
      </c>
      <c r="J24">
        <v>3.9090551181102358</v>
      </c>
      <c r="K24">
        <v>4.6556758530183728</v>
      </c>
      <c r="L24">
        <v>3.2789041994750661</v>
      </c>
      <c r="M24">
        <v>6.354855643044619</v>
      </c>
      <c r="N24">
        <v>0</v>
      </c>
      <c r="O24">
        <v>0</v>
      </c>
      <c r="P24">
        <v>0</v>
      </c>
      <c r="Q24">
        <v>0</v>
      </c>
      <c r="R24">
        <v>0</v>
      </c>
      <c r="S24">
        <v>2.542322834645669</v>
      </c>
      <c r="T24">
        <v>3.0110236220472442</v>
      </c>
      <c r="U24">
        <v>4.2301509186351707</v>
      </c>
    </row>
    <row r="25" spans="1:21">
      <c r="A25" s="9" t="s">
        <v>44</v>
      </c>
      <c r="B25">
        <v>6.1200787401574797</v>
      </c>
      <c r="C25">
        <v>5.0676123056733289</v>
      </c>
      <c r="D25">
        <v>4.4769900067390225</v>
      </c>
      <c r="E25">
        <v>2.6680118110236219</v>
      </c>
      <c r="F25">
        <v>3.992749343832021</v>
      </c>
      <c r="G25">
        <v>0</v>
      </c>
      <c r="H25">
        <v>2.3958661417322835</v>
      </c>
      <c r="I25">
        <v>1.8540307461567305</v>
      </c>
      <c r="J25">
        <v>4.0613188976377952</v>
      </c>
      <c r="K25">
        <v>4.4097687007874011</v>
      </c>
      <c r="L25">
        <v>3.5488517060367455</v>
      </c>
      <c r="M25">
        <v>6.3465551181102349</v>
      </c>
      <c r="N25">
        <v>2.1831036745406824</v>
      </c>
      <c r="O25">
        <v>0</v>
      </c>
      <c r="P25">
        <v>0</v>
      </c>
      <c r="Q25">
        <v>0</v>
      </c>
      <c r="R25">
        <v>2.9481627296587929</v>
      </c>
      <c r="S25">
        <v>2.6113517060367455</v>
      </c>
      <c r="T25">
        <v>2.3433398950131235</v>
      </c>
      <c r="U25">
        <v>4.1552537773994462</v>
      </c>
    </row>
    <row r="26" spans="1:21">
      <c r="A26" s="9" t="s">
        <v>45</v>
      </c>
      <c r="B26">
        <v>6.0047244094488192</v>
      </c>
      <c r="C26">
        <v>5.3777559055118109</v>
      </c>
      <c r="D26">
        <v>0</v>
      </c>
      <c r="E26">
        <v>2.5888123359580053</v>
      </c>
      <c r="F26">
        <v>3.8603346456692917</v>
      </c>
      <c r="G26">
        <v>3.024475065616798</v>
      </c>
      <c r="H26">
        <v>2.3695866141732287</v>
      </c>
      <c r="I26">
        <v>2.0166010498687661</v>
      </c>
      <c r="J26">
        <v>4.056725721784777</v>
      </c>
      <c r="K26">
        <v>4.943274278215223</v>
      </c>
      <c r="L26">
        <v>3.1736548556430444</v>
      </c>
      <c r="M26">
        <v>6.4927821522309719</v>
      </c>
      <c r="N26">
        <v>2.2048228346456695</v>
      </c>
      <c r="O26">
        <v>0</v>
      </c>
      <c r="P26">
        <v>2.8386482939632547</v>
      </c>
      <c r="Q26">
        <v>0</v>
      </c>
      <c r="R26">
        <v>0</v>
      </c>
      <c r="S26">
        <v>2.6697506561679787</v>
      </c>
      <c r="T26">
        <v>2.9018700787401577</v>
      </c>
      <c r="U26">
        <v>4.4231627296587925</v>
      </c>
    </row>
    <row r="27" spans="1:21">
      <c r="A27" s="10" t="s">
        <v>46</v>
      </c>
      <c r="B27">
        <v>6.064074803149607</v>
      </c>
      <c r="C27">
        <v>4.9474081364829399</v>
      </c>
      <c r="D27">
        <v>4.658136482939633</v>
      </c>
      <c r="E27">
        <v>2.528707349081365</v>
      </c>
      <c r="F27">
        <v>4.0770997375328077</v>
      </c>
      <c r="G27">
        <v>2.8509186351706037</v>
      </c>
      <c r="H27">
        <v>2.3369094488188979</v>
      </c>
      <c r="I27">
        <v>1.8490157480314962</v>
      </c>
      <c r="J27">
        <v>4.1118766404199469</v>
      </c>
      <c r="K27">
        <v>4.9641076115485561</v>
      </c>
      <c r="L27">
        <v>3.4735564304461941</v>
      </c>
      <c r="M27">
        <v>6.1756561679790014</v>
      </c>
      <c r="N27">
        <v>2.1765748031496059</v>
      </c>
      <c r="O27">
        <v>0</v>
      </c>
      <c r="P27">
        <v>2.6909120734908138</v>
      </c>
      <c r="Q27">
        <v>0</v>
      </c>
      <c r="R27">
        <v>0</v>
      </c>
      <c r="S27">
        <v>2.5916994750656168</v>
      </c>
      <c r="T27">
        <v>2.5150918635170605</v>
      </c>
      <c r="U27">
        <v>4.4606299212598426</v>
      </c>
    </row>
    <row r="28" spans="1:21">
      <c r="A28" s="10" t="s">
        <v>47</v>
      </c>
      <c r="B28">
        <v>5.9920603674540693</v>
      </c>
      <c r="C28">
        <v>4.7525918635170603</v>
      </c>
      <c r="D28">
        <v>4.6941929133858267</v>
      </c>
      <c r="E28">
        <v>2.8081364829396325</v>
      </c>
      <c r="F28">
        <v>3.7832349081364827</v>
      </c>
      <c r="G28">
        <v>3.0080708661417321</v>
      </c>
      <c r="H28">
        <v>0</v>
      </c>
      <c r="I28">
        <v>2.0217847769028872</v>
      </c>
      <c r="J28">
        <v>3.5936351706036742</v>
      </c>
      <c r="K28">
        <v>3.9520669291338582</v>
      </c>
      <c r="L28">
        <v>0</v>
      </c>
      <c r="M28">
        <v>0</v>
      </c>
      <c r="N28">
        <v>2.8825787401574807</v>
      </c>
      <c r="O28">
        <v>0</v>
      </c>
      <c r="P28">
        <v>2.7685039370078739</v>
      </c>
      <c r="Q28">
        <v>0</v>
      </c>
      <c r="R28">
        <v>0</v>
      </c>
      <c r="S28">
        <v>0</v>
      </c>
      <c r="T28">
        <v>1.2694225721784775</v>
      </c>
      <c r="U28">
        <v>4.0217847769028872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85FA-845D-1042-9D1C-784F24410921}">
  <dimension ref="A1:B59"/>
  <sheetViews>
    <sheetView topLeftCell="A23" workbookViewId="0">
      <selection activeCell="C26" sqref="C26"/>
    </sheetView>
  </sheetViews>
  <sheetFormatPr baseColWidth="10" defaultColWidth="8.83203125" defaultRowHeight="15"/>
  <cols>
    <col min="1" max="1" width="10.6640625" style="13" customWidth="1"/>
    <col min="2" max="2" width="8.83203125" style="14"/>
    <col min="3" max="16384" width="8.83203125" style="13"/>
  </cols>
  <sheetData>
    <row r="1" spans="1:2">
      <c r="A1" s="11" t="s">
        <v>48</v>
      </c>
      <c r="B1" s="12" t="s">
        <v>49</v>
      </c>
    </row>
    <row r="2" spans="1:2">
      <c r="A2" s="13">
        <v>143</v>
      </c>
      <c r="B2" s="14">
        <v>1</v>
      </c>
    </row>
    <row r="3" spans="1:2">
      <c r="A3" s="13">
        <v>141</v>
      </c>
      <c r="B3" s="14">
        <v>1</v>
      </c>
    </row>
    <row r="4" spans="1:2">
      <c r="A4" s="13">
        <v>142</v>
      </c>
      <c r="B4" s="14">
        <v>2</v>
      </c>
    </row>
    <row r="5" spans="1:2">
      <c r="A5" s="13">
        <v>144</v>
      </c>
      <c r="B5" s="14">
        <v>2</v>
      </c>
    </row>
    <row r="6" spans="1:2">
      <c r="A6" s="13">
        <v>163</v>
      </c>
      <c r="B6" s="14" t="s">
        <v>50</v>
      </c>
    </row>
    <row r="7" spans="1:2">
      <c r="A7" s="13">
        <v>163</v>
      </c>
      <c r="B7" s="14" t="s">
        <v>51</v>
      </c>
    </row>
    <row r="8" spans="1:2">
      <c r="A8" s="13">
        <v>164</v>
      </c>
      <c r="B8" s="14">
        <v>4</v>
      </c>
    </row>
    <row r="9" spans="1:2">
      <c r="A9" s="13">
        <v>167</v>
      </c>
      <c r="B9" s="14">
        <v>4</v>
      </c>
    </row>
    <row r="10" spans="1:2">
      <c r="A10" s="13">
        <v>165</v>
      </c>
      <c r="B10" s="14">
        <v>4</v>
      </c>
    </row>
    <row r="11" spans="1:2">
      <c r="A11" s="13">
        <v>166</v>
      </c>
      <c r="B11" s="14">
        <v>5</v>
      </c>
    </row>
    <row r="12" spans="1:2">
      <c r="A12" s="13">
        <v>168</v>
      </c>
      <c r="B12" s="14">
        <v>5</v>
      </c>
    </row>
    <row r="13" spans="1:2">
      <c r="A13" s="13">
        <v>170</v>
      </c>
      <c r="B13" s="14">
        <v>5</v>
      </c>
    </row>
    <row r="14" spans="1:2">
      <c r="A14" s="13">
        <v>171</v>
      </c>
      <c r="B14" s="14">
        <v>5</v>
      </c>
    </row>
    <row r="15" spans="1:2">
      <c r="A15" s="13">
        <v>162</v>
      </c>
      <c r="B15" s="14">
        <v>6</v>
      </c>
    </row>
    <row r="16" spans="1:2">
      <c r="A16" s="13">
        <v>191</v>
      </c>
      <c r="B16" s="14">
        <v>6</v>
      </c>
    </row>
    <row r="17" spans="1:2">
      <c r="A17" s="13">
        <v>172</v>
      </c>
      <c r="B17" s="14">
        <v>7</v>
      </c>
    </row>
    <row r="18" spans="1:2">
      <c r="A18" s="13">
        <v>173</v>
      </c>
      <c r="B18" s="14">
        <v>8</v>
      </c>
    </row>
    <row r="19" spans="1:2">
      <c r="A19" s="13">
        <v>180</v>
      </c>
      <c r="B19" s="14">
        <v>8</v>
      </c>
    </row>
    <row r="20" spans="1:2">
      <c r="A20" s="13">
        <v>181</v>
      </c>
      <c r="B20" s="14">
        <v>8</v>
      </c>
    </row>
    <row r="21" spans="1:2">
      <c r="A21" s="13">
        <v>182</v>
      </c>
      <c r="B21" s="14">
        <v>8</v>
      </c>
    </row>
    <row r="22" spans="1:2">
      <c r="A22" s="13">
        <v>184</v>
      </c>
      <c r="B22" s="14">
        <v>8</v>
      </c>
    </row>
    <row r="23" spans="1:2">
      <c r="A23" s="13">
        <v>186</v>
      </c>
      <c r="B23" s="14">
        <v>9</v>
      </c>
    </row>
    <row r="24" spans="1:2">
      <c r="A24" s="13">
        <v>185</v>
      </c>
      <c r="B24" s="14">
        <v>9</v>
      </c>
    </row>
    <row r="25" spans="1:2">
      <c r="A25" s="13">
        <v>216</v>
      </c>
      <c r="B25" s="14">
        <v>10</v>
      </c>
    </row>
    <row r="26" spans="1:2">
      <c r="A26" s="13">
        <v>205</v>
      </c>
      <c r="B26" s="14">
        <v>11</v>
      </c>
    </row>
    <row r="27" spans="1:2">
      <c r="A27" s="13">
        <v>206</v>
      </c>
      <c r="B27" s="14">
        <v>11</v>
      </c>
    </row>
    <row r="28" spans="1:2">
      <c r="A28" s="13">
        <v>207</v>
      </c>
      <c r="B28" s="14">
        <v>11</v>
      </c>
    </row>
    <row r="29" spans="1:2">
      <c r="A29" s="13">
        <v>209</v>
      </c>
      <c r="B29" s="14">
        <v>12</v>
      </c>
    </row>
    <row r="30" spans="1:2">
      <c r="A30" s="13">
        <v>208</v>
      </c>
      <c r="B30" s="14">
        <v>12</v>
      </c>
    </row>
    <row r="31" spans="1:2">
      <c r="A31" s="13">
        <v>211</v>
      </c>
      <c r="B31" s="14">
        <v>13</v>
      </c>
    </row>
    <row r="32" spans="1:2">
      <c r="A32" s="13">
        <v>210</v>
      </c>
      <c r="B32" s="14">
        <v>13</v>
      </c>
    </row>
    <row r="33" spans="1:2">
      <c r="A33" s="13">
        <v>212</v>
      </c>
      <c r="B33" s="14">
        <v>13</v>
      </c>
    </row>
    <row r="34" spans="1:2">
      <c r="A34" s="13">
        <v>214</v>
      </c>
      <c r="B34" s="14">
        <v>13</v>
      </c>
    </row>
    <row r="35" spans="1:2">
      <c r="A35" s="13">
        <v>213</v>
      </c>
      <c r="B35" s="14">
        <v>13</v>
      </c>
    </row>
    <row r="36" spans="1:2">
      <c r="A36" s="13">
        <v>215</v>
      </c>
      <c r="B36" s="14">
        <v>13</v>
      </c>
    </row>
    <row r="37" spans="1:2">
      <c r="A37" s="13">
        <v>234</v>
      </c>
      <c r="B37" s="14">
        <v>16</v>
      </c>
    </row>
    <row r="38" spans="1:2">
      <c r="A38" s="13">
        <v>233</v>
      </c>
      <c r="B38" s="14">
        <v>16</v>
      </c>
    </row>
    <row r="39" spans="1:2">
      <c r="A39" s="13">
        <v>239</v>
      </c>
      <c r="B39" s="14">
        <v>17</v>
      </c>
    </row>
    <row r="40" spans="1:2">
      <c r="A40" s="13">
        <v>240</v>
      </c>
      <c r="B40" s="14">
        <v>17</v>
      </c>
    </row>
    <row r="41" spans="1:2">
      <c r="A41" s="13">
        <v>236</v>
      </c>
      <c r="B41" s="14">
        <v>17</v>
      </c>
    </row>
    <row r="42" spans="1:2">
      <c r="A42" s="13">
        <v>242</v>
      </c>
      <c r="B42" s="14">
        <v>18</v>
      </c>
    </row>
    <row r="43" spans="1:2">
      <c r="A43" s="13">
        <v>243</v>
      </c>
      <c r="B43" s="14">
        <v>18</v>
      </c>
    </row>
    <row r="44" spans="1:2">
      <c r="A44" s="13">
        <v>257</v>
      </c>
      <c r="B44" s="14">
        <v>20</v>
      </c>
    </row>
    <row r="45" spans="1:2">
      <c r="A45" s="13">
        <v>256</v>
      </c>
      <c r="B45" s="14">
        <v>20</v>
      </c>
    </row>
    <row r="46" spans="1:2">
      <c r="A46" s="13">
        <v>244</v>
      </c>
      <c r="B46" s="14" t="s">
        <v>52</v>
      </c>
    </row>
    <row r="47" spans="1:2">
      <c r="A47" s="13">
        <v>245</v>
      </c>
      <c r="B47" s="14" t="s">
        <v>53</v>
      </c>
    </row>
    <row r="48" spans="1:2">
      <c r="A48" s="13">
        <v>247</v>
      </c>
      <c r="B48" s="14" t="s">
        <v>53</v>
      </c>
    </row>
    <row r="49" spans="1:2">
      <c r="A49" s="13">
        <v>235</v>
      </c>
      <c r="B49" s="14" t="s">
        <v>54</v>
      </c>
    </row>
    <row r="50" spans="1:2">
      <c r="A50" s="13">
        <v>237</v>
      </c>
      <c r="B50" s="14" t="s">
        <v>54</v>
      </c>
    </row>
    <row r="51" spans="1:2">
      <c r="A51" s="13">
        <v>238</v>
      </c>
      <c r="B51" s="14" t="s">
        <v>54</v>
      </c>
    </row>
    <row r="52" spans="1:2">
      <c r="A52" s="13">
        <v>241</v>
      </c>
      <c r="B52" s="14" t="s">
        <v>54</v>
      </c>
    </row>
    <row r="53" spans="1:2">
      <c r="A53" s="13">
        <v>246</v>
      </c>
      <c r="B53" s="14" t="s">
        <v>55</v>
      </c>
    </row>
    <row r="54" spans="1:2">
      <c r="A54" s="13">
        <v>259</v>
      </c>
      <c r="B54" s="14" t="s">
        <v>56</v>
      </c>
    </row>
    <row r="55" spans="1:2">
      <c r="A55" s="13">
        <v>260</v>
      </c>
      <c r="B55" s="14" t="s">
        <v>56</v>
      </c>
    </row>
    <row r="56" spans="1:2">
      <c r="A56" s="13">
        <v>255</v>
      </c>
      <c r="B56" s="14" t="s">
        <v>57</v>
      </c>
    </row>
    <row r="57" spans="1:2">
      <c r="A57" s="13">
        <v>254</v>
      </c>
      <c r="B57" s="14" t="s">
        <v>58</v>
      </c>
    </row>
    <row r="58" spans="1:2">
      <c r="A58" s="13">
        <v>258</v>
      </c>
      <c r="B58" s="14" t="s">
        <v>59</v>
      </c>
    </row>
    <row r="59" spans="1:2">
      <c r="A59" s="13">
        <v>261</v>
      </c>
      <c r="B59" s="14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AW_DAU_2014</vt:lpstr>
      <vt:lpstr>AW_CVPM_2014</vt:lpstr>
      <vt:lpstr>AW_CVPM_2014_vals</vt:lpstr>
      <vt:lpstr>DAU_Reference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2019-02-07T03:49:14Z</dcterms:created>
  <dcterms:modified xsi:type="dcterms:W3CDTF">2019-02-13T22:18:59Z</dcterms:modified>
</cp:coreProperties>
</file>