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Cole/Documents/Hydroeconomics Research Resources/INFEWS-UNC/DAU Land and AW 2011-2015/DAU_Compiled_V3/"/>
    </mc:Choice>
  </mc:AlternateContent>
  <xr:revisionPtr revIDLastSave="0" documentId="13_ncr:1_{E9BD573F-59E4-374F-BCFF-96006DC10847}" xr6:coauthVersionLast="41" xr6:coauthVersionMax="41" xr10:uidLastSave="{00000000-0000-0000-0000-000000000000}"/>
  <bookViews>
    <workbookView xWindow="0" yWindow="460" windowWidth="25600" windowHeight="14620" xr2:uid="{AC50B111-6FD0-D143-894E-D9DF5D2C469D}"/>
  </bookViews>
  <sheets>
    <sheet name="README" sheetId="2" r:id="rId1"/>
    <sheet name="AW_DAU_2015" sheetId="3" r:id="rId2"/>
    <sheet name="AW_CVPM_2015" sheetId="4" r:id="rId3"/>
    <sheet name="AW_CVPM_2015_vals" sheetId="6" r:id="rId4"/>
    <sheet name="DAU_Reference" sheetId="5" r:id="rId5"/>
  </sheets>
  <externalReferences>
    <externalReference r:id="rId6"/>
  </externalReferences>
  <definedNames>
    <definedName name="andy3" localSheetId="3">#REF!</definedName>
    <definedName name="andy3" localSheetId="4">#REF!</definedName>
    <definedName name="andy3">#REF!</definedName>
    <definedName name="andycrops2" localSheetId="3">#REF!</definedName>
    <definedName name="andycrops2" localSheetId="4">#REF!</definedName>
    <definedName name="andycrops2">#REF!</definedName>
    <definedName name="crops_andy" localSheetId="3">#REF!</definedName>
    <definedName name="crops_andy" localSheetId="4">#REF!</definedName>
    <definedName name="crops_andy">#REF!</definedName>
    <definedName name="josueAW" localSheetId="3">#REF!</definedName>
    <definedName name="josueAW">#REF!</definedName>
    <definedName name="soca_land" localSheetId="3">#REF!</definedName>
    <definedName name="soca_land">#REF!</definedName>
    <definedName name="soca_water" localSheetId="3">#REF!</definedName>
    <definedName name="soca_water">#REF!</definedName>
    <definedName name="tabla2crops" localSheetId="3">#REF!</definedName>
    <definedName name="tabla2crop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4" l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8" i="4"/>
  <c r="B27" i="4"/>
  <c r="B26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5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2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19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8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7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6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5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</calcChain>
</file>

<file path=xl/sharedStrings.xml><?xml version="1.0" encoding="utf-8"?>
<sst xmlns="http://schemas.openxmlformats.org/spreadsheetml/2006/main" count="133" uniqueCount="61">
  <si>
    <t>ALFAL</t>
  </si>
  <si>
    <t>ALPIS</t>
  </si>
  <si>
    <t>CORN</t>
  </si>
  <si>
    <t>COTTN</t>
  </si>
  <si>
    <t>CUCUR</t>
  </si>
  <si>
    <t>DRYBN</t>
  </si>
  <si>
    <t>FRTOM</t>
  </si>
  <si>
    <t>GRAIN</t>
  </si>
  <si>
    <t>ONGAR</t>
  </si>
  <si>
    <t>OTHDEC</t>
  </si>
  <si>
    <t>OTHFLD</t>
  </si>
  <si>
    <t>OTHTRK</t>
  </si>
  <si>
    <t>PASTR</t>
  </si>
  <si>
    <t>POTATO</t>
  </si>
  <si>
    <t>PRTOM</t>
  </si>
  <si>
    <t>RICE</t>
  </si>
  <si>
    <t>SAFLR</t>
  </si>
  <si>
    <t>SBEET</t>
  </si>
  <si>
    <t>SUBTRP</t>
  </si>
  <si>
    <t>VINE</t>
  </si>
  <si>
    <t>REARRANGING COLUMN ORDER FOR CROPS FROM USUAL CAAPM ORDER TO SPEED COPYING PROCESS</t>
  </si>
  <si>
    <t>V01</t>
  </si>
  <si>
    <t>V02</t>
  </si>
  <si>
    <t>V03A</t>
  </si>
  <si>
    <t>V03B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</si>
  <si>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</si>
  <si>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</si>
  <si>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</si>
  <si>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</si>
  <si>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</si>
  <si>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</si>
  <si>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</si>
  <si>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</si>
  <si>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</si>
  <si>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</si>
  <si>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V14A</t>
  </si>
  <si>
    <t>V14B</t>
  </si>
  <si>
    <t>V15A</t>
  </si>
  <si>
    <t>V15B</t>
  </si>
  <si>
    <t>V16</t>
  </si>
  <si>
    <t>V17</t>
  </si>
  <si>
    <t>V18</t>
  </si>
  <si>
    <t>V19A</t>
  </si>
  <si>
    <t>V19B</t>
  </si>
  <si>
    <t>V20</t>
  </si>
  <si>
    <t>V21A</t>
  </si>
  <si>
    <t>V21B</t>
  </si>
  <si>
    <t>V21C</t>
  </si>
  <si>
    <t>DAU_CO</t>
  </si>
  <si>
    <t>CVPM</t>
  </si>
  <si>
    <t>3A</t>
  </si>
  <si>
    <t>3B</t>
  </si>
  <si>
    <t>14A</t>
  </si>
  <si>
    <t>14B</t>
  </si>
  <si>
    <t>15A</t>
  </si>
  <si>
    <t>15B</t>
  </si>
  <si>
    <t>19A</t>
  </si>
  <si>
    <t>19B</t>
  </si>
  <si>
    <t>21A</t>
  </si>
  <si>
    <t>21B</t>
  </si>
  <si>
    <t>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</si>
</sst>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1" fillId="3" borderId="2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0" xfId="0" applyFill="1"/>
    <xf numFmtId="0" fontId="3" fillId="0" borderId="0" xfId="0" applyFont="1"/>
    <xf numFmtId="2" fontId="3" fillId="0" borderId="0" xfId="0" applyNumberFormat="1" applyFont="1"/>
    <xf numFmtId="0" fontId="5" fillId="0" borderId="0" xfId="1" applyFont="1"/>
    <xf numFmtId="0" fontId="5" fillId="0" borderId="0" xfId="1" applyFont="1" applyAlignment="1">
      <alignment horizontal="right"/>
    </xf>
    <xf numFmtId="0" fontId="4" fillId="0" borderId="0" xfId="1"/>
    <xf numFmtId="0" fontId="4" fillId="0" borderId="0" xfId="1" applyAlignment="1">
      <alignment horizontal="right"/>
    </xf>
  </cellXfs>
  <cellStyles count="2">
    <cellStyle name="Normal" xfId="0" builtinId="0"/>
    <cellStyle name="Normal 2" xfId="1" xr:uid="{06DE8FBD-863E-6148-8F63-53BB88AD0EB7}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_AW_by_D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W_DAU_2011"/>
      <sheetName val="AW_CVPM_2011"/>
      <sheetName val="AW_CVPM_2011_vals"/>
      <sheetName val="DAU_Reference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06C78-4F2D-5B41-9EA2-CCB02463A8DD}" name="CAPM" displayName="CAPM" ref="A1:B59" totalsRowShown="0">
  <autoFilter ref="A1:B59" xr:uid="{00000000-0009-0000-0100-000001000000}"/>
  <tableColumns count="2">
    <tableColumn id="1" xr3:uid="{44BA79DB-109F-1343-A212-DDEDB16C542B}" name="DAU_CO"/>
    <tableColumn id="2" xr3:uid="{4F14F745-A038-4442-AA34-5DB1837B3C7D}" name="CV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341A-4837-A548-A713-661B11DA451E}">
  <dimension ref="A2"/>
  <sheetViews>
    <sheetView tabSelected="1" workbookViewId="0">
      <selection activeCell="A8" sqref="A8"/>
    </sheetView>
  </sheetViews>
  <sheetFormatPr baseColWidth="10" defaultRowHeight="13"/>
  <cols>
    <col min="1" max="1" width="91.6640625" bestFit="1" customWidth="1"/>
  </cols>
  <sheetData>
    <row r="2" spans="1:1">
      <c r="A2" s="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77B-8947-934C-9C55-698FE77C4EFC}">
  <dimension ref="A1:V57"/>
  <sheetViews>
    <sheetView topLeftCell="A23" workbookViewId="0">
      <selection activeCell="D16" sqref="D16"/>
    </sheetView>
  </sheetViews>
  <sheetFormatPr baseColWidth="10" defaultRowHeight="13"/>
  <sheetData>
    <row r="1" spans="1:22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2">
      <c r="A2" s="2">
        <v>143</v>
      </c>
      <c r="B2" s="6">
        <v>3.8198490813648291</v>
      </c>
      <c r="C2" s="6">
        <v>4.0270753927498193</v>
      </c>
      <c r="D2" s="6">
        <v>3.7766404199475061</v>
      </c>
      <c r="E2" s="6">
        <v>0</v>
      </c>
      <c r="F2" s="6">
        <v>0</v>
      </c>
      <c r="G2" s="6">
        <v>0</v>
      </c>
      <c r="H2" s="6">
        <v>0</v>
      </c>
      <c r="I2" s="6">
        <v>1.5506394595362414</v>
      </c>
      <c r="J2" s="6">
        <v>0</v>
      </c>
      <c r="K2" s="6">
        <v>3.1483943177253786</v>
      </c>
      <c r="L2" s="6">
        <v>0</v>
      </c>
      <c r="M2" s="6">
        <v>4.2750180419360646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3.100540669075075</v>
      </c>
      <c r="U2" s="6">
        <v>2.5182303855009942</v>
      </c>
      <c r="V2" s="8"/>
    </row>
    <row r="3" spans="1:22">
      <c r="A3" s="3">
        <v>141</v>
      </c>
      <c r="B3" s="6">
        <v>3.8541236303173347</v>
      </c>
      <c r="C3" s="6">
        <v>4.2006889763779522</v>
      </c>
      <c r="D3" s="6">
        <v>2.5718503937007875</v>
      </c>
      <c r="E3" s="6">
        <v>2.5657152230971132</v>
      </c>
      <c r="F3" s="6">
        <v>0</v>
      </c>
      <c r="G3" s="6">
        <v>0</v>
      </c>
      <c r="H3" s="6">
        <v>0</v>
      </c>
      <c r="I3" s="6">
        <v>1.3126180905350207</v>
      </c>
      <c r="J3" s="6">
        <v>0</v>
      </c>
      <c r="K3" s="6">
        <v>2.9922966865245475</v>
      </c>
      <c r="L3" s="6">
        <v>0</v>
      </c>
      <c r="M3" s="6">
        <v>4.3427938981583001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2.8064506526915922</v>
      </c>
      <c r="U3" s="6">
        <v>2.61123655855345</v>
      </c>
      <c r="V3" s="8"/>
    </row>
    <row r="4" spans="1:22">
      <c r="A4" s="2">
        <v>142</v>
      </c>
      <c r="B4" s="6">
        <v>4.23582533376148</v>
      </c>
      <c r="C4" s="6">
        <v>4.2712811683203995</v>
      </c>
      <c r="D4" s="6">
        <v>2.5550553328115519</v>
      </c>
      <c r="E4" s="6">
        <v>2.3928304270869152</v>
      </c>
      <c r="F4" s="6">
        <v>0</v>
      </c>
      <c r="G4" s="6">
        <v>2.3005905511811022</v>
      </c>
      <c r="H4" s="6">
        <v>2.2052821522309709</v>
      </c>
      <c r="I4" s="6">
        <v>1.5394245741624599</v>
      </c>
      <c r="J4" s="6">
        <v>0</v>
      </c>
      <c r="K4" s="6">
        <v>3.1123027354421495</v>
      </c>
      <c r="L4" s="6">
        <v>3.1901247529538281</v>
      </c>
      <c r="M4" s="6">
        <v>4.5785265748275954</v>
      </c>
      <c r="N4" s="6">
        <v>0</v>
      </c>
      <c r="O4" s="6">
        <v>2.8869422572178474</v>
      </c>
      <c r="P4" s="6">
        <v>0</v>
      </c>
      <c r="Q4" s="6">
        <v>0</v>
      </c>
      <c r="R4" s="6">
        <v>0</v>
      </c>
      <c r="S4" s="6">
        <v>0</v>
      </c>
      <c r="T4" s="6">
        <v>2.9690329141653686</v>
      </c>
      <c r="U4" s="6">
        <v>2.5613146230165214</v>
      </c>
      <c r="V4" s="8"/>
    </row>
    <row r="5" spans="1:22">
      <c r="A5" s="3">
        <v>144</v>
      </c>
      <c r="B5" s="6">
        <v>4.0043102594508415</v>
      </c>
      <c r="C5" s="6">
        <v>4.2297788656302346</v>
      </c>
      <c r="D5" s="6">
        <v>3.6349558069532639</v>
      </c>
      <c r="E5" s="6">
        <v>2.6985564304461942</v>
      </c>
      <c r="F5" s="6">
        <v>0</v>
      </c>
      <c r="G5" s="6">
        <v>1.6931102362204722</v>
      </c>
      <c r="H5" s="6">
        <v>2.3078083989501312</v>
      </c>
      <c r="I5" s="6">
        <v>1.5225638368347798</v>
      </c>
      <c r="J5" s="6">
        <v>3.485597112860892</v>
      </c>
      <c r="K5" s="6">
        <v>3.1557159344009276</v>
      </c>
      <c r="L5" s="6">
        <v>2.1370406824146984</v>
      </c>
      <c r="M5" s="6">
        <v>4.4382067461083192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3.1152559055118108</v>
      </c>
      <c r="T5" s="6">
        <v>2.7820783928132764</v>
      </c>
      <c r="U5" s="6">
        <v>2.5174008816421676</v>
      </c>
      <c r="V5" s="8"/>
    </row>
    <row r="6" spans="1:22">
      <c r="A6" s="4">
        <v>163</v>
      </c>
      <c r="B6" s="6">
        <v>4.1770604556466706</v>
      </c>
      <c r="C6" s="6">
        <v>4.1215052167891777</v>
      </c>
      <c r="D6" s="6">
        <v>2.9787954905509344</v>
      </c>
      <c r="E6" s="6">
        <v>2.5589627436788973</v>
      </c>
      <c r="F6" s="6">
        <v>2.8383202099737534</v>
      </c>
      <c r="G6" s="6">
        <v>2.1175654388924676</v>
      </c>
      <c r="H6" s="6">
        <v>2.1670281618119254</v>
      </c>
      <c r="I6" s="6">
        <v>1.1817042287720538</v>
      </c>
      <c r="J6" s="6">
        <v>3.5371062992125979</v>
      </c>
      <c r="K6" s="6">
        <v>3.3559309268063173</v>
      </c>
      <c r="L6" s="6">
        <v>2.3174151523227464</v>
      </c>
      <c r="M6" s="6">
        <v>4.4715909298987961</v>
      </c>
      <c r="N6" s="6">
        <v>0</v>
      </c>
      <c r="O6" s="6">
        <v>2.9380318073976914</v>
      </c>
      <c r="P6" s="6">
        <v>2.2594847269947875</v>
      </c>
      <c r="Q6" s="6">
        <v>0</v>
      </c>
      <c r="R6" s="6">
        <v>0</v>
      </c>
      <c r="S6" s="6">
        <v>2.6555649454525438</v>
      </c>
      <c r="T6" s="6">
        <v>2.576405512749707</v>
      </c>
      <c r="U6" s="6">
        <v>2.7255185713176835</v>
      </c>
      <c r="V6" s="8"/>
    </row>
    <row r="7" spans="1:22">
      <c r="A7" s="2">
        <v>164</v>
      </c>
      <c r="B7" s="6">
        <v>4.3136368651942787</v>
      </c>
      <c r="C7" s="6">
        <v>4.0677282048765102</v>
      </c>
      <c r="D7" s="6">
        <v>0</v>
      </c>
      <c r="E7" s="6">
        <v>2.6728464120683411</v>
      </c>
      <c r="F7" s="6">
        <v>0</v>
      </c>
      <c r="G7" s="6">
        <v>2.0842753465640547</v>
      </c>
      <c r="H7" s="6">
        <v>2.3406496062992126</v>
      </c>
      <c r="I7" s="6">
        <v>0.96392728569470554</v>
      </c>
      <c r="J7" s="6">
        <v>0</v>
      </c>
      <c r="K7" s="6">
        <v>3.3741238677876839</v>
      </c>
      <c r="L7" s="6">
        <v>2.3478375494121844</v>
      </c>
      <c r="M7" s="6">
        <v>4.6740848232359209</v>
      </c>
      <c r="N7" s="6">
        <v>0</v>
      </c>
      <c r="O7" s="6">
        <v>2.9728251236885908</v>
      </c>
      <c r="P7" s="6">
        <v>2.2606042151810093</v>
      </c>
      <c r="Q7" s="6">
        <v>0</v>
      </c>
      <c r="R7" s="6">
        <v>0</v>
      </c>
      <c r="S7" s="6">
        <v>2.3190129226290632</v>
      </c>
      <c r="T7" s="6">
        <v>2.5939153045647281</v>
      </c>
      <c r="U7" s="6">
        <v>0</v>
      </c>
      <c r="V7" s="8"/>
    </row>
    <row r="8" spans="1:22">
      <c r="A8" s="3">
        <v>167</v>
      </c>
      <c r="B8" s="6">
        <v>4.2465791565863542</v>
      </c>
      <c r="C8" s="6">
        <v>4.2680118110236211</v>
      </c>
      <c r="D8" s="6">
        <v>2.9448162729658796</v>
      </c>
      <c r="E8" s="6">
        <v>2.4847617135331217</v>
      </c>
      <c r="F8" s="6">
        <v>0</v>
      </c>
      <c r="G8" s="6">
        <v>2.1383046854741607</v>
      </c>
      <c r="H8" s="6">
        <v>2.1072374619084808</v>
      </c>
      <c r="I8" s="6">
        <v>1.4090076841711985</v>
      </c>
      <c r="J8" s="6">
        <v>3.094783464566929</v>
      </c>
      <c r="K8" s="6">
        <v>3.220458500860103</v>
      </c>
      <c r="L8" s="6">
        <v>2.7849059055723062</v>
      </c>
      <c r="M8" s="6">
        <v>4.6354321304554995</v>
      </c>
      <c r="N8" s="6">
        <v>0</v>
      </c>
      <c r="O8" s="6">
        <v>2.9541649108529238</v>
      </c>
      <c r="P8" s="6">
        <v>2.2590985632985325</v>
      </c>
      <c r="Q8" s="6">
        <v>0</v>
      </c>
      <c r="R8" s="6">
        <v>0</v>
      </c>
      <c r="S8" s="6">
        <v>2.8351168557222475</v>
      </c>
      <c r="T8" s="6">
        <v>2.471867411633518</v>
      </c>
      <c r="U8" s="6">
        <v>0</v>
      </c>
      <c r="V8" s="8"/>
    </row>
    <row r="9" spans="1:22">
      <c r="A9" s="2">
        <v>165</v>
      </c>
      <c r="B9" s="6">
        <v>4.1429133858267715</v>
      </c>
      <c r="C9" s="6">
        <v>4.4064304461942259</v>
      </c>
      <c r="D9" s="6">
        <v>4.8064960629921254</v>
      </c>
      <c r="E9" s="6">
        <v>2.5513123359580052</v>
      </c>
      <c r="F9" s="6">
        <v>2.8245078740157483</v>
      </c>
      <c r="G9" s="6">
        <v>2.8868110236220468</v>
      </c>
      <c r="H9" s="6">
        <v>2.3099409448818897</v>
      </c>
      <c r="I9" s="6">
        <v>1.0319225721784775</v>
      </c>
      <c r="J9" s="6">
        <v>3.4612532808398946</v>
      </c>
      <c r="K9" s="6">
        <v>3.7886154855643044</v>
      </c>
      <c r="L9" s="6">
        <v>2.4897637795275589</v>
      </c>
      <c r="M9" s="6">
        <v>4.4784120734908139</v>
      </c>
      <c r="N9" s="6">
        <v>0</v>
      </c>
      <c r="O9" s="6">
        <v>2.99498031496063</v>
      </c>
      <c r="P9" s="6">
        <v>0.55042650918635172</v>
      </c>
      <c r="Q9" s="6">
        <v>0</v>
      </c>
      <c r="R9" s="6">
        <v>0</v>
      </c>
      <c r="S9" s="6">
        <v>2.9407480314960637</v>
      </c>
      <c r="T9" s="6">
        <v>2.3827427821522313</v>
      </c>
      <c r="U9" s="6">
        <v>0</v>
      </c>
      <c r="V9" s="8"/>
    </row>
    <row r="10" spans="1:22">
      <c r="A10" s="3">
        <v>166</v>
      </c>
      <c r="B10" s="6">
        <v>4.2163398505589953</v>
      </c>
      <c r="C10" s="6">
        <v>4.194606944349859</v>
      </c>
      <c r="D10" s="6">
        <v>2.8361373665052714</v>
      </c>
      <c r="E10" s="6">
        <v>2.3357851827734857</v>
      </c>
      <c r="F10" s="6">
        <v>2.9885826771653545</v>
      </c>
      <c r="G10" s="6">
        <v>2.0552082382296173</v>
      </c>
      <c r="H10" s="6">
        <v>2.205805584579966</v>
      </c>
      <c r="I10" s="6">
        <v>1.173862857858899</v>
      </c>
      <c r="J10" s="6">
        <v>3.6646981627296586</v>
      </c>
      <c r="K10" s="6">
        <v>3.3374842617719951</v>
      </c>
      <c r="L10" s="6">
        <v>2.5302954541047145</v>
      </c>
      <c r="M10" s="6">
        <v>4.605082765693135</v>
      </c>
      <c r="N10" s="6">
        <v>0</v>
      </c>
      <c r="O10" s="6">
        <v>2.9612219230794796</v>
      </c>
      <c r="P10" s="6">
        <v>0.61030183727034115</v>
      </c>
      <c r="Q10" s="6">
        <v>3.7538385826771647</v>
      </c>
      <c r="R10" s="6">
        <v>0</v>
      </c>
      <c r="S10" s="6">
        <v>2.1919157900585953</v>
      </c>
      <c r="T10" s="6">
        <v>2.7894791221105013</v>
      </c>
      <c r="U10" s="6">
        <v>2.8830147912287849</v>
      </c>
      <c r="V10" s="8"/>
    </row>
    <row r="11" spans="1:22">
      <c r="A11" s="2">
        <v>168</v>
      </c>
      <c r="B11" s="6">
        <v>4.0471320581530943</v>
      </c>
      <c r="C11" s="6">
        <v>4.4235161344989846</v>
      </c>
      <c r="D11" s="6">
        <v>2.882360846184175</v>
      </c>
      <c r="E11" s="6">
        <v>2.3284522800825358</v>
      </c>
      <c r="F11" s="6">
        <v>0</v>
      </c>
      <c r="G11" s="6">
        <v>2.3696220835896993</v>
      </c>
      <c r="H11" s="6">
        <v>2.2435010413660561</v>
      </c>
      <c r="I11" s="6">
        <v>1.1712943784924676</v>
      </c>
      <c r="J11" s="6">
        <v>3.5539732359306484</v>
      </c>
      <c r="K11" s="6">
        <v>3.9113781737658013</v>
      </c>
      <c r="L11" s="6">
        <v>2.3374808181054045</v>
      </c>
      <c r="M11" s="6">
        <v>4.561303531638508</v>
      </c>
      <c r="N11" s="6">
        <v>0</v>
      </c>
      <c r="O11" s="6">
        <v>2.9760023297239426</v>
      </c>
      <c r="P11" s="6">
        <v>2.2532480314960628</v>
      </c>
      <c r="Q11" s="6">
        <v>0</v>
      </c>
      <c r="R11" s="6">
        <v>0</v>
      </c>
      <c r="S11" s="6">
        <v>2.2223290421064532</v>
      </c>
      <c r="T11" s="6">
        <v>2.530176197005003</v>
      </c>
      <c r="U11" s="6">
        <v>2.686090501321285</v>
      </c>
      <c r="V11" s="8"/>
    </row>
    <row r="12" spans="1:22">
      <c r="A12" s="3">
        <v>170</v>
      </c>
      <c r="B12" s="6">
        <v>4.2237532808398948</v>
      </c>
      <c r="C12" s="6">
        <v>4.2798228346456693</v>
      </c>
      <c r="D12" s="6">
        <v>2.3971784776902885</v>
      </c>
      <c r="E12" s="6">
        <v>0</v>
      </c>
      <c r="F12" s="6">
        <v>0</v>
      </c>
      <c r="G12" s="6">
        <v>0</v>
      </c>
      <c r="H12" s="6">
        <v>0</v>
      </c>
      <c r="I12" s="6">
        <v>1.4683398950131232</v>
      </c>
      <c r="J12" s="6">
        <v>0</v>
      </c>
      <c r="K12" s="6">
        <v>3.4108595800524939</v>
      </c>
      <c r="L12" s="6">
        <v>0</v>
      </c>
      <c r="M12" s="6">
        <v>4.5009186351706036</v>
      </c>
      <c r="N12" s="6">
        <v>0</v>
      </c>
      <c r="O12" s="6">
        <v>2.8549868766404201</v>
      </c>
      <c r="P12" s="6">
        <v>2.2450459317585301</v>
      </c>
      <c r="Q12" s="6">
        <v>0</v>
      </c>
      <c r="R12" s="6">
        <v>0</v>
      </c>
      <c r="S12" s="6">
        <v>0</v>
      </c>
      <c r="T12" s="6">
        <v>3.2381889763779528</v>
      </c>
      <c r="U12" s="6">
        <v>0</v>
      </c>
      <c r="V12" s="8"/>
    </row>
    <row r="13" spans="1:22">
      <c r="A13" s="2">
        <v>171</v>
      </c>
      <c r="B13" s="6">
        <v>3.9981627296587923</v>
      </c>
      <c r="C13" s="6">
        <v>4.5396712441363718</v>
      </c>
      <c r="D13" s="6">
        <v>3.1488188976377951</v>
      </c>
      <c r="E13" s="6">
        <v>2.5777559055118111</v>
      </c>
      <c r="F13" s="6">
        <v>0</v>
      </c>
      <c r="G13" s="6">
        <v>2.0195209973753281</v>
      </c>
      <c r="H13" s="6">
        <v>0</v>
      </c>
      <c r="I13" s="6">
        <v>0.95259186351706038</v>
      </c>
      <c r="J13" s="6">
        <v>0</v>
      </c>
      <c r="K13" s="6">
        <v>4.1029595512196115</v>
      </c>
      <c r="L13" s="6">
        <v>2.2335958005249341</v>
      </c>
      <c r="M13" s="6">
        <v>4.2279527559055108</v>
      </c>
      <c r="N13" s="6">
        <v>0</v>
      </c>
      <c r="O13" s="6">
        <v>2.982053805774278</v>
      </c>
      <c r="P13" s="6">
        <v>0</v>
      </c>
      <c r="Q13" s="6">
        <v>0</v>
      </c>
      <c r="R13" s="6">
        <v>0</v>
      </c>
      <c r="S13" s="6">
        <v>0</v>
      </c>
      <c r="T13" s="6">
        <v>2.2083661417322835</v>
      </c>
      <c r="U13" s="6">
        <v>2.7864829396325459</v>
      </c>
      <c r="V13" s="8"/>
    </row>
    <row r="14" spans="1:22">
      <c r="A14" s="3">
        <v>162</v>
      </c>
      <c r="B14" s="6">
        <v>4.0292322834645669</v>
      </c>
      <c r="C14" s="6">
        <v>3.9184383202099733</v>
      </c>
      <c r="D14" s="6">
        <v>3.0555118110236212</v>
      </c>
      <c r="E14" s="6">
        <v>2.2825131233595801</v>
      </c>
      <c r="F14" s="6">
        <v>0</v>
      </c>
      <c r="G14" s="6">
        <v>3.5028215223097106</v>
      </c>
      <c r="H14" s="6">
        <v>2.0726377952755906</v>
      </c>
      <c r="I14" s="6">
        <v>1.2040682414698163</v>
      </c>
      <c r="J14" s="6">
        <v>4.7544619422572172</v>
      </c>
      <c r="K14" s="6">
        <v>3.6827755905511812</v>
      </c>
      <c r="L14" s="6">
        <v>2.2567585301837267</v>
      </c>
      <c r="M14" s="6">
        <v>4.5411089238845141</v>
      </c>
      <c r="N14" s="6">
        <v>0</v>
      </c>
      <c r="O14" s="6">
        <v>2.9666338582677168</v>
      </c>
      <c r="P14" s="6">
        <v>1.2453083989501312</v>
      </c>
      <c r="Q14" s="6">
        <v>0</v>
      </c>
      <c r="R14" s="6">
        <v>2.4484580052493436</v>
      </c>
      <c r="S14" s="6">
        <v>2.8086614173228348</v>
      </c>
      <c r="T14" s="6">
        <v>2.8943241469816274</v>
      </c>
      <c r="U14" s="6">
        <v>1.4840879265091864</v>
      </c>
      <c r="V14" s="8"/>
    </row>
    <row r="15" spans="1:22">
      <c r="A15" s="2">
        <v>191</v>
      </c>
      <c r="B15" s="6">
        <v>4.371800235410495</v>
      </c>
      <c r="C15" s="6">
        <v>3.7077099737532806</v>
      </c>
      <c r="D15" s="6">
        <v>3.4740333239595049</v>
      </c>
      <c r="E15" s="6">
        <v>2.2914698162729659</v>
      </c>
      <c r="F15" s="6">
        <v>0</v>
      </c>
      <c r="G15" s="6">
        <v>2.3949803149606299</v>
      </c>
      <c r="H15" s="6">
        <v>2.0482426307989874</v>
      </c>
      <c r="I15" s="6">
        <v>0.95693812744347706</v>
      </c>
      <c r="J15" s="6">
        <v>3.5270013123359587</v>
      </c>
      <c r="K15" s="6">
        <v>3.4372420848100869</v>
      </c>
      <c r="L15" s="6">
        <v>2.2413333439681464</v>
      </c>
      <c r="M15" s="6">
        <v>4.8893766954425599</v>
      </c>
      <c r="N15" s="6">
        <v>0</v>
      </c>
      <c r="O15" s="6">
        <v>3.0851049868766407</v>
      </c>
      <c r="P15" s="6">
        <v>2.2300853018372702</v>
      </c>
      <c r="Q15" s="6">
        <v>0</v>
      </c>
      <c r="R15" s="6">
        <v>0</v>
      </c>
      <c r="S15" s="6">
        <v>2.8219960552165997</v>
      </c>
      <c r="T15" s="6">
        <v>2.4996311062014849</v>
      </c>
      <c r="U15" s="6">
        <v>3.3210958005249345</v>
      </c>
    </row>
    <row r="16" spans="1:22">
      <c r="A16" s="3">
        <v>172</v>
      </c>
      <c r="B16" s="6">
        <v>4.0572667875571957</v>
      </c>
      <c r="C16" s="6">
        <v>3.505294031134039</v>
      </c>
      <c r="D16" s="6">
        <v>3.7482468384633729</v>
      </c>
      <c r="E16" s="6">
        <v>2.5695045521858493</v>
      </c>
      <c r="F16" s="6">
        <v>0</v>
      </c>
      <c r="G16" s="6">
        <v>2.244459505061867</v>
      </c>
      <c r="H16" s="6">
        <v>1.9810799143528113</v>
      </c>
      <c r="I16" s="6">
        <v>1.0099493711020759</v>
      </c>
      <c r="J16" s="6">
        <v>3.5903215223097109</v>
      </c>
      <c r="K16" s="6">
        <v>3.7535471593726273</v>
      </c>
      <c r="L16" s="6">
        <v>2.4548213902507472</v>
      </c>
      <c r="M16" s="6">
        <v>4.7809788237202779</v>
      </c>
      <c r="N16" s="6">
        <v>0</v>
      </c>
      <c r="O16" s="6">
        <v>3.0235543347820486</v>
      </c>
      <c r="P16" s="6">
        <v>1.3018372703412071</v>
      </c>
      <c r="Q16" s="6">
        <v>0</v>
      </c>
      <c r="R16" s="6">
        <v>0</v>
      </c>
      <c r="S16" s="6">
        <v>2.9288057742782154</v>
      </c>
      <c r="T16" s="6">
        <v>2.3504646248263081</v>
      </c>
      <c r="U16" s="6">
        <v>3.5704521309836275</v>
      </c>
    </row>
    <row r="17" spans="1:21">
      <c r="A17" s="2">
        <v>173</v>
      </c>
      <c r="B17" s="6">
        <v>4.475393700787401</v>
      </c>
      <c r="C17" s="6">
        <v>0</v>
      </c>
      <c r="D17" s="6">
        <v>3.1381889763779527</v>
      </c>
      <c r="E17" s="6">
        <v>2.4624343832020994</v>
      </c>
      <c r="F17" s="6">
        <v>0</v>
      </c>
      <c r="G17" s="6">
        <v>2.1963910761154857</v>
      </c>
      <c r="H17" s="6">
        <v>2.0185367454068239</v>
      </c>
      <c r="I17" s="6">
        <v>1.0208333333333333</v>
      </c>
      <c r="J17" s="6">
        <v>0</v>
      </c>
      <c r="K17" s="6">
        <v>3.5653215223097114</v>
      </c>
      <c r="L17" s="6">
        <v>2.5831364829396328</v>
      </c>
      <c r="M17" s="6">
        <v>4.9046916010498691</v>
      </c>
      <c r="N17" s="6">
        <v>0</v>
      </c>
      <c r="O17" s="6">
        <v>0</v>
      </c>
      <c r="P17" s="6">
        <v>2.217749343832021</v>
      </c>
      <c r="Q17" s="6">
        <v>0</v>
      </c>
      <c r="R17" s="6">
        <v>0</v>
      </c>
      <c r="S17" s="6">
        <v>3.0819553805774276</v>
      </c>
      <c r="T17" s="6">
        <v>2.4193241469816273</v>
      </c>
      <c r="U17" s="6">
        <v>2.6169291338582674</v>
      </c>
    </row>
    <row r="18" spans="1:21">
      <c r="A18" s="3">
        <v>180</v>
      </c>
      <c r="B18" s="6">
        <v>4.6332020997375327</v>
      </c>
      <c r="C18" s="6">
        <v>4.5362532808398957</v>
      </c>
      <c r="D18" s="6">
        <v>3.1909448818897639</v>
      </c>
      <c r="E18" s="6">
        <v>2.3928805774278215</v>
      </c>
      <c r="F18" s="6">
        <v>0</v>
      </c>
      <c r="G18" s="6">
        <v>2.3623687664041992</v>
      </c>
      <c r="H18" s="6">
        <v>2.2103346456692914</v>
      </c>
      <c r="I18" s="6">
        <v>1.0971784776902886</v>
      </c>
      <c r="J18" s="6">
        <v>0</v>
      </c>
      <c r="K18" s="6">
        <v>3.6577427821522313</v>
      </c>
      <c r="L18" s="6">
        <v>2.4069553805774277</v>
      </c>
      <c r="M18" s="6">
        <v>4.9119422572178477</v>
      </c>
      <c r="N18" s="6">
        <v>0</v>
      </c>
      <c r="O18" s="6">
        <v>3.1751968503937005</v>
      </c>
      <c r="P18" s="6">
        <v>1.1492782152230969</v>
      </c>
      <c r="Q18" s="6">
        <v>0</v>
      </c>
      <c r="R18" s="6">
        <v>0</v>
      </c>
      <c r="S18" s="6">
        <v>2.8454396325459315</v>
      </c>
      <c r="T18" s="6">
        <v>2.5956364829396326</v>
      </c>
      <c r="U18" s="6">
        <v>2.6336286089238841</v>
      </c>
    </row>
    <row r="19" spans="1:21">
      <c r="A19" s="2">
        <v>181</v>
      </c>
      <c r="B19" s="6">
        <v>4.5361876640419947</v>
      </c>
      <c r="C19" s="6">
        <v>4.7759842519685041</v>
      </c>
      <c r="D19" s="6">
        <v>3.1517625330617465</v>
      </c>
      <c r="E19" s="6">
        <v>2.7668307086614172</v>
      </c>
      <c r="F19" s="6">
        <v>0</v>
      </c>
      <c r="G19" s="6">
        <v>0</v>
      </c>
      <c r="H19" s="6">
        <v>0</v>
      </c>
      <c r="I19" s="6">
        <v>0.92732939632545919</v>
      </c>
      <c r="J19" s="6">
        <v>0</v>
      </c>
      <c r="K19" s="6">
        <v>3.7606271381656402</v>
      </c>
      <c r="L19" s="6">
        <v>0</v>
      </c>
      <c r="M19" s="6">
        <v>4.9407291970448135</v>
      </c>
      <c r="N19" s="6">
        <v>0</v>
      </c>
      <c r="O19" s="6">
        <v>0</v>
      </c>
      <c r="P19" s="6">
        <v>2.1966535433070868</v>
      </c>
      <c r="Q19" s="6">
        <v>0</v>
      </c>
      <c r="R19" s="6">
        <v>0</v>
      </c>
      <c r="S19" s="6">
        <v>0</v>
      </c>
      <c r="T19" s="6">
        <v>3.0962516404199474</v>
      </c>
      <c r="U19" s="6">
        <v>2.8739945912134814</v>
      </c>
    </row>
    <row r="20" spans="1:21">
      <c r="A20" s="3">
        <v>182</v>
      </c>
      <c r="B20" s="6">
        <v>4.4136482939632549</v>
      </c>
      <c r="C20" s="6">
        <v>4.5787401574803148</v>
      </c>
      <c r="D20" s="6">
        <v>3.3801837270341206</v>
      </c>
      <c r="E20" s="6">
        <v>1.7910433070866141</v>
      </c>
      <c r="F20" s="6">
        <v>2.9106627296587928</v>
      </c>
      <c r="G20" s="6">
        <v>1.8048228346456694</v>
      </c>
      <c r="H20" s="6">
        <v>1.5495734908136483</v>
      </c>
      <c r="I20" s="6">
        <v>0.11161417322834646</v>
      </c>
      <c r="J20" s="6">
        <v>1.4892716535433068</v>
      </c>
      <c r="K20" s="6">
        <v>3.7939304461942251</v>
      </c>
      <c r="L20" s="6">
        <v>3.4041338582677163</v>
      </c>
      <c r="M20" s="6">
        <v>5.0787401574803148</v>
      </c>
      <c r="N20" s="6">
        <v>1.7874343832020996</v>
      </c>
      <c r="O20" s="6">
        <v>3.2636154855643045</v>
      </c>
      <c r="P20" s="6">
        <v>1.1260170603674542</v>
      </c>
      <c r="Q20" s="6">
        <v>0</v>
      </c>
      <c r="R20" s="6">
        <v>0</v>
      </c>
      <c r="S20" s="6">
        <v>1.8441272965879265</v>
      </c>
      <c r="T20" s="6">
        <v>2.9124343832021</v>
      </c>
      <c r="U20" s="6">
        <v>2.8119422572178481</v>
      </c>
    </row>
    <row r="21" spans="1:21">
      <c r="A21" s="2">
        <v>184</v>
      </c>
      <c r="B21" s="6">
        <v>5.3204724409448803</v>
      </c>
      <c r="C21" s="6">
        <v>4.8970144356955378</v>
      </c>
      <c r="D21" s="6">
        <v>0</v>
      </c>
      <c r="E21" s="6">
        <v>2.5771981627296587</v>
      </c>
      <c r="F21" s="6">
        <v>0</v>
      </c>
      <c r="G21" s="6">
        <v>0</v>
      </c>
      <c r="H21" s="6">
        <v>0</v>
      </c>
      <c r="I21" s="6">
        <v>0.49704724409448825</v>
      </c>
      <c r="J21" s="6">
        <v>0</v>
      </c>
      <c r="K21" s="6">
        <v>4.356299212598425</v>
      </c>
      <c r="L21" s="6">
        <v>0</v>
      </c>
      <c r="M21" s="6">
        <v>5.7745078740157467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2.585597112860893</v>
      </c>
      <c r="T21" s="6">
        <v>0</v>
      </c>
      <c r="U21" s="6">
        <v>0</v>
      </c>
    </row>
    <row r="22" spans="1:21">
      <c r="A22" s="3">
        <v>186</v>
      </c>
      <c r="B22" s="6">
        <v>4.3617716240402897</v>
      </c>
      <c r="C22" s="6">
        <v>0</v>
      </c>
      <c r="D22" s="6">
        <v>3.5516930500874886</v>
      </c>
      <c r="E22" s="6">
        <v>2.3086537500631903</v>
      </c>
      <c r="F22" s="6">
        <v>0</v>
      </c>
      <c r="G22" s="6">
        <v>3.0635390552358088</v>
      </c>
      <c r="H22" s="6">
        <v>2.0829483443806813</v>
      </c>
      <c r="I22" s="6">
        <v>1.1528202066271966</v>
      </c>
      <c r="J22" s="6">
        <v>3.6247793710419232</v>
      </c>
      <c r="K22" s="6">
        <v>3.3083918493404378</v>
      </c>
      <c r="L22" s="6">
        <v>2.3291282411763516</v>
      </c>
      <c r="M22" s="6">
        <v>4.6484260146494041</v>
      </c>
      <c r="N22" s="6">
        <v>3.0958333333333328</v>
      </c>
      <c r="O22" s="6">
        <v>3.053119692758993</v>
      </c>
      <c r="P22" s="6">
        <v>1.39667904942155</v>
      </c>
      <c r="Q22" s="6">
        <v>0</v>
      </c>
      <c r="R22" s="6">
        <v>0</v>
      </c>
      <c r="S22" s="6">
        <v>3.0514996779123238</v>
      </c>
      <c r="T22" s="6">
        <v>2.7201623828208428</v>
      </c>
      <c r="U22" s="6">
        <v>2.6429796711721099</v>
      </c>
    </row>
    <row r="23" spans="1:21">
      <c r="A23" s="2">
        <v>185</v>
      </c>
      <c r="B23" s="6">
        <v>4.4148170758326319</v>
      </c>
      <c r="C23" s="6">
        <v>4.0839238845144354</v>
      </c>
      <c r="D23" s="6">
        <v>3.3028322147405671</v>
      </c>
      <c r="E23" s="6">
        <v>1.8687501567063216</v>
      </c>
      <c r="F23" s="6">
        <v>0</v>
      </c>
      <c r="G23" s="6">
        <v>1.8852459937013031</v>
      </c>
      <c r="H23" s="6">
        <v>1.7020997375328082</v>
      </c>
      <c r="I23" s="6">
        <v>0.43337286694185195</v>
      </c>
      <c r="J23" s="6">
        <v>1.4957349081364828</v>
      </c>
      <c r="K23" s="6">
        <v>3.1847282184874146</v>
      </c>
      <c r="L23" s="6">
        <v>3.1161745406824144</v>
      </c>
      <c r="M23" s="6">
        <v>4.643786792487834</v>
      </c>
      <c r="N23" s="6">
        <v>1.6592847769028871</v>
      </c>
      <c r="O23" s="6">
        <v>3.1369094488188978</v>
      </c>
      <c r="P23" s="6">
        <v>1.0689632545931758</v>
      </c>
      <c r="Q23" s="6">
        <v>0</v>
      </c>
      <c r="R23" s="6">
        <v>0</v>
      </c>
      <c r="S23" s="6">
        <v>1.9569763572645704</v>
      </c>
      <c r="T23" s="6">
        <v>2.5086697802480575</v>
      </c>
      <c r="U23" s="6">
        <v>2.4605873318373166</v>
      </c>
    </row>
    <row r="24" spans="1:21">
      <c r="A24" s="3">
        <v>216</v>
      </c>
      <c r="B24" s="5">
        <v>5.3387261828688901</v>
      </c>
      <c r="C24" s="5">
        <v>4.815500073962883</v>
      </c>
      <c r="D24" s="5">
        <v>4.0080971128608915</v>
      </c>
      <c r="E24" s="5">
        <v>2.3926843347084823</v>
      </c>
      <c r="F24" s="5">
        <v>3.4326814447107159</v>
      </c>
      <c r="G24" s="5">
        <v>2.5700170921175181</v>
      </c>
      <c r="H24" s="5">
        <v>2.1672117070964769</v>
      </c>
      <c r="I24" s="5">
        <v>1.5636624278405546</v>
      </c>
      <c r="J24" s="5">
        <v>3.1351706036745401</v>
      </c>
      <c r="K24" s="5">
        <v>4.8592263396282585</v>
      </c>
      <c r="L24" s="5">
        <v>3.0958287856344691</v>
      </c>
      <c r="M24" s="5">
        <v>5.5822680253203636</v>
      </c>
      <c r="N24" s="5">
        <v>1.6669291338582679</v>
      </c>
      <c r="O24" s="5">
        <v>0</v>
      </c>
      <c r="P24" s="5">
        <v>1.6134104330708661</v>
      </c>
      <c r="Q24" s="5">
        <v>0</v>
      </c>
      <c r="R24" s="5">
        <v>1.7862187456831053</v>
      </c>
      <c r="S24" s="5">
        <v>2.661830139142948</v>
      </c>
      <c r="T24" s="5">
        <v>0.87827283154566305</v>
      </c>
      <c r="U24" s="5">
        <v>3.2622729007278344</v>
      </c>
    </row>
    <row r="25" spans="1:21">
      <c r="A25" s="2">
        <v>205</v>
      </c>
      <c r="B25" s="6">
        <v>4.7007217847769018</v>
      </c>
      <c r="C25" s="6">
        <v>4.1783136482939627</v>
      </c>
      <c r="D25" s="6">
        <v>3.3919291338582682</v>
      </c>
      <c r="E25" s="6">
        <v>1.5520013123359579</v>
      </c>
      <c r="F25" s="6">
        <v>0</v>
      </c>
      <c r="G25" s="6">
        <v>1.8623687664041997</v>
      </c>
      <c r="H25" s="6">
        <v>1.6249671916010497</v>
      </c>
      <c r="I25" s="6">
        <v>0.35754593175853017</v>
      </c>
      <c r="J25" s="6">
        <v>1.5086614173228348</v>
      </c>
      <c r="K25" s="6">
        <v>3.7613517060367454</v>
      </c>
      <c r="L25" s="6">
        <v>3.3165354330708658</v>
      </c>
      <c r="M25" s="6">
        <v>4.9104002624671921</v>
      </c>
      <c r="N25" s="6">
        <v>0</v>
      </c>
      <c r="O25" s="6">
        <v>0</v>
      </c>
      <c r="P25" s="6">
        <v>1.1329068241469815</v>
      </c>
      <c r="Q25" s="6">
        <v>0</v>
      </c>
      <c r="R25" s="6">
        <v>0</v>
      </c>
      <c r="S25" s="6">
        <v>1.8575459317585299</v>
      </c>
      <c r="T25" s="6">
        <v>2.8818241469816273</v>
      </c>
      <c r="U25" s="6">
        <v>2.7940288713910761</v>
      </c>
    </row>
    <row r="26" spans="1:21">
      <c r="A26" s="3">
        <v>206</v>
      </c>
      <c r="B26" s="5">
        <v>5.3119130723155408</v>
      </c>
      <c r="C26" s="5">
        <v>4.9731240852851535</v>
      </c>
      <c r="D26" s="5">
        <v>3.2961614173228342</v>
      </c>
      <c r="E26" s="5">
        <v>2.4506419809961706</v>
      </c>
      <c r="F26" s="5">
        <v>0</v>
      </c>
      <c r="G26" s="5">
        <v>2.4350393700787403</v>
      </c>
      <c r="H26" s="5">
        <v>2.247801837270341</v>
      </c>
      <c r="I26" s="5">
        <v>0.5642219132742794</v>
      </c>
      <c r="J26" s="5">
        <v>0</v>
      </c>
      <c r="K26" s="5">
        <v>4.1250025311481373</v>
      </c>
      <c r="L26" s="5">
        <v>3.1638136378785986</v>
      </c>
      <c r="M26" s="5">
        <v>5.6881077199327388</v>
      </c>
      <c r="N26" s="5">
        <v>0</v>
      </c>
      <c r="O26" s="5">
        <v>3.7292756554228319</v>
      </c>
      <c r="P26" s="5">
        <v>0</v>
      </c>
      <c r="Q26" s="5">
        <v>0</v>
      </c>
      <c r="R26" s="5">
        <v>1.5621719160104985</v>
      </c>
      <c r="S26" s="5">
        <v>0</v>
      </c>
      <c r="T26" s="5">
        <v>1.1504860976147615</v>
      </c>
      <c r="U26" s="5">
        <v>3.1163713910761155</v>
      </c>
    </row>
    <row r="27" spans="1:21">
      <c r="A27" s="2">
        <v>207</v>
      </c>
      <c r="B27" s="5">
        <v>5.2477034120734887</v>
      </c>
      <c r="C27" s="5">
        <v>4.8697506561679784</v>
      </c>
      <c r="D27" s="5">
        <v>3.1849737532808398</v>
      </c>
      <c r="E27" s="5">
        <v>2.5825131233595804</v>
      </c>
      <c r="F27" s="5">
        <v>0</v>
      </c>
      <c r="G27" s="5">
        <v>0</v>
      </c>
      <c r="H27" s="5">
        <v>0</v>
      </c>
      <c r="I27" s="5">
        <v>0.60308398950131226</v>
      </c>
      <c r="J27" s="5">
        <v>0</v>
      </c>
      <c r="K27" s="5">
        <v>4.3666666666666671</v>
      </c>
      <c r="L27" s="5">
        <v>3.2894028871391074</v>
      </c>
      <c r="M27" s="5">
        <v>5.606988188976378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1.1254593175853018</v>
      </c>
      <c r="U27" s="5">
        <v>3.2210958005249344</v>
      </c>
    </row>
    <row r="28" spans="1:21">
      <c r="A28" s="2">
        <v>209</v>
      </c>
      <c r="B28" s="5">
        <v>5.3028215223097117</v>
      </c>
      <c r="C28" s="5">
        <v>4.7104030480859711</v>
      </c>
      <c r="D28" s="5">
        <v>3.5446194225721785</v>
      </c>
      <c r="E28" s="5">
        <v>2.5229209835612654</v>
      </c>
      <c r="F28" s="5">
        <v>0</v>
      </c>
      <c r="G28" s="5">
        <v>2.7073818897637794</v>
      </c>
      <c r="H28" s="5">
        <v>2.2777559055118108</v>
      </c>
      <c r="I28" s="5">
        <v>0.58749062617172854</v>
      </c>
      <c r="J28" s="5">
        <v>0</v>
      </c>
      <c r="K28" s="5">
        <v>4.44388382373256</v>
      </c>
      <c r="L28" s="5">
        <v>3.3117125984251969</v>
      </c>
      <c r="M28" s="5">
        <v>5.8191678246101608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1.0580708661417324</v>
      </c>
      <c r="U28" s="5">
        <v>3.3296652619126834</v>
      </c>
    </row>
    <row r="29" spans="1:21">
      <c r="A29" s="3">
        <v>208</v>
      </c>
      <c r="B29" s="5">
        <v>5.3666405266414872</v>
      </c>
      <c r="C29" s="5">
        <v>4.9404199475065615</v>
      </c>
      <c r="D29" s="5">
        <v>3.7007217847769032</v>
      </c>
      <c r="E29" s="5">
        <v>2.4632823336107372</v>
      </c>
      <c r="F29" s="5">
        <v>0</v>
      </c>
      <c r="G29" s="5">
        <v>2.6392716535433074</v>
      </c>
      <c r="H29" s="5">
        <v>2.2228674540682416</v>
      </c>
      <c r="I29" s="5">
        <v>0.58425956110581712</v>
      </c>
      <c r="J29" s="5">
        <v>0</v>
      </c>
      <c r="K29" s="5">
        <v>4.0487736446737266</v>
      </c>
      <c r="L29" s="5">
        <v>3.1990271596485225</v>
      </c>
      <c r="M29" s="5">
        <v>5.7532668480778142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1.1259125595411683</v>
      </c>
      <c r="U29" s="5">
        <v>3.2386861498081969</v>
      </c>
    </row>
    <row r="30" spans="1:21">
      <c r="A30" s="2">
        <v>211</v>
      </c>
      <c r="B30" s="5">
        <v>5.108234908136482</v>
      </c>
      <c r="C30" s="5">
        <v>4.6365813648293965</v>
      </c>
      <c r="D30" s="5">
        <v>3.8449803149606292</v>
      </c>
      <c r="E30" s="5">
        <v>2.5533136482939631</v>
      </c>
      <c r="F30" s="5">
        <v>0</v>
      </c>
      <c r="G30" s="5">
        <v>0</v>
      </c>
      <c r="H30" s="5">
        <v>0</v>
      </c>
      <c r="I30" s="5">
        <v>0.50915354330708662</v>
      </c>
      <c r="J30" s="5">
        <v>0</v>
      </c>
      <c r="K30" s="5">
        <v>4.2272965879265092</v>
      </c>
      <c r="L30" s="5">
        <v>3.2882217847769031</v>
      </c>
      <c r="M30" s="5">
        <v>5.7769028871391077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0.85104986876640409</v>
      </c>
      <c r="U30" s="5">
        <v>3.2027887139107611</v>
      </c>
    </row>
    <row r="31" spans="1:21">
      <c r="A31" s="3">
        <v>210</v>
      </c>
      <c r="B31" s="5">
        <v>5.448917322834645</v>
      </c>
      <c r="C31" s="5">
        <v>4.8054790026246721</v>
      </c>
      <c r="D31" s="5">
        <v>3.5445209973753276</v>
      </c>
      <c r="E31" s="5">
        <v>2.5420931758530183</v>
      </c>
      <c r="F31" s="5">
        <v>3.703313648293963</v>
      </c>
      <c r="G31" s="5">
        <v>2.5281167979002626</v>
      </c>
      <c r="H31" s="5">
        <v>2.3349409448818901</v>
      </c>
      <c r="I31" s="5">
        <v>0.54002624671916022</v>
      </c>
      <c r="J31" s="5">
        <v>0</v>
      </c>
      <c r="K31" s="5">
        <v>4.022145669291338</v>
      </c>
      <c r="L31" s="5">
        <v>3.2821194225721784</v>
      </c>
      <c r="M31" s="5">
        <v>5.6548228346456693</v>
      </c>
      <c r="N31" s="5">
        <v>0</v>
      </c>
      <c r="O31" s="5">
        <v>0</v>
      </c>
      <c r="P31" s="5">
        <v>0</v>
      </c>
      <c r="Q31" s="5">
        <v>0</v>
      </c>
      <c r="R31" s="5">
        <v>1.7485892388451445</v>
      </c>
      <c r="S31" s="5">
        <v>2.6484580052493438</v>
      </c>
      <c r="T31" s="5">
        <v>0.82782152230971129</v>
      </c>
      <c r="U31" s="5">
        <v>3.2720144356955378</v>
      </c>
    </row>
    <row r="32" spans="1:21">
      <c r="A32" s="2">
        <v>212</v>
      </c>
      <c r="B32" s="5">
        <v>5.4191929133858272</v>
      </c>
      <c r="C32" s="5">
        <v>4.703379265091864</v>
      </c>
      <c r="D32" s="5">
        <v>0</v>
      </c>
      <c r="E32" s="5">
        <v>2.5319225721784777</v>
      </c>
      <c r="F32" s="5">
        <v>3.7272637795275587</v>
      </c>
      <c r="G32" s="5">
        <v>2.5956364829396326</v>
      </c>
      <c r="H32" s="5">
        <v>0</v>
      </c>
      <c r="I32" s="5">
        <v>0.51459973753280841</v>
      </c>
      <c r="J32" s="5">
        <v>0</v>
      </c>
      <c r="K32" s="5">
        <v>3.855577427821522</v>
      </c>
      <c r="L32" s="5">
        <v>3.0645341207349079</v>
      </c>
      <c r="M32" s="5">
        <v>5.8901902887139101</v>
      </c>
      <c r="N32" s="5">
        <v>0</v>
      </c>
      <c r="O32" s="5">
        <v>0</v>
      </c>
      <c r="P32" s="5">
        <v>0</v>
      </c>
      <c r="Q32" s="5">
        <v>0</v>
      </c>
      <c r="R32" s="5">
        <v>1.603740157480315</v>
      </c>
      <c r="S32" s="5">
        <v>2.6488188976377951</v>
      </c>
      <c r="T32" s="5">
        <v>0.8408136482939631</v>
      </c>
      <c r="U32" s="5">
        <v>3.2637795275590546</v>
      </c>
    </row>
    <row r="33" spans="1:21">
      <c r="A33" s="3">
        <v>214</v>
      </c>
      <c r="B33" s="5">
        <v>5.5506889763779528</v>
      </c>
      <c r="C33" s="5">
        <v>4.4496719160104989</v>
      </c>
      <c r="D33" s="5">
        <v>4.1425524934383207</v>
      </c>
      <c r="E33" s="5">
        <v>2.6336614173228341</v>
      </c>
      <c r="F33" s="5">
        <v>0</v>
      </c>
      <c r="G33" s="5">
        <v>0</v>
      </c>
      <c r="H33" s="5">
        <v>0</v>
      </c>
      <c r="I33" s="5">
        <v>0.55459317585301837</v>
      </c>
      <c r="J33" s="5">
        <v>0</v>
      </c>
      <c r="K33" s="5">
        <v>4.20022965879265</v>
      </c>
      <c r="L33" s="5">
        <v>0</v>
      </c>
      <c r="M33" s="5">
        <v>5.9549540682414701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2.6058398950131232</v>
      </c>
      <c r="T33" s="5">
        <v>1.2387467191601049</v>
      </c>
      <c r="U33" s="5">
        <v>3.6117782152230968</v>
      </c>
    </row>
    <row r="34" spans="1:21">
      <c r="A34" s="2">
        <v>213</v>
      </c>
      <c r="B34" s="5">
        <v>5.5899934383202092</v>
      </c>
      <c r="C34" s="5">
        <v>4.9987860892388456</v>
      </c>
      <c r="D34" s="5">
        <v>4.1541010498687667</v>
      </c>
      <c r="E34" s="5">
        <v>2.5948490813648291</v>
      </c>
      <c r="F34" s="5">
        <v>3.8035104986876638</v>
      </c>
      <c r="G34" s="5">
        <v>0</v>
      </c>
      <c r="H34" s="5">
        <v>0</v>
      </c>
      <c r="I34" s="5">
        <v>0.53907480314960632</v>
      </c>
      <c r="J34" s="5">
        <v>0</v>
      </c>
      <c r="K34" s="5">
        <v>4.3659120734908132</v>
      </c>
      <c r="L34" s="5">
        <v>3.4014435695538059</v>
      </c>
      <c r="M34" s="5">
        <v>6.1643700787401574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2.7562007874015748</v>
      </c>
      <c r="T34" s="5">
        <v>1.267979002624672</v>
      </c>
      <c r="U34" s="5">
        <v>3.796719160104987</v>
      </c>
    </row>
    <row r="35" spans="1:21">
      <c r="A35" s="3">
        <v>215</v>
      </c>
      <c r="B35" s="5">
        <v>5.6066272965879262</v>
      </c>
      <c r="C35" s="5">
        <v>4.5745734908136484</v>
      </c>
      <c r="D35" s="5">
        <v>0</v>
      </c>
      <c r="E35" s="5">
        <v>2.5836942257217848</v>
      </c>
      <c r="F35" s="5">
        <v>3.7502296587926507</v>
      </c>
      <c r="G35" s="5">
        <v>0</v>
      </c>
      <c r="H35" s="5">
        <v>0</v>
      </c>
      <c r="I35" s="5">
        <v>0.50249343832020998</v>
      </c>
      <c r="J35" s="5">
        <v>0</v>
      </c>
      <c r="K35" s="5">
        <v>4.5929790026246717</v>
      </c>
      <c r="L35" s="5">
        <v>3.4282808398950131</v>
      </c>
      <c r="M35" s="5">
        <v>6.1958333333333329</v>
      </c>
      <c r="N35" s="5">
        <v>0</v>
      </c>
      <c r="O35" s="5">
        <v>0</v>
      </c>
      <c r="P35" s="5">
        <v>2.5361876640419947</v>
      </c>
      <c r="Q35" s="5">
        <v>0</v>
      </c>
      <c r="R35" s="5">
        <v>0</v>
      </c>
      <c r="S35" s="5">
        <v>2.7131889763779529</v>
      </c>
      <c r="T35" s="5">
        <v>3.0773950131233594</v>
      </c>
      <c r="U35" s="5">
        <v>3.7654855643044618</v>
      </c>
    </row>
    <row r="36" spans="1:21">
      <c r="A36" s="2">
        <v>234</v>
      </c>
      <c r="B36" s="5">
        <v>0</v>
      </c>
      <c r="C36" s="5">
        <v>4.7426837270341204</v>
      </c>
      <c r="D36" s="5">
        <v>4.1216863517060363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3.9692585301837275</v>
      </c>
      <c r="L36" s="5">
        <v>0</v>
      </c>
      <c r="M36" s="5">
        <v>5.5599081364829397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4.0094488188976376</v>
      </c>
    </row>
    <row r="37" spans="1:21">
      <c r="A37" s="3">
        <v>233</v>
      </c>
      <c r="B37" s="5">
        <v>5.3574475065616802</v>
      </c>
      <c r="C37" s="5">
        <v>5.3483595800524926</v>
      </c>
      <c r="D37" s="5">
        <v>4.2513779527559059</v>
      </c>
      <c r="E37" s="5">
        <v>2.4614829396325462</v>
      </c>
      <c r="F37" s="5">
        <v>3.9698490813648291</v>
      </c>
      <c r="G37" s="5">
        <v>2.6513779527559054</v>
      </c>
      <c r="H37" s="5">
        <v>0</v>
      </c>
      <c r="I37" s="5">
        <v>1.6475721784776904</v>
      </c>
      <c r="J37" s="5">
        <v>0</v>
      </c>
      <c r="K37" s="5">
        <v>4.4887795275590543</v>
      </c>
      <c r="L37" s="5">
        <v>3.1851049868766403</v>
      </c>
      <c r="M37" s="5">
        <v>5.7391404199475069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0.90659448818897659</v>
      </c>
      <c r="U37" s="5">
        <v>4.7567257217847763</v>
      </c>
    </row>
    <row r="38" spans="1:21">
      <c r="A38" s="2">
        <v>239</v>
      </c>
      <c r="B38" s="5">
        <v>5.1785513269174688</v>
      </c>
      <c r="C38" s="5">
        <v>5.5606938112999025</v>
      </c>
      <c r="D38" s="5">
        <v>3.907872288990192</v>
      </c>
      <c r="E38" s="5">
        <v>2.6355841883400943</v>
      </c>
      <c r="F38" s="5">
        <v>3.9410979877515313</v>
      </c>
      <c r="G38" s="5">
        <v>2.5413057742782152</v>
      </c>
      <c r="H38" s="5">
        <v>2.4336942257217848</v>
      </c>
      <c r="I38" s="5">
        <v>1.6856708472008011</v>
      </c>
      <c r="J38" s="5">
        <v>0</v>
      </c>
      <c r="K38" s="5">
        <v>4.8178978749252872</v>
      </c>
      <c r="L38" s="5">
        <v>3.3295603674540688</v>
      </c>
      <c r="M38" s="5">
        <v>5.6713653999771765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1.008989501312336</v>
      </c>
      <c r="U38" s="5">
        <v>4.3679156824146981</v>
      </c>
    </row>
    <row r="39" spans="1:21">
      <c r="A39" s="3">
        <v>240</v>
      </c>
      <c r="B39" s="5">
        <v>5.4269356955380577</v>
      </c>
      <c r="C39" s="5">
        <v>4.8891076115485559</v>
      </c>
      <c r="D39" s="5">
        <v>4.0382605583392985</v>
      </c>
      <c r="E39" s="5">
        <v>0</v>
      </c>
      <c r="F39" s="5">
        <v>0</v>
      </c>
      <c r="G39" s="5">
        <v>0</v>
      </c>
      <c r="H39" s="5">
        <v>0</v>
      </c>
      <c r="I39" s="5">
        <v>1.6256233595800524</v>
      </c>
      <c r="J39" s="5">
        <v>0</v>
      </c>
      <c r="K39" s="5">
        <v>4.2239156824146988</v>
      </c>
      <c r="L39" s="5">
        <v>3.1840879265091866</v>
      </c>
      <c r="M39" s="5">
        <v>5.5388123359580055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4.0828193350831148</v>
      </c>
    </row>
    <row r="40" spans="1:21">
      <c r="A40" s="2">
        <v>236</v>
      </c>
      <c r="B40" s="5">
        <v>5.4948818897637794</v>
      </c>
      <c r="C40" s="5">
        <v>5.3336793756043646</v>
      </c>
      <c r="D40" s="5">
        <v>4.3999343832021003</v>
      </c>
      <c r="E40" s="5">
        <v>2.5993912219305919</v>
      </c>
      <c r="F40" s="5">
        <v>0</v>
      </c>
      <c r="G40" s="5">
        <v>2.3834973753280835</v>
      </c>
      <c r="H40" s="5">
        <v>2.3557086614173226</v>
      </c>
      <c r="I40" s="5">
        <v>1.6741251093613296</v>
      </c>
      <c r="J40" s="5">
        <v>0</v>
      </c>
      <c r="K40" s="5">
        <v>4.832464099315172</v>
      </c>
      <c r="L40" s="5">
        <v>3.3246221377500227</v>
      </c>
      <c r="M40" s="5">
        <v>5.6856451103334305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2.6791994750656167</v>
      </c>
      <c r="T40" s="5">
        <v>1.1021032843867489</v>
      </c>
      <c r="U40" s="5">
        <v>4.576880839895014</v>
      </c>
    </row>
    <row r="41" spans="1:21">
      <c r="A41" s="3">
        <v>242</v>
      </c>
      <c r="B41" s="5">
        <v>5.5466077687145399</v>
      </c>
      <c r="C41" s="5">
        <v>4.9089141445209981</v>
      </c>
      <c r="D41" s="5">
        <v>4.2246391076115479</v>
      </c>
      <c r="E41" s="5">
        <v>2.6967164291471439</v>
      </c>
      <c r="F41" s="5">
        <v>3.8814339457567804</v>
      </c>
      <c r="G41" s="5">
        <v>2.7073818897637794</v>
      </c>
      <c r="H41" s="5">
        <v>2.4695574511519394</v>
      </c>
      <c r="I41" s="5">
        <v>1.7122533511436071</v>
      </c>
      <c r="J41" s="5">
        <v>0</v>
      </c>
      <c r="K41" s="5">
        <v>4.9650498992858445</v>
      </c>
      <c r="L41" s="5">
        <v>3.337423922553159</v>
      </c>
      <c r="M41" s="5">
        <v>6.0575757575757576</v>
      </c>
      <c r="N41" s="5">
        <v>0</v>
      </c>
      <c r="O41" s="5">
        <v>0</v>
      </c>
      <c r="P41" s="5">
        <v>0</v>
      </c>
      <c r="Q41" s="5">
        <v>0</v>
      </c>
      <c r="R41" s="5">
        <v>1.8644028871391078</v>
      </c>
      <c r="S41" s="5">
        <v>2.7128871391076119</v>
      </c>
      <c r="T41" s="5">
        <v>1.2177165354330708</v>
      </c>
      <c r="U41" s="5">
        <v>4.4028736930424683</v>
      </c>
    </row>
    <row r="42" spans="1:21">
      <c r="A42" s="2">
        <v>243</v>
      </c>
      <c r="B42" s="5">
        <v>5.5689304461942255</v>
      </c>
      <c r="C42" s="5">
        <v>5.1825131233595796</v>
      </c>
      <c r="D42" s="5">
        <v>4.598326771653543</v>
      </c>
      <c r="E42" s="5">
        <v>2.7080380577427823</v>
      </c>
      <c r="F42" s="5">
        <v>3.8595144356955373</v>
      </c>
      <c r="G42" s="5">
        <v>2.7516404199475062</v>
      </c>
      <c r="H42" s="5">
        <v>2.4722112860892387</v>
      </c>
      <c r="I42" s="5">
        <v>1.8375984251968502</v>
      </c>
      <c r="J42" s="5">
        <v>0</v>
      </c>
      <c r="K42" s="5">
        <v>4.870603674540682</v>
      </c>
      <c r="L42" s="5">
        <v>3.2592519685039369</v>
      </c>
      <c r="M42" s="5">
        <v>5.8851049868766401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2.8474737532808403</v>
      </c>
      <c r="T42" s="5">
        <v>1.1495406824146981</v>
      </c>
      <c r="U42" s="5">
        <v>4.0814960629921258</v>
      </c>
    </row>
    <row r="43" spans="1:21">
      <c r="A43" s="3">
        <v>257</v>
      </c>
      <c r="B43" s="5">
        <v>0</v>
      </c>
      <c r="C43" s="5">
        <v>4.8454724409448815</v>
      </c>
      <c r="D43" s="5">
        <v>4.483350076930039</v>
      </c>
      <c r="E43" s="5">
        <v>0</v>
      </c>
      <c r="F43" s="5">
        <v>0</v>
      </c>
      <c r="G43" s="5">
        <v>0</v>
      </c>
      <c r="H43" s="5">
        <v>0</v>
      </c>
      <c r="I43" s="5">
        <v>1.7138779527559054</v>
      </c>
      <c r="J43" s="5">
        <v>0</v>
      </c>
      <c r="K43" s="5">
        <v>4.4606299212598426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3.7479917283066881</v>
      </c>
    </row>
    <row r="44" spans="1:21">
      <c r="A44" s="2">
        <v>256</v>
      </c>
      <c r="B44" s="5">
        <v>5.7934383202099742</v>
      </c>
      <c r="C44" s="5">
        <v>5.0965223097112862</v>
      </c>
      <c r="D44" s="5">
        <v>4.2193241469816272</v>
      </c>
      <c r="E44" s="5">
        <v>2.4639107611548554</v>
      </c>
      <c r="F44" s="5">
        <v>3.6481299212598426</v>
      </c>
      <c r="G44" s="5">
        <v>0</v>
      </c>
      <c r="H44" s="5">
        <v>2.2770013123359583</v>
      </c>
      <c r="I44" s="5">
        <v>1.6915354330708656</v>
      </c>
      <c r="J44" s="5">
        <v>3.6940944881889761</v>
      </c>
      <c r="K44" s="5">
        <v>4.9164370078740145</v>
      </c>
      <c r="L44" s="5">
        <v>3.2977034120734912</v>
      </c>
      <c r="M44" s="5">
        <v>5.7260826771653539</v>
      </c>
      <c r="N44" s="5">
        <v>2.0642388451443567</v>
      </c>
      <c r="O44" s="5">
        <v>0</v>
      </c>
      <c r="P44" s="5">
        <v>0</v>
      </c>
      <c r="Q44" s="5">
        <v>0</v>
      </c>
      <c r="R44" s="5">
        <v>0</v>
      </c>
      <c r="S44" s="5">
        <v>2.545964566929134</v>
      </c>
      <c r="T44" s="5">
        <v>2.130774278215223</v>
      </c>
      <c r="U44" s="5">
        <v>4.0990157480314959</v>
      </c>
    </row>
    <row r="45" spans="1:21">
      <c r="A45" s="3">
        <v>244</v>
      </c>
      <c r="B45" s="5">
        <v>5.304757707525364</v>
      </c>
      <c r="C45" s="5">
        <v>4.8531232732421605</v>
      </c>
      <c r="D45" s="5">
        <v>4.11675867282894</v>
      </c>
      <c r="E45" s="5">
        <v>2.4401781374550406</v>
      </c>
      <c r="F45" s="5">
        <v>3.5404706097784295</v>
      </c>
      <c r="G45" s="5">
        <v>2.6653930277946021</v>
      </c>
      <c r="H45" s="5">
        <v>2.1562919218431027</v>
      </c>
      <c r="I45" s="5">
        <v>1.6085444801243418</v>
      </c>
      <c r="J45" s="5">
        <v>3.2838789888106095</v>
      </c>
      <c r="K45" s="5">
        <v>4.6014393087227727</v>
      </c>
      <c r="L45" s="5">
        <v>3.0245718225899729</v>
      </c>
      <c r="M45" s="5">
        <v>5.6744422572178479</v>
      </c>
      <c r="N45" s="5">
        <v>0</v>
      </c>
      <c r="O45" s="5">
        <v>0</v>
      </c>
      <c r="P45" s="5">
        <v>2.4598284589426322</v>
      </c>
      <c r="Q45" s="5">
        <v>0</v>
      </c>
      <c r="R45" s="5">
        <v>1.8536046709439096</v>
      </c>
      <c r="S45" s="5">
        <v>2.7226951294482298</v>
      </c>
      <c r="T45" s="5">
        <v>4.2213891462096651</v>
      </c>
      <c r="U45" s="5">
        <v>4.1367842988997241</v>
      </c>
    </row>
    <row r="46" spans="1:21">
      <c r="A46" s="2">
        <v>245</v>
      </c>
      <c r="B46" s="5">
        <v>5.1933398950131231</v>
      </c>
      <c r="C46" s="5">
        <v>4.2105514154480685</v>
      </c>
      <c r="D46" s="5">
        <v>4.073982939632546</v>
      </c>
      <c r="E46" s="5">
        <v>2.5421259842519683</v>
      </c>
      <c r="F46" s="5">
        <v>3.2577755905511809</v>
      </c>
      <c r="G46" s="5">
        <v>0</v>
      </c>
      <c r="H46" s="5">
        <v>0</v>
      </c>
      <c r="I46" s="5">
        <v>1.6773017682000275</v>
      </c>
      <c r="J46" s="5">
        <v>3.2546916010498692</v>
      </c>
      <c r="K46" s="5">
        <v>4.3186351706036739</v>
      </c>
      <c r="L46" s="5">
        <v>3.138648293963255</v>
      </c>
      <c r="M46" s="5">
        <v>5.8662729658792649</v>
      </c>
      <c r="N46" s="5">
        <v>0</v>
      </c>
      <c r="O46" s="5">
        <v>0</v>
      </c>
      <c r="P46" s="5">
        <v>2.6831692913385825</v>
      </c>
      <c r="Q46" s="5">
        <v>0</v>
      </c>
      <c r="R46" s="5">
        <v>0</v>
      </c>
      <c r="S46" s="5">
        <v>0</v>
      </c>
      <c r="T46" s="5">
        <v>1.5631635331297873</v>
      </c>
      <c r="U46" s="5">
        <v>0</v>
      </c>
    </row>
    <row r="47" spans="1:21">
      <c r="A47" s="3">
        <v>235</v>
      </c>
      <c r="B47" s="5">
        <v>5.5054790026246714</v>
      </c>
      <c r="C47" s="5">
        <v>5.3077099737532798</v>
      </c>
      <c r="D47" s="5">
        <v>3.7376968503937</v>
      </c>
      <c r="E47" s="5">
        <v>2.5320576334208225</v>
      </c>
      <c r="F47" s="5">
        <v>3.7529855643044616</v>
      </c>
      <c r="G47" s="5">
        <v>2.7144028871391077</v>
      </c>
      <c r="H47" s="5">
        <v>0</v>
      </c>
      <c r="I47" s="5">
        <v>1.703276560538628</v>
      </c>
      <c r="J47" s="5">
        <v>3.2036089238845147</v>
      </c>
      <c r="K47" s="5">
        <v>4.8078638607674042</v>
      </c>
      <c r="L47" s="5">
        <v>3.1865766779152609</v>
      </c>
      <c r="M47" s="5">
        <v>5.9631999125109356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2.7790354330708662</v>
      </c>
      <c r="T47" s="5">
        <v>1.2988517060367455</v>
      </c>
      <c r="U47" s="5">
        <v>4.3001312335958009</v>
      </c>
    </row>
    <row r="48" spans="1:21">
      <c r="A48" s="2">
        <v>237</v>
      </c>
      <c r="B48" s="5">
        <v>5.8141891101191971</v>
      </c>
      <c r="C48" s="5">
        <v>4.9118590359131931</v>
      </c>
      <c r="D48" s="5">
        <v>0</v>
      </c>
      <c r="E48" s="5">
        <v>2.5334454661489234</v>
      </c>
      <c r="F48" s="5">
        <v>3.9282261592300962</v>
      </c>
      <c r="G48" s="5">
        <v>0</v>
      </c>
      <c r="H48" s="5">
        <v>2.3725721784776903</v>
      </c>
      <c r="I48" s="5">
        <v>1.6345229944083075</v>
      </c>
      <c r="J48" s="5">
        <v>3.2900262467191599</v>
      </c>
      <c r="K48" s="5">
        <v>4.874361823723647</v>
      </c>
      <c r="L48" s="5">
        <v>3.3275914864090268</v>
      </c>
      <c r="M48" s="5">
        <v>5.8981171624380293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2.7689526140313538</v>
      </c>
      <c r="T48" s="5">
        <v>1.396227034120735</v>
      </c>
      <c r="U48" s="5">
        <v>4.3228674540682412</v>
      </c>
    </row>
    <row r="49" spans="1:21">
      <c r="A49" s="3">
        <v>238</v>
      </c>
      <c r="B49" s="5">
        <v>5.4197506561679791</v>
      </c>
      <c r="C49" s="5">
        <v>5.0144356955380571</v>
      </c>
      <c r="D49" s="5">
        <v>4.2136811023622052</v>
      </c>
      <c r="E49" s="5">
        <v>2.7456692913385821</v>
      </c>
      <c r="F49" s="5">
        <v>3.8358267716535441</v>
      </c>
      <c r="G49" s="5">
        <v>2.6872375328083988</v>
      </c>
      <c r="H49" s="5">
        <v>0</v>
      </c>
      <c r="I49" s="5">
        <v>1.6104330708661418</v>
      </c>
      <c r="J49" s="5">
        <v>3.7164370078740152</v>
      </c>
      <c r="K49" s="5">
        <v>5.1556758530183728</v>
      </c>
      <c r="L49" s="5">
        <v>3.2867125984251966</v>
      </c>
      <c r="M49" s="5">
        <v>6.0027230971128613</v>
      </c>
      <c r="N49" s="5">
        <v>0</v>
      </c>
      <c r="O49" s="5">
        <v>0</v>
      </c>
      <c r="P49" s="5">
        <v>2.6152887139107612</v>
      </c>
      <c r="Q49" s="5">
        <v>0</v>
      </c>
      <c r="R49" s="5">
        <v>1.7839238845144356</v>
      </c>
      <c r="S49" s="5">
        <v>2.764304461942257</v>
      </c>
      <c r="T49" s="5">
        <v>1.1384186351706036</v>
      </c>
      <c r="U49" s="5">
        <v>4.0993438320209972</v>
      </c>
    </row>
    <row r="50" spans="1:21">
      <c r="A50" s="2">
        <v>241</v>
      </c>
      <c r="B50" s="5">
        <v>5.450492125984252</v>
      </c>
      <c r="C50" s="5">
        <v>4.1998031496063</v>
      </c>
      <c r="D50" s="5">
        <v>3.8186351706036747</v>
      </c>
      <c r="E50" s="5">
        <v>2.6121719160104986</v>
      </c>
      <c r="F50" s="5">
        <v>3.9191006438566438</v>
      </c>
      <c r="G50" s="5">
        <v>0</v>
      </c>
      <c r="H50" s="5">
        <v>2.4253608923884515</v>
      </c>
      <c r="I50" s="5">
        <v>1.7391076115485566</v>
      </c>
      <c r="J50" s="5">
        <v>3.2379593175853016</v>
      </c>
      <c r="K50" s="5">
        <v>4.460465879265092</v>
      </c>
      <c r="L50" s="5">
        <v>3.1742454068241468</v>
      </c>
      <c r="M50" s="5">
        <v>5.9818569553805769</v>
      </c>
      <c r="N50" s="5">
        <v>0</v>
      </c>
      <c r="O50" s="5">
        <v>0</v>
      </c>
      <c r="P50" s="5">
        <v>2.5791994750656171</v>
      </c>
      <c r="Q50" s="5">
        <v>0</v>
      </c>
      <c r="R50" s="5">
        <v>0</v>
      </c>
      <c r="S50" s="5">
        <v>2.6594816272965875</v>
      </c>
      <c r="T50" s="5">
        <v>1.1433398950131233</v>
      </c>
      <c r="U50" s="5">
        <v>3.7179133858267717</v>
      </c>
    </row>
    <row r="51" spans="1:21">
      <c r="A51" s="3">
        <v>246</v>
      </c>
      <c r="B51" s="5">
        <v>0</v>
      </c>
      <c r="C51" s="5">
        <v>4.6790026246719165</v>
      </c>
      <c r="D51" s="5">
        <v>0</v>
      </c>
      <c r="E51" s="5">
        <v>0</v>
      </c>
      <c r="F51" s="5">
        <v>3.8452427821522308</v>
      </c>
      <c r="G51" s="5">
        <v>0</v>
      </c>
      <c r="H51" s="5">
        <v>0</v>
      </c>
      <c r="I51" s="5">
        <v>1.7350721784776904</v>
      </c>
      <c r="J51" s="5">
        <v>0</v>
      </c>
      <c r="K51" s="5">
        <v>4.3819553805774278</v>
      </c>
      <c r="L51" s="5">
        <v>3.2635826771653544</v>
      </c>
      <c r="M51" s="5">
        <v>5.9486876640419961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2.7126312335958005</v>
      </c>
      <c r="T51" s="5">
        <v>0</v>
      </c>
      <c r="U51" s="5">
        <v>3.9026902887139108</v>
      </c>
    </row>
    <row r="52" spans="1:21">
      <c r="A52" s="2">
        <v>259</v>
      </c>
      <c r="B52" s="5">
        <v>5.2573490813648291</v>
      </c>
      <c r="C52" s="5">
        <v>4.7590879265091868</v>
      </c>
      <c r="D52" s="5">
        <v>4.3345800524934388</v>
      </c>
      <c r="E52" s="5">
        <v>2.4767060367454068</v>
      </c>
      <c r="F52" s="5">
        <v>3.466929133858268</v>
      </c>
      <c r="G52" s="5">
        <v>2.380708661417323</v>
      </c>
      <c r="H52" s="5">
        <v>0</v>
      </c>
      <c r="I52" s="5">
        <v>1.6628937007874014</v>
      </c>
      <c r="J52" s="5">
        <v>3.6862204724409446</v>
      </c>
      <c r="K52" s="5">
        <v>4.2980971128608925</v>
      </c>
      <c r="L52" s="5">
        <v>0</v>
      </c>
      <c r="M52" s="5">
        <v>0</v>
      </c>
      <c r="N52" s="5">
        <v>0</v>
      </c>
      <c r="O52" s="5">
        <v>0</v>
      </c>
      <c r="P52" s="5">
        <v>2.6368766404199477</v>
      </c>
      <c r="Q52" s="5">
        <v>0</v>
      </c>
      <c r="R52" s="5">
        <v>0</v>
      </c>
      <c r="S52" s="5">
        <v>2.150229658792651</v>
      </c>
      <c r="T52" s="5">
        <v>2.2703740157480312</v>
      </c>
      <c r="U52" s="5">
        <v>3.841174540682414</v>
      </c>
    </row>
    <row r="53" spans="1:21">
      <c r="A53" s="3">
        <v>260</v>
      </c>
      <c r="B53" s="5">
        <v>5.4567913385826774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>
      <c r="A54" s="2">
        <v>255</v>
      </c>
      <c r="B54" s="5">
        <v>5.6371391076115485</v>
      </c>
      <c r="C54" s="5">
        <v>4.8171259842519687</v>
      </c>
      <c r="D54" s="5">
        <v>3.617060367454068</v>
      </c>
      <c r="E54" s="5">
        <v>2.5435039370078742</v>
      </c>
      <c r="F54" s="5">
        <v>3.5749015748031492</v>
      </c>
      <c r="G54" s="5">
        <v>0</v>
      </c>
      <c r="H54" s="5">
        <v>0</v>
      </c>
      <c r="I54" s="5">
        <v>1.7140419947506562</v>
      </c>
      <c r="J54" s="5">
        <v>3.7121719160104987</v>
      </c>
      <c r="K54" s="5">
        <v>4.45</v>
      </c>
      <c r="L54" s="5">
        <v>3.1675853018372702</v>
      </c>
      <c r="M54" s="5">
        <v>5.9247703412073482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2.4675524934383204</v>
      </c>
      <c r="U54" s="5">
        <v>4.0582677165354335</v>
      </c>
    </row>
    <row r="55" spans="1:21">
      <c r="A55" s="3">
        <v>254</v>
      </c>
      <c r="B55" s="5">
        <v>5.6755577427821517</v>
      </c>
      <c r="C55" s="5">
        <v>5.0224081364829392</v>
      </c>
      <c r="D55" s="5">
        <v>0</v>
      </c>
      <c r="E55" s="5">
        <v>2.4312335958005247</v>
      </c>
      <c r="F55" s="5">
        <v>3.4883202099737534</v>
      </c>
      <c r="G55" s="5">
        <v>2.7358267716535432</v>
      </c>
      <c r="H55" s="5">
        <v>1.9649934383202101</v>
      </c>
      <c r="I55" s="5">
        <v>1.7045603674540681</v>
      </c>
      <c r="J55" s="5">
        <v>3.6595800524934385</v>
      </c>
      <c r="K55" s="5">
        <v>4.5934711286089245</v>
      </c>
      <c r="L55" s="5">
        <v>3.0321522309711288</v>
      </c>
      <c r="M55" s="5">
        <v>5.8411417322834644</v>
      </c>
      <c r="N55" s="5">
        <v>2.0853018372703414</v>
      </c>
      <c r="O55" s="5">
        <v>0</v>
      </c>
      <c r="P55" s="5">
        <v>2.4124015748031495</v>
      </c>
      <c r="Q55" s="5">
        <v>0</v>
      </c>
      <c r="R55" s="5">
        <v>0</v>
      </c>
      <c r="S55" s="5">
        <v>2.2756233595800524</v>
      </c>
      <c r="T55" s="5">
        <v>2.6683070866141732</v>
      </c>
      <c r="U55" s="5">
        <v>4.4595472440944883</v>
      </c>
    </row>
    <row r="56" spans="1:21">
      <c r="A56" s="2">
        <v>258</v>
      </c>
      <c r="B56" s="5">
        <v>5.3806758530183725</v>
      </c>
      <c r="C56" s="5">
        <v>4.6178805774278207</v>
      </c>
      <c r="D56" s="5">
        <v>4.4463582677165352</v>
      </c>
      <c r="E56" s="5">
        <v>2.4803149606299213</v>
      </c>
      <c r="F56" s="5">
        <v>3.606332020997375</v>
      </c>
      <c r="G56" s="5">
        <v>2.5748687664041996</v>
      </c>
      <c r="H56" s="5">
        <v>2.2285761154855641</v>
      </c>
      <c r="I56" s="5">
        <v>1.8096128608923883</v>
      </c>
      <c r="J56" s="5">
        <v>3.6503280839895003</v>
      </c>
      <c r="K56" s="5">
        <v>4.3605971128608916</v>
      </c>
      <c r="L56" s="5">
        <v>3.0492454068241472</v>
      </c>
      <c r="M56" s="5">
        <v>5.6173884514435688</v>
      </c>
      <c r="N56" s="5">
        <v>2.1285761154855645</v>
      </c>
      <c r="O56" s="5">
        <v>0</v>
      </c>
      <c r="P56" s="5">
        <v>2.4740485564304464</v>
      </c>
      <c r="Q56" s="5">
        <v>0</v>
      </c>
      <c r="R56" s="5">
        <v>0</v>
      </c>
      <c r="S56" s="5">
        <v>2.3334645669291341</v>
      </c>
      <c r="T56" s="5">
        <v>2.2879921259842519</v>
      </c>
      <c r="U56" s="5">
        <v>3.8583005249343829</v>
      </c>
    </row>
    <row r="57" spans="1:21">
      <c r="A57" s="3">
        <v>261</v>
      </c>
      <c r="B57" s="5">
        <v>5.2084973753280837</v>
      </c>
      <c r="C57" s="5">
        <v>4.4258202099737529</v>
      </c>
      <c r="D57" s="5">
        <v>4.0394028871391079</v>
      </c>
      <c r="E57" s="5">
        <v>2.5060367454068238</v>
      </c>
      <c r="F57" s="5">
        <v>3.4908136482939631</v>
      </c>
      <c r="G57" s="5">
        <v>2.8110564304461945</v>
      </c>
      <c r="H57" s="5">
        <v>0</v>
      </c>
      <c r="I57" s="5">
        <v>1.6765091863517059</v>
      </c>
      <c r="J57" s="5">
        <v>3.1954068241469815</v>
      </c>
      <c r="K57" s="5">
        <v>4.0430774278215216</v>
      </c>
      <c r="L57" s="5">
        <v>0</v>
      </c>
      <c r="M57" s="5">
        <v>0</v>
      </c>
      <c r="N57" s="5">
        <v>2.6677821522309713</v>
      </c>
      <c r="O57" s="5">
        <v>0</v>
      </c>
      <c r="P57" s="5">
        <v>2.2239501312335954</v>
      </c>
      <c r="Q57" s="5">
        <v>0</v>
      </c>
      <c r="R57" s="5">
        <v>0</v>
      </c>
      <c r="S57" s="5">
        <v>0</v>
      </c>
      <c r="T57" s="5">
        <v>1.2918963254593174</v>
      </c>
      <c r="U57" s="5">
        <v>3.764173228346456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29EC-48A5-B944-924F-54E441C81520}">
  <dimension ref="A1:U28"/>
  <sheetViews>
    <sheetView workbookViewId="0">
      <selection activeCell="F30" sqref="F30"/>
    </sheetView>
  </sheetViews>
  <sheetFormatPr baseColWidth="10" defaultRowHeight="13"/>
  <sheetData>
    <row r="1" spans="1:21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1">
      <c r="A2" s="9" t="s">
        <v>21</v>
      </c>
      <c r="B2">
        <f>(VLOOKUP(143, AW_DAU_2015!$A$2:$U$58,COLUMN(),FALSE)+VLOOKUP(141, AW_DAU_2015!$A$2:$U$58,COLUMN(),FALSE))/((VLOOKUP(143, AW_DAU_2015!$A$2:$U$58,COLUMN(),FALSE)&lt;&gt;0)+(VLOOKUP(141, AW_DAU_2015!$A$2:$U$58,COLUMN(),FALSE)&lt;&gt;0))</f>
        <v>3.8369863558410819</v>
      </c>
      <c r="C2">
        <f>(VLOOKUP(143, AW_DAU_2015!$A$2:$U$58,COLUMN(),FALSE)+VLOOKUP(141, AW_DAU_2015!$A$2:$U$58,COLUMN(),FALSE))/((VLOOKUP(143, AW_DAU_2015!$A$2:$U$58,COLUMN(),FALSE)&lt;&gt;0)+(VLOOKUP(141, AW_DAU_2015!$A$2:$U$58,COLUMN(),FALSE)&lt;&gt;0))</f>
        <v>4.1138821845638862</v>
      </c>
      <c r="D2">
        <f>(VLOOKUP(143, AW_DAU_2015!$A$2:$U$58,COLUMN(),FALSE)+VLOOKUP(141, AW_DAU_2015!$A$2:$U$58,COLUMN(),FALSE))/((VLOOKUP(143, AW_DAU_2015!$A$2:$U$58,COLUMN(),FALSE)&lt;&gt;0)+(VLOOKUP(141, AW_DAU_2015!$A$2:$U$58,COLUMN(),FALSE)&lt;&gt;0))</f>
        <v>3.1742454068241468</v>
      </c>
      <c r="E2">
        <f>(VLOOKUP(143, AW_DAU_2015!$A$2:$U$58,COLUMN(),FALSE)+VLOOKUP(141, AW_DAU_2015!$A$2:$U$58,COLUMN(),FALSE))/((VLOOKUP(143, AW_DAU_2015!$A$2:$U$58,COLUMN(),FALSE)&lt;&gt;0)+(VLOOKUP(141, AW_DAU_2015!$A$2:$U$58,COLUMN(),FALSE)&lt;&gt;0))</f>
        <v>2.5657152230971132</v>
      </c>
      <c r="F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G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H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I2">
        <f>(VLOOKUP(143, AW_DAU_2015!$A$2:$U$58,COLUMN(),FALSE)+VLOOKUP(141, AW_DAU_2015!$A$2:$U$58,COLUMN(),FALSE))/((VLOOKUP(143, AW_DAU_2015!$A$2:$U$58,COLUMN(),FALSE)&lt;&gt;0)+(VLOOKUP(141, AW_DAU_2015!$A$2:$U$58,COLUMN(),FALSE)&lt;&gt;0))</f>
        <v>1.4316287750356311</v>
      </c>
      <c r="J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K2">
        <f>(VLOOKUP(143, AW_DAU_2015!$A$2:$U$58,COLUMN(),FALSE)+VLOOKUP(141, AW_DAU_2015!$A$2:$U$58,COLUMN(),FALSE))/((VLOOKUP(143, AW_DAU_2015!$A$2:$U$58,COLUMN(),FALSE)&lt;&gt;0)+(VLOOKUP(141, AW_DAU_2015!$A$2:$U$58,COLUMN(),FALSE)&lt;&gt;0))</f>
        <v>3.070345502124963</v>
      </c>
      <c r="L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M2">
        <f>(VLOOKUP(143, AW_DAU_2015!$A$2:$U$58,COLUMN(),FALSE)+VLOOKUP(141, AW_DAU_2015!$A$2:$U$58,COLUMN(),FALSE))/((VLOOKUP(143, AW_DAU_2015!$A$2:$U$58,COLUMN(),FALSE)&lt;&gt;0)+(VLOOKUP(141, AW_DAU_2015!$A$2:$U$58,COLUMN(),FALSE)&lt;&gt;0))</f>
        <v>4.3089059700471823</v>
      </c>
      <c r="N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O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P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Q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R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S2" t="e">
        <f>(VLOOKUP(143, AW_DAU_2015!$A$2:$U$58,COLUMN(),FALSE)+VLOOKUP(141, AW_DAU_2015!$A$2:$U$58,COLUMN(),FALSE))/((VLOOKUP(143, AW_DAU_2015!$A$2:$U$58,COLUMN(),FALSE)&lt;&gt;0)+(VLOOKUP(141, AW_DAU_2015!$A$2:$U$58,COLUMN(),FALSE)&lt;&gt;0))</f>
        <v>#DIV/0!</v>
      </c>
      <c r="T2">
        <f>(VLOOKUP(143, AW_DAU_2015!$A$2:$U$58,COLUMN(),FALSE)+VLOOKUP(141, AW_DAU_2015!$A$2:$U$58,COLUMN(),FALSE))/((VLOOKUP(143, AW_DAU_2015!$A$2:$U$58,COLUMN(),FALSE)&lt;&gt;0)+(VLOOKUP(141, AW_DAU_2015!$A$2:$U$58,COLUMN(),FALSE)&lt;&gt;0))</f>
        <v>2.9534956608833336</v>
      </c>
      <c r="U2">
        <f>(VLOOKUP(143, AW_DAU_2015!$A$2:$U$58,COLUMN(),FALSE)+VLOOKUP(141, AW_DAU_2015!$A$2:$U$58,COLUMN(),FALSE))/((VLOOKUP(143, AW_DAU_2015!$A$2:$U$58,COLUMN(),FALSE)&lt;&gt;0)+(VLOOKUP(141, AW_DAU_2015!$A$2:$U$58,COLUMN(),FALSE)&lt;&gt;0))</f>
        <v>2.5647334720272221</v>
      </c>
    </row>
    <row r="3" spans="1:21">
      <c r="A3" s="9" t="s">
        <v>22</v>
      </c>
      <c r="B3">
        <f>(VLOOKUP(142, AW_DAU_2015!$A$2:$U$58,COLUMN(),FALSE)+VLOOKUP(144, AW_DAU_2015!$A$2:$U$58,COLUMN(),FALSE))/((VLOOKUP(142, AW_DAU_2015!$A$2:$U$58,COLUMN(),FALSE)&lt;&gt;0)+(VLOOKUP(144, AW_DAU_2015!$A$2:$U$58,COLUMN(),FALSE)&lt;&gt;0))</f>
        <v>4.1200677966061612</v>
      </c>
      <c r="C3">
        <f>(VLOOKUP(142, AW_DAU_2015!$A$2:$U$58,COLUMN(),FALSE)+VLOOKUP(144, AW_DAU_2015!$A$2:$U$58,COLUMN(),FALSE))/((VLOOKUP(142, AW_DAU_2015!$A$2:$U$58,COLUMN(),FALSE)&lt;&gt;0)+(VLOOKUP(144, AW_DAU_2015!$A$2:$U$58,COLUMN(),FALSE)&lt;&gt;0))</f>
        <v>4.2505300169753166</v>
      </c>
      <c r="D3">
        <f>(VLOOKUP(142, AW_DAU_2015!$A$2:$U$58,COLUMN(),FALSE)+VLOOKUP(144, AW_DAU_2015!$A$2:$U$58,COLUMN(),FALSE))/((VLOOKUP(142, AW_DAU_2015!$A$2:$U$58,COLUMN(),FALSE)&lt;&gt;0)+(VLOOKUP(144, AW_DAU_2015!$A$2:$U$58,COLUMN(),FALSE)&lt;&gt;0))</f>
        <v>3.0950055698824079</v>
      </c>
      <c r="E3">
        <f>(VLOOKUP(142, AW_DAU_2015!$A$2:$U$58,COLUMN(),FALSE)+VLOOKUP(144, AW_DAU_2015!$A$2:$U$58,COLUMN(),FALSE))/((VLOOKUP(142, AW_DAU_2015!$A$2:$U$58,COLUMN(),FALSE)&lt;&gt;0)+(VLOOKUP(144, AW_DAU_2015!$A$2:$U$58,COLUMN(),FALSE)&lt;&gt;0))</f>
        <v>2.5456934287665547</v>
      </c>
      <c r="F3" t="e">
        <f>(VLOOKUP(142, AW_DAU_2015!$A$2:$U$58,COLUMN(),FALSE)+VLOOKUP(144, AW_DAU_2015!$A$2:$U$58,COLUMN(),FALSE))/((VLOOKUP(142, AW_DAU_2015!$A$2:$U$58,COLUMN(),FALSE)&lt;&gt;0)+(VLOOKUP(144, AW_DAU_2015!$A$2:$U$58,COLUMN(),FALSE)&lt;&gt;0))</f>
        <v>#DIV/0!</v>
      </c>
      <c r="G3">
        <f>(VLOOKUP(142, AW_DAU_2015!$A$2:$U$58,COLUMN(),FALSE)+VLOOKUP(144, AW_DAU_2015!$A$2:$U$58,COLUMN(),FALSE))/((VLOOKUP(142, AW_DAU_2015!$A$2:$U$58,COLUMN(),FALSE)&lt;&gt;0)+(VLOOKUP(144, AW_DAU_2015!$A$2:$U$58,COLUMN(),FALSE)&lt;&gt;0))</f>
        <v>1.9968503937007873</v>
      </c>
      <c r="H3">
        <f>(VLOOKUP(142, AW_DAU_2015!$A$2:$U$58,COLUMN(),FALSE)+VLOOKUP(144, AW_DAU_2015!$A$2:$U$58,COLUMN(),FALSE))/((VLOOKUP(142, AW_DAU_2015!$A$2:$U$58,COLUMN(),FALSE)&lt;&gt;0)+(VLOOKUP(144, AW_DAU_2015!$A$2:$U$58,COLUMN(),FALSE)&lt;&gt;0))</f>
        <v>2.2565452755905513</v>
      </c>
      <c r="I3">
        <f>(VLOOKUP(142, AW_DAU_2015!$A$2:$U$58,COLUMN(),FALSE)+VLOOKUP(144, AW_DAU_2015!$A$2:$U$58,COLUMN(),FALSE))/((VLOOKUP(142, AW_DAU_2015!$A$2:$U$58,COLUMN(),FALSE)&lt;&gt;0)+(VLOOKUP(144, AW_DAU_2015!$A$2:$U$58,COLUMN(),FALSE)&lt;&gt;0))</f>
        <v>1.5309942054986199</v>
      </c>
      <c r="J3">
        <f>(VLOOKUP(142, AW_DAU_2015!$A$2:$U$58,COLUMN(),FALSE)+VLOOKUP(144, AW_DAU_2015!$A$2:$U$58,COLUMN(),FALSE))/((VLOOKUP(142, AW_DAU_2015!$A$2:$U$58,COLUMN(),FALSE)&lt;&gt;0)+(VLOOKUP(144, AW_DAU_2015!$A$2:$U$58,COLUMN(),FALSE)&lt;&gt;0))</f>
        <v>3.485597112860892</v>
      </c>
      <c r="K3">
        <f>(VLOOKUP(142, AW_DAU_2015!$A$2:$U$58,COLUMN(),FALSE)+VLOOKUP(144, AW_DAU_2015!$A$2:$U$58,COLUMN(),FALSE))/((VLOOKUP(142, AW_DAU_2015!$A$2:$U$58,COLUMN(),FALSE)&lt;&gt;0)+(VLOOKUP(144, AW_DAU_2015!$A$2:$U$58,COLUMN(),FALSE)&lt;&gt;0))</f>
        <v>3.1340093349215383</v>
      </c>
      <c r="L3">
        <f>(VLOOKUP(142, AW_DAU_2015!$A$2:$U$58,COLUMN(),FALSE)+VLOOKUP(144, AW_DAU_2015!$A$2:$U$58,COLUMN(),FALSE))/((VLOOKUP(142, AW_DAU_2015!$A$2:$U$58,COLUMN(),FALSE)&lt;&gt;0)+(VLOOKUP(144, AW_DAU_2015!$A$2:$U$58,COLUMN(),FALSE)&lt;&gt;0))</f>
        <v>2.663582717684263</v>
      </c>
      <c r="M3">
        <f>(VLOOKUP(142, AW_DAU_2015!$A$2:$U$58,COLUMN(),FALSE)+VLOOKUP(144, AW_DAU_2015!$A$2:$U$58,COLUMN(),FALSE))/((VLOOKUP(142, AW_DAU_2015!$A$2:$U$58,COLUMN(),FALSE)&lt;&gt;0)+(VLOOKUP(144, AW_DAU_2015!$A$2:$U$58,COLUMN(),FALSE)&lt;&gt;0))</f>
        <v>4.5083666604679573</v>
      </c>
      <c r="N3" t="e">
        <f>(VLOOKUP(142, AW_DAU_2015!$A$2:$U$58,COLUMN(),FALSE)+VLOOKUP(144, AW_DAU_2015!$A$2:$U$58,COLUMN(),FALSE))/((VLOOKUP(142, AW_DAU_2015!$A$2:$U$58,COLUMN(),FALSE)&lt;&gt;0)+(VLOOKUP(144, AW_DAU_2015!$A$2:$U$58,COLUMN(),FALSE)&lt;&gt;0))</f>
        <v>#DIV/0!</v>
      </c>
      <c r="O3">
        <f>(VLOOKUP(142, AW_DAU_2015!$A$2:$U$58,COLUMN(),FALSE)+VLOOKUP(144, AW_DAU_2015!$A$2:$U$58,COLUMN(),FALSE))/((VLOOKUP(142, AW_DAU_2015!$A$2:$U$58,COLUMN(),FALSE)&lt;&gt;0)+(VLOOKUP(144, AW_DAU_2015!$A$2:$U$58,COLUMN(),FALSE)&lt;&gt;0))</f>
        <v>2.8869422572178474</v>
      </c>
      <c r="P3" t="e">
        <f>(VLOOKUP(142, AW_DAU_2015!$A$2:$U$58,COLUMN(),FALSE)+VLOOKUP(144, AW_DAU_2015!$A$2:$U$58,COLUMN(),FALSE))/((VLOOKUP(142, AW_DAU_2015!$A$2:$U$58,COLUMN(),FALSE)&lt;&gt;0)+(VLOOKUP(144, AW_DAU_2015!$A$2:$U$58,COLUMN(),FALSE)&lt;&gt;0))</f>
        <v>#DIV/0!</v>
      </c>
      <c r="Q3" t="e">
        <f>(VLOOKUP(142, AW_DAU_2015!$A$2:$U$58,COLUMN(),FALSE)+VLOOKUP(144, AW_DAU_2015!$A$2:$U$58,COLUMN(),FALSE))/((VLOOKUP(142, AW_DAU_2015!$A$2:$U$58,COLUMN(),FALSE)&lt;&gt;0)+(VLOOKUP(144, AW_DAU_2015!$A$2:$U$58,COLUMN(),FALSE)&lt;&gt;0))</f>
        <v>#DIV/0!</v>
      </c>
      <c r="R3" t="e">
        <f>(VLOOKUP(142, AW_DAU_2015!$A$2:$U$58,COLUMN(),FALSE)+VLOOKUP(144, AW_DAU_2015!$A$2:$U$58,COLUMN(),FALSE))/((VLOOKUP(142, AW_DAU_2015!$A$2:$U$58,COLUMN(),FALSE)&lt;&gt;0)+(VLOOKUP(144, AW_DAU_2015!$A$2:$U$58,COLUMN(),FALSE)&lt;&gt;0))</f>
        <v>#DIV/0!</v>
      </c>
      <c r="S3">
        <f>(VLOOKUP(142, AW_DAU_2015!$A$2:$U$58,COLUMN(),FALSE)+VLOOKUP(144, AW_DAU_2015!$A$2:$U$58,COLUMN(),FALSE))/((VLOOKUP(142, AW_DAU_2015!$A$2:$U$58,COLUMN(),FALSE)&lt;&gt;0)+(VLOOKUP(144, AW_DAU_2015!$A$2:$U$58,COLUMN(),FALSE)&lt;&gt;0))</f>
        <v>3.1152559055118108</v>
      </c>
      <c r="T3">
        <f>(VLOOKUP(142, AW_DAU_2015!$A$2:$U$58,COLUMN(),FALSE)+VLOOKUP(144, AW_DAU_2015!$A$2:$U$58,COLUMN(),FALSE))/((VLOOKUP(142, AW_DAU_2015!$A$2:$U$58,COLUMN(),FALSE)&lt;&gt;0)+(VLOOKUP(144, AW_DAU_2015!$A$2:$U$58,COLUMN(),FALSE)&lt;&gt;0))</f>
        <v>2.8755556534893225</v>
      </c>
      <c r="U3">
        <f>(VLOOKUP(142, AW_DAU_2015!$A$2:$U$58,COLUMN(),FALSE)+VLOOKUP(144, AW_DAU_2015!$A$2:$U$58,COLUMN(),FALSE))/((VLOOKUP(142, AW_DAU_2015!$A$2:$U$58,COLUMN(),FALSE)&lt;&gt;0)+(VLOOKUP(144, AW_DAU_2015!$A$2:$U$58,COLUMN(),FALSE)&lt;&gt;0))</f>
        <v>2.5393577523293445</v>
      </c>
    </row>
    <row r="4" spans="1:21">
      <c r="A4" s="9" t="s">
        <v>23</v>
      </c>
      <c r="B4">
        <f>VLOOKUP(163, AW_DAU_2015!$A$2:$U$58,COLUMN(),FALSE)</f>
        <v>4.1770604556466706</v>
      </c>
      <c r="C4">
        <f>VLOOKUP(163, AW_DAU_2015!$A$2:$U$58,COLUMN(),FALSE)</f>
        <v>4.1215052167891777</v>
      </c>
      <c r="D4">
        <f>VLOOKUP(163, AW_DAU_2015!$A$2:$U$58,COLUMN(),FALSE)</f>
        <v>2.9787954905509344</v>
      </c>
      <c r="E4">
        <f>VLOOKUP(163, AW_DAU_2015!$A$2:$U$58,COLUMN(),FALSE)</f>
        <v>2.5589627436788973</v>
      </c>
      <c r="F4">
        <f>VLOOKUP(163, AW_DAU_2015!$A$2:$U$58,COLUMN(),FALSE)</f>
        <v>2.8383202099737534</v>
      </c>
      <c r="G4">
        <f>VLOOKUP(163, AW_DAU_2015!$A$2:$U$58,COLUMN(),FALSE)</f>
        <v>2.1175654388924676</v>
      </c>
      <c r="H4">
        <f>VLOOKUP(163, AW_DAU_2015!$A$2:$U$58,COLUMN(),FALSE)</f>
        <v>2.1670281618119254</v>
      </c>
      <c r="I4">
        <f>VLOOKUP(163, AW_DAU_2015!$A$2:$U$58,COLUMN(),FALSE)</f>
        <v>1.1817042287720538</v>
      </c>
      <c r="J4">
        <f>VLOOKUP(163, AW_DAU_2015!$A$2:$U$58,COLUMN(),FALSE)</f>
        <v>3.5371062992125979</v>
      </c>
      <c r="K4">
        <f>VLOOKUP(163, AW_DAU_2015!$A$2:$U$58,COLUMN(),FALSE)</f>
        <v>3.3559309268063173</v>
      </c>
      <c r="L4">
        <f>VLOOKUP(163, AW_DAU_2015!$A$2:$U$58,COLUMN(),FALSE)</f>
        <v>2.3174151523227464</v>
      </c>
      <c r="M4">
        <f>VLOOKUP(163, AW_DAU_2015!$A$2:$U$58,COLUMN(),FALSE)</f>
        <v>4.4715909298987961</v>
      </c>
      <c r="N4">
        <f>VLOOKUP(163, AW_DAU_2015!$A$2:$U$58,COLUMN(),FALSE)</f>
        <v>0</v>
      </c>
      <c r="O4">
        <f>VLOOKUP(163, AW_DAU_2015!$A$2:$U$58,COLUMN(),FALSE)</f>
        <v>2.9380318073976914</v>
      </c>
      <c r="P4">
        <f>VLOOKUP(163, AW_DAU_2015!$A$2:$U$58,COLUMN(),FALSE)</f>
        <v>2.2594847269947875</v>
      </c>
      <c r="Q4">
        <f>VLOOKUP(163, AW_DAU_2015!$A$2:$U$58,COLUMN(),FALSE)</f>
        <v>0</v>
      </c>
      <c r="R4">
        <f>VLOOKUP(163, AW_DAU_2015!$A$2:$U$58,COLUMN(),FALSE)</f>
        <v>0</v>
      </c>
      <c r="S4">
        <f>VLOOKUP(163, AW_DAU_2015!$A$2:$U$58,COLUMN(),FALSE)</f>
        <v>2.6555649454525438</v>
      </c>
      <c r="T4">
        <f>VLOOKUP(163, AW_DAU_2015!$A$2:$U$58,COLUMN(),FALSE)</f>
        <v>2.576405512749707</v>
      </c>
      <c r="U4">
        <f>VLOOKUP(163, AW_DAU_2015!$A$2:$U$58,COLUMN(),FALSE)</f>
        <v>2.7255185713176835</v>
      </c>
    </row>
    <row r="5" spans="1:21">
      <c r="A5" s="9" t="s">
        <v>24</v>
      </c>
      <c r="B5">
        <f>VLOOKUP(163, AW_DAU_2015!$A$2:$U$58,COLUMN(),FALSE)</f>
        <v>4.1770604556466706</v>
      </c>
      <c r="C5">
        <f>VLOOKUP(163, AW_DAU_2015!$A$2:$U$58,COLUMN(),FALSE)</f>
        <v>4.1215052167891777</v>
      </c>
      <c r="D5">
        <f>VLOOKUP(163, AW_DAU_2015!$A$2:$U$58,COLUMN(),FALSE)</f>
        <v>2.9787954905509344</v>
      </c>
      <c r="E5">
        <f>VLOOKUP(163, AW_DAU_2015!$A$2:$U$58,COLUMN(),FALSE)</f>
        <v>2.5589627436788973</v>
      </c>
      <c r="F5">
        <f>VLOOKUP(163, AW_DAU_2015!$A$2:$U$58,COLUMN(),FALSE)</f>
        <v>2.8383202099737534</v>
      </c>
      <c r="G5">
        <f>VLOOKUP(163, AW_DAU_2015!$A$2:$U$58,COLUMN(),FALSE)</f>
        <v>2.1175654388924676</v>
      </c>
      <c r="H5">
        <f>VLOOKUP(163, AW_DAU_2015!$A$2:$U$58,COLUMN(),FALSE)</f>
        <v>2.1670281618119254</v>
      </c>
      <c r="I5">
        <f>VLOOKUP(163, AW_DAU_2015!$A$2:$U$58,COLUMN(),FALSE)</f>
        <v>1.1817042287720538</v>
      </c>
      <c r="J5">
        <f>VLOOKUP(163, AW_DAU_2015!$A$2:$U$58,COLUMN(),FALSE)</f>
        <v>3.5371062992125979</v>
      </c>
      <c r="K5">
        <f>VLOOKUP(163, AW_DAU_2015!$A$2:$U$58,COLUMN(),FALSE)</f>
        <v>3.3559309268063173</v>
      </c>
      <c r="L5">
        <f>VLOOKUP(163, AW_DAU_2015!$A$2:$U$58,COLUMN(),FALSE)</f>
        <v>2.3174151523227464</v>
      </c>
      <c r="M5">
        <f>VLOOKUP(163, AW_DAU_2015!$A$2:$U$58,COLUMN(),FALSE)</f>
        <v>4.4715909298987961</v>
      </c>
      <c r="N5">
        <f>VLOOKUP(163, AW_DAU_2015!$A$2:$U$58,COLUMN(),FALSE)</f>
        <v>0</v>
      </c>
      <c r="O5">
        <f>VLOOKUP(163, AW_DAU_2015!$A$2:$U$58,COLUMN(),FALSE)</f>
        <v>2.9380318073976914</v>
      </c>
      <c r="P5">
        <f>VLOOKUP(163, AW_DAU_2015!$A$2:$U$58,COLUMN(),FALSE)</f>
        <v>2.2594847269947875</v>
      </c>
      <c r="Q5">
        <f>VLOOKUP(163, AW_DAU_2015!$A$2:$U$58,COLUMN(),FALSE)</f>
        <v>0</v>
      </c>
      <c r="R5">
        <f>VLOOKUP(163, AW_DAU_2015!$A$2:$U$58,COLUMN(),FALSE)</f>
        <v>0</v>
      </c>
      <c r="S5">
        <f>VLOOKUP(163, AW_DAU_2015!$A$2:$U$58,COLUMN(),FALSE)</f>
        <v>2.6555649454525438</v>
      </c>
      <c r="T5">
        <f>VLOOKUP(163, AW_DAU_2015!$A$2:$U$58,COLUMN(),FALSE)</f>
        <v>2.576405512749707</v>
      </c>
      <c r="U5">
        <f>VLOOKUP(163, AW_DAU_2015!$A$2:$U$58,COLUMN(),FALSE)</f>
        <v>2.7255185713176835</v>
      </c>
    </row>
    <row r="6" spans="1:21">
      <c r="A6" s="9" t="s">
        <v>25</v>
      </c>
      <c r="B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4.234376469202469</v>
      </c>
      <c r="C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4.2473901540314527</v>
      </c>
      <c r="D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3.8756561679790025</v>
      </c>
      <c r="E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2.5696401538531561</v>
      </c>
      <c r="F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2.8245078740157483</v>
      </c>
      <c r="G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2.3697970185534207</v>
      </c>
      <c r="H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2.2526093376965277</v>
      </c>
      <c r="I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1.1349525140147938</v>
      </c>
      <c r="J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3.2780183727034116</v>
      </c>
      <c r="K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3.4610659514040307</v>
      </c>
      <c r="L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2.54083574483735</v>
      </c>
      <c r="M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4.5959763423940787</v>
      </c>
      <c r="N6" t="e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#DIV/0!</v>
      </c>
      <c r="O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2.973990116500715</v>
      </c>
      <c r="P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1.6900430958886312</v>
      </c>
      <c r="Q6" t="e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#DIV/0!</v>
      </c>
      <c r="R6" t="e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#DIV/0!</v>
      </c>
      <c r="S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2.6982926032824586</v>
      </c>
      <c r="T6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2.4828418327834925</v>
      </c>
      <c r="U6" t="e">
        <f>(VLOOKUP(165,AW_DAU_2015!$A$2:$U$58,COLUMN(),FALSE)+VLOOKUP(167,AW_DAU_2015!$A$2:$U$58,COLUMN(),FALSE)+VLOOKUP(164,AW_DAU_2015!$A$2:$U$58,COLUMN(),FALSE))/((VLOOKUP(165,AW_DAU_2015!$A$2:$U$58,COLUMN(),FALSE)&lt;&gt;0)+(VLOOKUP(167,AW_DAU_2015!$A$2:$U$58,COLUMN(),FALSE)&lt;&gt;0)+(VLOOKUP(164,AW_DAU_2015!$A$2:$U$58,COLUMN(),FALSE)&lt;&gt;0))</f>
        <v>#DIV/0!</v>
      </c>
    </row>
    <row r="7" spans="1:21">
      <c r="A7" s="9" t="s">
        <v>26</v>
      </c>
      <c r="B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4.121346979802694</v>
      </c>
      <c r="C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4.3594042894077205</v>
      </c>
      <c r="D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2.8161238970043829</v>
      </c>
      <c r="E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2.4139977894559443</v>
      </c>
      <c r="F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2.9885826771653545</v>
      </c>
      <c r="G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2.1481171063982147</v>
      </c>
      <c r="H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2.2246533129730111</v>
      </c>
      <c r="I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1.1915222487203876</v>
      </c>
      <c r="J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3.6093356993301535</v>
      </c>
      <c r="K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3.6906703917024757</v>
      </c>
      <c r="L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2.3671240242450176</v>
      </c>
      <c r="M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4.47381442210194</v>
      </c>
      <c r="N7" t="e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#DIV/0!</v>
      </c>
      <c r="O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2.9435662338045301</v>
      </c>
      <c r="P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1.7028652668416449</v>
      </c>
      <c r="Q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3.7538385826771647</v>
      </c>
      <c r="R7" t="e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#DIV/0!</v>
      </c>
      <c r="S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2.207122416082524</v>
      </c>
      <c r="T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2.6915526093064353</v>
      </c>
      <c r="U7">
        <f>(VLOOKUP(166,AW_DAU_2015!$A$2:$U$58,COLUMN(),FALSE)+VLOOKUP(168,AW_DAU_2015!$A$2:$U$58,COLUMN(),FALSE)+VLOOKUP(170,AW_DAU_2015!$A$2:$U$58,COLUMN(),FALSE)+VLOOKUP(171,AW_DAU_2015!$A$2:$U$58,COLUMN(),FALSE))/((VLOOKUP(166,AW_DAU_2015!$A$2:$U$58,COLUMN(),FALSE)&lt;&gt;0)+(VLOOKUP(168,AW_DAU_2015!$A$2:$U$58,COLUMN(),FALSE)&lt;&gt;0)+(VLOOKUP(170,AW_DAU_2015!$A$2:$U$58,COLUMN(),FALSE)&lt;&gt;0)+(VLOOKUP(171,AW_DAU_2015!$A$2:$U$58,COLUMN(),FALSE)&lt;&gt;0))</f>
        <v>2.7851960773942053</v>
      </c>
    </row>
    <row r="8" spans="1:21">
      <c r="A8" s="9" t="s">
        <v>27</v>
      </c>
      <c r="B8">
        <f>(VLOOKUP(162, AW_DAU_2015!$A$2:$U$58,COLUMN(),FALSE)+VLOOKUP(191, AW_DAU_2015!$A$2:$U$58,COLUMN(),FALSE))/((VLOOKUP(162, AW_DAU_2015!$A$2:$U$58,COLUMN(),FALSE)&lt;&gt;0)+(VLOOKUP(191, AW_DAU_2015!$A$2:$U$58,COLUMN(),FALSE)&lt;&gt;0))</f>
        <v>4.2005162594375314</v>
      </c>
      <c r="C8">
        <f>(VLOOKUP(162, AW_DAU_2015!$A$2:$U$58,COLUMN(),FALSE)+VLOOKUP(191, AW_DAU_2015!$A$2:$U$58,COLUMN(),FALSE))/((VLOOKUP(162, AW_DAU_2015!$A$2:$U$58,COLUMN(),FALSE)&lt;&gt;0)+(VLOOKUP(191, AW_DAU_2015!$A$2:$U$58,COLUMN(),FALSE)&lt;&gt;0))</f>
        <v>3.8130741469816272</v>
      </c>
      <c r="D8">
        <f>(VLOOKUP(162, AW_DAU_2015!$A$2:$U$58,COLUMN(),FALSE)+VLOOKUP(191, AW_DAU_2015!$A$2:$U$58,COLUMN(),FALSE))/((VLOOKUP(162, AW_DAU_2015!$A$2:$U$58,COLUMN(),FALSE)&lt;&gt;0)+(VLOOKUP(191, AW_DAU_2015!$A$2:$U$58,COLUMN(),FALSE)&lt;&gt;0))</f>
        <v>3.2647725674915629</v>
      </c>
      <c r="E8">
        <f>(VLOOKUP(162, AW_DAU_2015!$A$2:$U$58,COLUMN(),FALSE)+VLOOKUP(191, AW_DAU_2015!$A$2:$U$58,COLUMN(),FALSE))/((VLOOKUP(162, AW_DAU_2015!$A$2:$U$58,COLUMN(),FALSE)&lt;&gt;0)+(VLOOKUP(191, AW_DAU_2015!$A$2:$U$58,COLUMN(),FALSE)&lt;&gt;0))</f>
        <v>2.286991469816273</v>
      </c>
      <c r="F8" t="e">
        <f>(VLOOKUP(162, AW_DAU_2015!$A$2:$U$58,COLUMN(),FALSE)+VLOOKUP(191, AW_DAU_2015!$A$2:$U$58,COLUMN(),FALSE))/((VLOOKUP(162, AW_DAU_2015!$A$2:$U$58,COLUMN(),FALSE)&lt;&gt;0)+(VLOOKUP(191, AW_DAU_2015!$A$2:$U$58,COLUMN(),FALSE)&lt;&gt;0))</f>
        <v>#DIV/0!</v>
      </c>
      <c r="G8">
        <f>(VLOOKUP(162, AW_DAU_2015!$A$2:$U$58,COLUMN(),FALSE)+VLOOKUP(191, AW_DAU_2015!$A$2:$U$58,COLUMN(),FALSE))/((VLOOKUP(162, AW_DAU_2015!$A$2:$U$58,COLUMN(),FALSE)&lt;&gt;0)+(VLOOKUP(191, AW_DAU_2015!$A$2:$U$58,COLUMN(),FALSE)&lt;&gt;0))</f>
        <v>2.9489009186351702</v>
      </c>
      <c r="H8">
        <f>(VLOOKUP(162, AW_DAU_2015!$A$2:$U$58,COLUMN(),FALSE)+VLOOKUP(191, AW_DAU_2015!$A$2:$U$58,COLUMN(),FALSE))/((VLOOKUP(162, AW_DAU_2015!$A$2:$U$58,COLUMN(),FALSE)&lt;&gt;0)+(VLOOKUP(191, AW_DAU_2015!$A$2:$U$58,COLUMN(),FALSE)&lt;&gt;0))</f>
        <v>2.060440213037289</v>
      </c>
      <c r="I8">
        <f>(VLOOKUP(162, AW_DAU_2015!$A$2:$U$58,COLUMN(),FALSE)+VLOOKUP(191, AW_DAU_2015!$A$2:$U$58,COLUMN(),FALSE))/((VLOOKUP(162, AW_DAU_2015!$A$2:$U$58,COLUMN(),FALSE)&lt;&gt;0)+(VLOOKUP(191, AW_DAU_2015!$A$2:$U$58,COLUMN(),FALSE)&lt;&gt;0))</f>
        <v>1.0805031844566466</v>
      </c>
      <c r="J8">
        <f>(VLOOKUP(162, AW_DAU_2015!$A$2:$U$58,COLUMN(),FALSE)+VLOOKUP(191, AW_DAU_2015!$A$2:$U$58,COLUMN(),FALSE))/((VLOOKUP(162, AW_DAU_2015!$A$2:$U$58,COLUMN(),FALSE)&lt;&gt;0)+(VLOOKUP(191, AW_DAU_2015!$A$2:$U$58,COLUMN(),FALSE)&lt;&gt;0))</f>
        <v>4.1407316272965877</v>
      </c>
      <c r="K8">
        <f>(VLOOKUP(162, AW_DAU_2015!$A$2:$U$58,COLUMN(),FALSE)+VLOOKUP(191, AW_DAU_2015!$A$2:$U$58,COLUMN(),FALSE))/((VLOOKUP(162, AW_DAU_2015!$A$2:$U$58,COLUMN(),FALSE)&lt;&gt;0)+(VLOOKUP(191, AW_DAU_2015!$A$2:$U$58,COLUMN(),FALSE)&lt;&gt;0))</f>
        <v>3.560008837680634</v>
      </c>
      <c r="L8">
        <f>(VLOOKUP(162, AW_DAU_2015!$A$2:$U$58,COLUMN(),FALSE)+VLOOKUP(191, AW_DAU_2015!$A$2:$U$58,COLUMN(),FALSE))/((VLOOKUP(162, AW_DAU_2015!$A$2:$U$58,COLUMN(),FALSE)&lt;&gt;0)+(VLOOKUP(191, AW_DAU_2015!$A$2:$U$58,COLUMN(),FALSE)&lt;&gt;0))</f>
        <v>2.2490459370759366</v>
      </c>
      <c r="M8">
        <f>(VLOOKUP(162, AW_DAU_2015!$A$2:$U$58,COLUMN(),FALSE)+VLOOKUP(191, AW_DAU_2015!$A$2:$U$58,COLUMN(),FALSE))/((VLOOKUP(162, AW_DAU_2015!$A$2:$U$58,COLUMN(),FALSE)&lt;&gt;0)+(VLOOKUP(191, AW_DAU_2015!$A$2:$U$58,COLUMN(),FALSE)&lt;&gt;0))</f>
        <v>4.715242809663537</v>
      </c>
      <c r="N8" t="e">
        <f>(VLOOKUP(162, AW_DAU_2015!$A$2:$U$58,COLUMN(),FALSE)+VLOOKUP(191, AW_DAU_2015!$A$2:$U$58,COLUMN(),FALSE))/((VLOOKUP(162, AW_DAU_2015!$A$2:$U$58,COLUMN(),FALSE)&lt;&gt;0)+(VLOOKUP(191, AW_DAU_2015!$A$2:$U$58,COLUMN(),FALSE)&lt;&gt;0))</f>
        <v>#DIV/0!</v>
      </c>
      <c r="O8">
        <f>(VLOOKUP(162, AW_DAU_2015!$A$2:$U$58,COLUMN(),FALSE)+VLOOKUP(191, AW_DAU_2015!$A$2:$U$58,COLUMN(),FALSE))/((VLOOKUP(162, AW_DAU_2015!$A$2:$U$58,COLUMN(),FALSE)&lt;&gt;0)+(VLOOKUP(191, AW_DAU_2015!$A$2:$U$58,COLUMN(),FALSE)&lt;&gt;0))</f>
        <v>3.0258694225721787</v>
      </c>
      <c r="P8">
        <f>(VLOOKUP(162, AW_DAU_2015!$A$2:$U$58,COLUMN(),FALSE)+VLOOKUP(191, AW_DAU_2015!$A$2:$U$58,COLUMN(),FALSE))/((VLOOKUP(162, AW_DAU_2015!$A$2:$U$58,COLUMN(),FALSE)&lt;&gt;0)+(VLOOKUP(191, AW_DAU_2015!$A$2:$U$58,COLUMN(),FALSE)&lt;&gt;0))</f>
        <v>1.7376968503937007</v>
      </c>
      <c r="Q8" t="e">
        <f>(VLOOKUP(162, AW_DAU_2015!$A$2:$U$58,COLUMN(),FALSE)+VLOOKUP(191, AW_DAU_2015!$A$2:$U$58,COLUMN(),FALSE))/((VLOOKUP(162, AW_DAU_2015!$A$2:$U$58,COLUMN(),FALSE)&lt;&gt;0)+(VLOOKUP(191, AW_DAU_2015!$A$2:$U$58,COLUMN(),FALSE)&lt;&gt;0))</f>
        <v>#DIV/0!</v>
      </c>
      <c r="R8">
        <f>(VLOOKUP(162, AW_DAU_2015!$A$2:$U$58,COLUMN(),FALSE)+VLOOKUP(191, AW_DAU_2015!$A$2:$U$58,COLUMN(),FALSE))/((VLOOKUP(162, AW_DAU_2015!$A$2:$U$58,COLUMN(),FALSE)&lt;&gt;0)+(VLOOKUP(191, AW_DAU_2015!$A$2:$U$58,COLUMN(),FALSE)&lt;&gt;0))</f>
        <v>2.4484580052493436</v>
      </c>
      <c r="S8">
        <f>(VLOOKUP(162, AW_DAU_2015!$A$2:$U$58,COLUMN(),FALSE)+VLOOKUP(191, AW_DAU_2015!$A$2:$U$58,COLUMN(),FALSE))/((VLOOKUP(162, AW_DAU_2015!$A$2:$U$58,COLUMN(),FALSE)&lt;&gt;0)+(VLOOKUP(191, AW_DAU_2015!$A$2:$U$58,COLUMN(),FALSE)&lt;&gt;0))</f>
        <v>2.8153287362697172</v>
      </c>
      <c r="T8">
        <f>(VLOOKUP(162, AW_DAU_2015!$A$2:$U$58,COLUMN(),FALSE)+VLOOKUP(191, AW_DAU_2015!$A$2:$U$58,COLUMN(),FALSE))/((VLOOKUP(162, AW_DAU_2015!$A$2:$U$58,COLUMN(),FALSE)&lt;&gt;0)+(VLOOKUP(191, AW_DAU_2015!$A$2:$U$58,COLUMN(),FALSE)&lt;&gt;0))</f>
        <v>2.6969776265915559</v>
      </c>
      <c r="U8">
        <f>(VLOOKUP(162, AW_DAU_2015!$A$2:$U$58,COLUMN(),FALSE)+VLOOKUP(191, AW_DAU_2015!$A$2:$U$58,COLUMN(),FALSE))/((VLOOKUP(162, AW_DAU_2015!$A$2:$U$58,COLUMN(),FALSE)&lt;&gt;0)+(VLOOKUP(191, AW_DAU_2015!$A$2:$U$58,COLUMN(),FALSE)&lt;&gt;0))</f>
        <v>2.4025918635170607</v>
      </c>
    </row>
    <row r="9" spans="1:21">
      <c r="A9" s="9" t="s">
        <v>28</v>
      </c>
      <c r="B9">
        <f>VLOOKUP(172, AW_DAU_2015!$A$2:$U$58,COLUMN(),FALSE)</f>
        <v>4.0572667875571957</v>
      </c>
      <c r="C9">
        <f>VLOOKUP(172, AW_DAU_2015!$A$2:$U$58,COLUMN(),FALSE)</f>
        <v>3.505294031134039</v>
      </c>
      <c r="D9">
        <f>VLOOKUP(172, AW_DAU_2015!$A$2:$U$58,COLUMN(),FALSE)</f>
        <v>3.7482468384633729</v>
      </c>
      <c r="E9">
        <f>VLOOKUP(172, AW_DAU_2015!$A$2:$U$58,COLUMN(),FALSE)</f>
        <v>2.5695045521858493</v>
      </c>
      <c r="F9">
        <f>VLOOKUP(172, AW_DAU_2015!$A$2:$U$58,COLUMN(),FALSE)</f>
        <v>0</v>
      </c>
      <c r="G9">
        <f>VLOOKUP(172, AW_DAU_2015!$A$2:$U$58,COLUMN(),FALSE)</f>
        <v>2.244459505061867</v>
      </c>
      <c r="H9">
        <f>VLOOKUP(172, AW_DAU_2015!$A$2:$U$58,COLUMN(),FALSE)</f>
        <v>1.9810799143528113</v>
      </c>
      <c r="I9">
        <f>VLOOKUP(172, AW_DAU_2015!$A$2:$U$58,COLUMN(),FALSE)</f>
        <v>1.0099493711020759</v>
      </c>
      <c r="J9">
        <f>VLOOKUP(172, AW_DAU_2015!$A$2:$U$58,COLUMN(),FALSE)</f>
        <v>3.5903215223097109</v>
      </c>
      <c r="K9">
        <f>VLOOKUP(172, AW_DAU_2015!$A$2:$U$58,COLUMN(),FALSE)</f>
        <v>3.7535471593726273</v>
      </c>
      <c r="L9">
        <f>VLOOKUP(172, AW_DAU_2015!$A$2:$U$58,COLUMN(),FALSE)</f>
        <v>2.4548213902507472</v>
      </c>
      <c r="M9">
        <f>VLOOKUP(172, AW_DAU_2015!$A$2:$U$58,COLUMN(),FALSE)</f>
        <v>4.7809788237202779</v>
      </c>
      <c r="N9">
        <f>VLOOKUP(172, AW_DAU_2015!$A$2:$U$58,COLUMN(),FALSE)</f>
        <v>0</v>
      </c>
      <c r="O9">
        <f>VLOOKUP(172, AW_DAU_2015!$A$2:$U$58,COLUMN(),FALSE)</f>
        <v>3.0235543347820486</v>
      </c>
      <c r="P9">
        <f>VLOOKUP(172, AW_DAU_2015!$A$2:$U$58,COLUMN(),FALSE)</f>
        <v>1.3018372703412071</v>
      </c>
      <c r="Q9">
        <f>VLOOKUP(172, AW_DAU_2015!$A$2:$U$58,COLUMN(),FALSE)</f>
        <v>0</v>
      </c>
      <c r="R9">
        <f>VLOOKUP(172, AW_DAU_2015!$A$2:$U$58,COLUMN(),FALSE)</f>
        <v>0</v>
      </c>
      <c r="S9">
        <f>VLOOKUP(172, AW_DAU_2015!$A$2:$U$58,COLUMN(),FALSE)</f>
        <v>2.9288057742782154</v>
      </c>
      <c r="T9">
        <f>VLOOKUP(172, AW_DAU_2015!$A$2:$U$58,COLUMN(),FALSE)</f>
        <v>2.3504646248263081</v>
      </c>
      <c r="U9">
        <f>VLOOKUP(172, AW_DAU_2015!$A$2:$U$58,COLUMN(),FALSE)</f>
        <v>3.5704521309836275</v>
      </c>
    </row>
    <row r="10" spans="1:21">
      <c r="A10" s="9" t="s">
        <v>29</v>
      </c>
      <c r="B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4.6757808398950127</v>
      </c>
      <c r="C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4.6969980314960633</v>
      </c>
      <c r="D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3.2152700295908958</v>
      </c>
      <c r="E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2.398077427821522</v>
      </c>
      <c r="F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2.9106627296587928</v>
      </c>
      <c r="G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2.1211942257217848</v>
      </c>
      <c r="H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1.9261482939632544</v>
      </c>
      <c r="I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0.73080052493438319</v>
      </c>
      <c r="J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1.4892716535433068</v>
      </c>
      <c r="K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3.826784220284047</v>
      </c>
      <c r="L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2.7980752405949256</v>
      </c>
      <c r="M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5.1221222173617189</v>
      </c>
      <c r="N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1.7874343832020996</v>
      </c>
      <c r="O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3.2194061679790025</v>
      </c>
      <c r="P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1.6724245406824148</v>
      </c>
      <c r="Q10" t="e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#DIV/0!</v>
      </c>
      <c r="R10" t="e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#DIV/0!</v>
      </c>
      <c r="S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2.5892798556430447</v>
      </c>
      <c r="T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2.7559116633858269</v>
      </c>
      <c r="U10">
        <f>(VLOOKUP(173,AW_DAU_2015!$A$2:$U$58,COLUMN(),FALSE)+VLOOKUP(180,AW_DAU_2015!$A$2:$U$58,COLUMN(),FALSE)+VLOOKUP(181,AW_DAU_2015!$A$2:$U$58,COLUMN(),FALSE)+VLOOKUP(182,AW_DAU_2015!$A$2:$U$58,COLUMN(),FALSE)+VLOOKUP(184,AW_DAU_2015!$A$2:$U$58,COLUMN(),FALSE))/((VLOOKUP(173,AW_DAU_2015!$A$2:$U$58,COLUMN(),FALSE)&lt;&gt;0)+(VLOOKUP(180,AW_DAU_2015!$A$2:$U$58,COLUMN(),FALSE)&lt;&gt;0)+(VLOOKUP(181,AW_DAU_2015!$A$2:$U$58,COLUMN(),FALSE)&lt;&gt;0)+(VLOOKUP(182,AW_DAU_2015!$A$2:$U$58,COLUMN(),FALSE)&lt;&gt;0)+(VLOOKUP(184,AW_DAU_2015!$A$2:$U$58,COLUMN(),FALSE)&lt;&gt;0))</f>
        <v>2.7341236478033704</v>
      </c>
    </row>
    <row r="11" spans="1:21">
      <c r="A11" s="9" t="s">
        <v>30</v>
      </c>
      <c r="B11">
        <f>(VLOOKUP(186, AW_DAU_2015!$A$2:$U$58,COLUMN(),FALSE)+VLOOKUP(185, AW_DAU_2015!$A$2:$U$58,COLUMN(),FALSE))/((VLOOKUP(186, AW_DAU_2015!$A$2:$U$58,COLUMN(),FALSE)&lt;&gt;0)+(VLOOKUP(185, AW_DAU_2015!$A$2:$U$58,COLUMN(),FALSE)&lt;&gt;0))</f>
        <v>4.3882943499364604</v>
      </c>
      <c r="C11">
        <f>(VLOOKUP(186, AW_DAU_2015!$A$2:$U$58,COLUMN(),FALSE)+VLOOKUP(185, AW_DAU_2015!$A$2:$U$58,COLUMN(),FALSE))/((VLOOKUP(186, AW_DAU_2015!$A$2:$U$58,COLUMN(),FALSE)&lt;&gt;0)+(VLOOKUP(185, AW_DAU_2015!$A$2:$U$58,COLUMN(),FALSE)&lt;&gt;0))</f>
        <v>4.0839238845144354</v>
      </c>
      <c r="D11">
        <f>(VLOOKUP(186, AW_DAU_2015!$A$2:$U$58,COLUMN(),FALSE)+VLOOKUP(185, AW_DAU_2015!$A$2:$U$58,COLUMN(),FALSE))/((VLOOKUP(186, AW_DAU_2015!$A$2:$U$58,COLUMN(),FALSE)&lt;&gt;0)+(VLOOKUP(185, AW_DAU_2015!$A$2:$U$58,COLUMN(),FALSE)&lt;&gt;0))</f>
        <v>3.4272626324140276</v>
      </c>
      <c r="E11">
        <f>(VLOOKUP(186, AW_DAU_2015!$A$2:$U$58,COLUMN(),FALSE)+VLOOKUP(185, AW_DAU_2015!$A$2:$U$58,COLUMN(),FALSE))/((VLOOKUP(186, AW_DAU_2015!$A$2:$U$58,COLUMN(),FALSE)&lt;&gt;0)+(VLOOKUP(185, AW_DAU_2015!$A$2:$U$58,COLUMN(),FALSE)&lt;&gt;0))</f>
        <v>2.0887019533847559</v>
      </c>
      <c r="F11" t="e">
        <f>(VLOOKUP(186, AW_DAU_2015!$A$2:$U$58,COLUMN(),FALSE)+VLOOKUP(185, AW_DAU_2015!$A$2:$U$58,COLUMN(),FALSE))/((VLOOKUP(186, AW_DAU_2015!$A$2:$U$58,COLUMN(),FALSE)&lt;&gt;0)+(VLOOKUP(185, AW_DAU_2015!$A$2:$U$58,COLUMN(),FALSE)&lt;&gt;0))</f>
        <v>#DIV/0!</v>
      </c>
      <c r="G11">
        <f>(VLOOKUP(186, AW_DAU_2015!$A$2:$U$58,COLUMN(),FALSE)+VLOOKUP(185, AW_DAU_2015!$A$2:$U$58,COLUMN(),FALSE))/((VLOOKUP(186, AW_DAU_2015!$A$2:$U$58,COLUMN(),FALSE)&lt;&gt;0)+(VLOOKUP(185, AW_DAU_2015!$A$2:$U$58,COLUMN(),FALSE)&lt;&gt;0))</f>
        <v>2.4743925244685561</v>
      </c>
      <c r="H11">
        <f>(VLOOKUP(186, AW_DAU_2015!$A$2:$U$58,COLUMN(),FALSE)+VLOOKUP(185, AW_DAU_2015!$A$2:$U$58,COLUMN(),FALSE))/((VLOOKUP(186, AW_DAU_2015!$A$2:$U$58,COLUMN(),FALSE)&lt;&gt;0)+(VLOOKUP(185, AW_DAU_2015!$A$2:$U$58,COLUMN(),FALSE)&lt;&gt;0))</f>
        <v>1.8925240409567448</v>
      </c>
      <c r="I11">
        <f>(VLOOKUP(186, AW_DAU_2015!$A$2:$U$58,COLUMN(),FALSE)+VLOOKUP(185, AW_DAU_2015!$A$2:$U$58,COLUMN(),FALSE))/((VLOOKUP(186, AW_DAU_2015!$A$2:$U$58,COLUMN(),FALSE)&lt;&gt;0)+(VLOOKUP(185, AW_DAU_2015!$A$2:$U$58,COLUMN(),FALSE)&lt;&gt;0))</f>
        <v>0.7930965367845243</v>
      </c>
      <c r="J11">
        <f>(VLOOKUP(186, AW_DAU_2015!$A$2:$U$58,COLUMN(),FALSE)+VLOOKUP(185, AW_DAU_2015!$A$2:$U$58,COLUMN(),FALSE))/((VLOOKUP(186, AW_DAU_2015!$A$2:$U$58,COLUMN(),FALSE)&lt;&gt;0)+(VLOOKUP(185, AW_DAU_2015!$A$2:$U$58,COLUMN(),FALSE)&lt;&gt;0))</f>
        <v>2.5602571395892029</v>
      </c>
      <c r="K11">
        <f>(VLOOKUP(186, AW_DAU_2015!$A$2:$U$58,COLUMN(),FALSE)+VLOOKUP(185, AW_DAU_2015!$A$2:$U$58,COLUMN(),FALSE))/((VLOOKUP(186, AW_DAU_2015!$A$2:$U$58,COLUMN(),FALSE)&lt;&gt;0)+(VLOOKUP(185, AW_DAU_2015!$A$2:$U$58,COLUMN(),FALSE)&lt;&gt;0))</f>
        <v>3.2465600339139264</v>
      </c>
      <c r="L11">
        <f>(VLOOKUP(186, AW_DAU_2015!$A$2:$U$58,COLUMN(),FALSE)+VLOOKUP(185, AW_DAU_2015!$A$2:$U$58,COLUMN(),FALSE))/((VLOOKUP(186, AW_DAU_2015!$A$2:$U$58,COLUMN(),FALSE)&lt;&gt;0)+(VLOOKUP(185, AW_DAU_2015!$A$2:$U$58,COLUMN(),FALSE)&lt;&gt;0))</f>
        <v>2.722651390929383</v>
      </c>
      <c r="M11">
        <f>(VLOOKUP(186, AW_DAU_2015!$A$2:$U$58,COLUMN(),FALSE)+VLOOKUP(185, AW_DAU_2015!$A$2:$U$58,COLUMN(),FALSE))/((VLOOKUP(186, AW_DAU_2015!$A$2:$U$58,COLUMN(),FALSE)&lt;&gt;0)+(VLOOKUP(185, AW_DAU_2015!$A$2:$U$58,COLUMN(),FALSE)&lt;&gt;0))</f>
        <v>4.646106403568619</v>
      </c>
      <c r="N11">
        <f>(VLOOKUP(186, AW_DAU_2015!$A$2:$U$58,COLUMN(),FALSE)+VLOOKUP(185, AW_DAU_2015!$A$2:$U$58,COLUMN(),FALSE))/((VLOOKUP(186, AW_DAU_2015!$A$2:$U$58,COLUMN(),FALSE)&lt;&gt;0)+(VLOOKUP(185, AW_DAU_2015!$A$2:$U$58,COLUMN(),FALSE)&lt;&gt;0))</f>
        <v>2.3775590551181098</v>
      </c>
      <c r="O11">
        <f>(VLOOKUP(186, AW_DAU_2015!$A$2:$U$58,COLUMN(),FALSE)+VLOOKUP(185, AW_DAU_2015!$A$2:$U$58,COLUMN(),FALSE))/((VLOOKUP(186, AW_DAU_2015!$A$2:$U$58,COLUMN(),FALSE)&lt;&gt;0)+(VLOOKUP(185, AW_DAU_2015!$A$2:$U$58,COLUMN(),FALSE)&lt;&gt;0))</f>
        <v>3.0950145707889454</v>
      </c>
      <c r="P11">
        <f>(VLOOKUP(186, AW_DAU_2015!$A$2:$U$58,COLUMN(),FALSE)+VLOOKUP(185, AW_DAU_2015!$A$2:$U$58,COLUMN(),FALSE))/((VLOOKUP(186, AW_DAU_2015!$A$2:$U$58,COLUMN(),FALSE)&lt;&gt;0)+(VLOOKUP(185, AW_DAU_2015!$A$2:$U$58,COLUMN(),FALSE)&lt;&gt;0))</f>
        <v>1.2328211520073629</v>
      </c>
      <c r="Q11" t="e">
        <f>(VLOOKUP(186, AW_DAU_2015!$A$2:$U$58,COLUMN(),FALSE)+VLOOKUP(185, AW_DAU_2015!$A$2:$U$58,COLUMN(),FALSE))/((VLOOKUP(186, AW_DAU_2015!$A$2:$U$58,COLUMN(),FALSE)&lt;&gt;0)+(VLOOKUP(185, AW_DAU_2015!$A$2:$U$58,COLUMN(),FALSE)&lt;&gt;0))</f>
        <v>#DIV/0!</v>
      </c>
      <c r="R11" t="e">
        <f>(VLOOKUP(186, AW_DAU_2015!$A$2:$U$58,COLUMN(),FALSE)+VLOOKUP(185, AW_DAU_2015!$A$2:$U$58,COLUMN(),FALSE))/((VLOOKUP(186, AW_DAU_2015!$A$2:$U$58,COLUMN(),FALSE)&lt;&gt;0)+(VLOOKUP(185, AW_DAU_2015!$A$2:$U$58,COLUMN(),FALSE)&lt;&gt;0))</f>
        <v>#DIV/0!</v>
      </c>
      <c r="S11">
        <f>(VLOOKUP(186, AW_DAU_2015!$A$2:$U$58,COLUMN(),FALSE)+VLOOKUP(185, AW_DAU_2015!$A$2:$U$58,COLUMN(),FALSE))/((VLOOKUP(186, AW_DAU_2015!$A$2:$U$58,COLUMN(),FALSE)&lt;&gt;0)+(VLOOKUP(185, AW_DAU_2015!$A$2:$U$58,COLUMN(),FALSE)&lt;&gt;0))</f>
        <v>2.5042380175884471</v>
      </c>
      <c r="T11">
        <f>(VLOOKUP(186, AW_DAU_2015!$A$2:$U$58,COLUMN(),FALSE)+VLOOKUP(185, AW_DAU_2015!$A$2:$U$58,COLUMN(),FALSE))/((VLOOKUP(186, AW_DAU_2015!$A$2:$U$58,COLUMN(),FALSE)&lt;&gt;0)+(VLOOKUP(185, AW_DAU_2015!$A$2:$U$58,COLUMN(),FALSE)&lt;&gt;0))</f>
        <v>2.6144160815344502</v>
      </c>
      <c r="U11">
        <f>(VLOOKUP(186, AW_DAU_2015!$A$2:$U$58,COLUMN(),FALSE)+VLOOKUP(185, AW_DAU_2015!$A$2:$U$58,COLUMN(),FALSE))/((VLOOKUP(186, AW_DAU_2015!$A$2:$U$58,COLUMN(),FALSE)&lt;&gt;0)+(VLOOKUP(185, AW_DAU_2015!$A$2:$U$58,COLUMN(),FALSE)&lt;&gt;0))</f>
        <v>2.5517835015047132</v>
      </c>
    </row>
    <row r="12" spans="1:21">
      <c r="A12" s="9" t="s">
        <v>31</v>
      </c>
      <c r="B12">
        <f>VLOOKUP(216, AW_DAU_2015!$A$2:$U$58,COLUMN(),FALSE)</f>
        <v>5.3387261828688901</v>
      </c>
      <c r="C12">
        <f>VLOOKUP(216, AW_DAU_2015!$A$2:$U$58,COLUMN(),FALSE)</f>
        <v>4.815500073962883</v>
      </c>
      <c r="D12">
        <f>VLOOKUP(216, AW_DAU_2015!$A$2:$U$58,COLUMN(),FALSE)</f>
        <v>4.0080971128608915</v>
      </c>
      <c r="E12">
        <f>VLOOKUP(216, AW_DAU_2015!$A$2:$U$58,COLUMN(),FALSE)</f>
        <v>2.3926843347084823</v>
      </c>
      <c r="F12">
        <f>VLOOKUP(216, AW_DAU_2015!$A$2:$U$58,COLUMN(),FALSE)</f>
        <v>3.4326814447107159</v>
      </c>
      <c r="G12">
        <f>VLOOKUP(216, AW_DAU_2015!$A$2:$U$58,COLUMN(),FALSE)</f>
        <v>2.5700170921175181</v>
      </c>
      <c r="H12">
        <f>VLOOKUP(216, AW_DAU_2015!$A$2:$U$58,COLUMN(),FALSE)</f>
        <v>2.1672117070964769</v>
      </c>
      <c r="I12">
        <f>VLOOKUP(216, AW_DAU_2015!$A$2:$U$58,COLUMN(),FALSE)</f>
        <v>1.5636624278405546</v>
      </c>
      <c r="J12">
        <f>VLOOKUP(216, AW_DAU_2015!$A$2:$U$58,COLUMN(),FALSE)</f>
        <v>3.1351706036745401</v>
      </c>
      <c r="K12">
        <f>VLOOKUP(216, AW_DAU_2015!$A$2:$U$58,COLUMN(),FALSE)</f>
        <v>4.8592263396282585</v>
      </c>
      <c r="L12">
        <f>VLOOKUP(216, AW_DAU_2015!$A$2:$U$58,COLUMN(),FALSE)</f>
        <v>3.0958287856344691</v>
      </c>
      <c r="M12">
        <f>VLOOKUP(216, AW_DAU_2015!$A$2:$U$58,COLUMN(),FALSE)</f>
        <v>5.5822680253203636</v>
      </c>
      <c r="N12">
        <f>VLOOKUP(216, AW_DAU_2015!$A$2:$U$58,COLUMN(),FALSE)</f>
        <v>1.6669291338582679</v>
      </c>
      <c r="O12">
        <f>VLOOKUP(216, AW_DAU_2015!$A$2:$U$58,COLUMN(),FALSE)</f>
        <v>0</v>
      </c>
      <c r="P12">
        <f>VLOOKUP(216, AW_DAU_2015!$A$2:$U$58,COLUMN(),FALSE)</f>
        <v>1.6134104330708661</v>
      </c>
      <c r="Q12">
        <f>VLOOKUP(216, AW_DAU_2015!$A$2:$U$58,COLUMN(),FALSE)</f>
        <v>0</v>
      </c>
      <c r="R12">
        <f>VLOOKUP(216, AW_DAU_2015!$A$2:$U$58,COLUMN(),FALSE)</f>
        <v>1.7862187456831053</v>
      </c>
      <c r="S12">
        <f>VLOOKUP(216, AW_DAU_2015!$A$2:$U$58,COLUMN(),FALSE)</f>
        <v>2.661830139142948</v>
      </c>
      <c r="T12">
        <f>VLOOKUP(216, AW_DAU_2015!$A$2:$U$58,COLUMN(),FALSE)</f>
        <v>0.87827283154566305</v>
      </c>
      <c r="U12">
        <f>VLOOKUP(216, AW_DAU_2015!$A$2:$U$58,COLUMN(),FALSE)</f>
        <v>3.2622729007278344</v>
      </c>
    </row>
    <row r="13" spans="1:21">
      <c r="A13" s="9" t="s">
        <v>32</v>
      </c>
      <c r="B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5.0867794230553107</v>
      </c>
      <c r="C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4.6737294632490309</v>
      </c>
      <c r="D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3.2910214348206472</v>
      </c>
      <c r="E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2.1950521388972359</v>
      </c>
      <c r="F13" t="e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#DIV/0!</v>
      </c>
      <c r="G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2.1487040682414698</v>
      </c>
      <c r="H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1.9363845144356953</v>
      </c>
      <c r="I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0.50828394484470729</v>
      </c>
      <c r="J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1.5086614173228348</v>
      </c>
      <c r="K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4.0843403012838495</v>
      </c>
      <c r="L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3.2565839860295238</v>
      </c>
      <c r="M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5.4018320571254357</v>
      </c>
      <c r="N13" t="e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#DIV/0!</v>
      </c>
      <c r="O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3.7292756554228319</v>
      </c>
      <c r="P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1.1329068241469815</v>
      </c>
      <c r="Q13" t="e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#DIV/0!</v>
      </c>
      <c r="R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1.5621719160104985</v>
      </c>
      <c r="S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1.8575459317585299</v>
      </c>
      <c r="T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1.7192565207272299</v>
      </c>
      <c r="U13">
        <f>(VLOOKUP(205,AW_DAU_2015!$A$2:$U$58,COLUMN(),FALSE)+VLOOKUP(206,AW_DAU_2015!$A$2:$U$58,COLUMN(),FALSE)+VLOOKUP(207,AW_DAU_2015!$A$2:$U$58,COLUMN(),FALSE))/((VLOOKUP(205,AW_DAU_2015!$A$2:$U$58,COLUMN(),FALSE)&lt;&gt;0)+(VLOOKUP(206,AW_DAU_2015!$A$2:$U$58,COLUMN(),FALSE)&lt;&gt;0)+(VLOOKUP(207,AW_DAU_2015!$A$2:$U$58,COLUMN(),FALSE)&lt;&gt;0))</f>
        <v>3.0438320209973759</v>
      </c>
    </row>
    <row r="14" spans="1:21">
      <c r="A14" s="9" t="s">
        <v>33</v>
      </c>
      <c r="B14">
        <f>(VLOOKUP(209, AW_DAU_2015!$A$2:$U$58,COLUMN(),FALSE)+VLOOKUP(208, AW_DAU_2015!$A$2:$U$58,COLUMN(),FALSE))/((VLOOKUP(209, AW_DAU_2015!$A$2:$U$58,COLUMN(),FALSE)&lt;&gt;0)+(VLOOKUP(208, AW_DAU_2015!$A$2:$U$58,COLUMN(),FALSE)&lt;&gt;0))</f>
        <v>5.3347310244755999</v>
      </c>
      <c r="C14">
        <f>(VLOOKUP(209, AW_DAU_2015!$A$2:$U$58,COLUMN(),FALSE)+VLOOKUP(208, AW_DAU_2015!$A$2:$U$58,COLUMN(),FALSE))/((VLOOKUP(209, AW_DAU_2015!$A$2:$U$58,COLUMN(),FALSE)&lt;&gt;0)+(VLOOKUP(208, AW_DAU_2015!$A$2:$U$58,COLUMN(),FALSE)&lt;&gt;0))</f>
        <v>4.8254114977962663</v>
      </c>
      <c r="D14">
        <f>(VLOOKUP(209, AW_DAU_2015!$A$2:$U$58,COLUMN(),FALSE)+VLOOKUP(208, AW_DAU_2015!$A$2:$U$58,COLUMN(),FALSE))/((VLOOKUP(209, AW_DAU_2015!$A$2:$U$58,COLUMN(),FALSE)&lt;&gt;0)+(VLOOKUP(208, AW_DAU_2015!$A$2:$U$58,COLUMN(),FALSE)&lt;&gt;0))</f>
        <v>3.6226706036745409</v>
      </c>
      <c r="E14">
        <f>(VLOOKUP(209, AW_DAU_2015!$A$2:$U$58,COLUMN(),FALSE)+VLOOKUP(208, AW_DAU_2015!$A$2:$U$58,COLUMN(),FALSE))/((VLOOKUP(209, AW_DAU_2015!$A$2:$U$58,COLUMN(),FALSE)&lt;&gt;0)+(VLOOKUP(208, AW_DAU_2015!$A$2:$U$58,COLUMN(),FALSE)&lt;&gt;0))</f>
        <v>2.4931016585860011</v>
      </c>
      <c r="F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G14">
        <f>(VLOOKUP(209, AW_DAU_2015!$A$2:$U$58,COLUMN(),FALSE)+VLOOKUP(208, AW_DAU_2015!$A$2:$U$58,COLUMN(),FALSE))/((VLOOKUP(209, AW_DAU_2015!$A$2:$U$58,COLUMN(),FALSE)&lt;&gt;0)+(VLOOKUP(208, AW_DAU_2015!$A$2:$U$58,COLUMN(),FALSE)&lt;&gt;0))</f>
        <v>2.6733267716535432</v>
      </c>
      <c r="H14">
        <f>(VLOOKUP(209, AW_DAU_2015!$A$2:$U$58,COLUMN(),FALSE)+VLOOKUP(208, AW_DAU_2015!$A$2:$U$58,COLUMN(),FALSE))/((VLOOKUP(209, AW_DAU_2015!$A$2:$U$58,COLUMN(),FALSE)&lt;&gt;0)+(VLOOKUP(208, AW_DAU_2015!$A$2:$U$58,COLUMN(),FALSE)&lt;&gt;0))</f>
        <v>2.250311679790026</v>
      </c>
      <c r="I14">
        <f>(VLOOKUP(209, AW_DAU_2015!$A$2:$U$58,COLUMN(),FALSE)+VLOOKUP(208, AW_DAU_2015!$A$2:$U$58,COLUMN(),FALSE))/((VLOOKUP(209, AW_DAU_2015!$A$2:$U$58,COLUMN(),FALSE)&lt;&gt;0)+(VLOOKUP(208, AW_DAU_2015!$A$2:$U$58,COLUMN(),FALSE)&lt;&gt;0))</f>
        <v>0.58587509363877288</v>
      </c>
      <c r="J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K14">
        <f>(VLOOKUP(209, AW_DAU_2015!$A$2:$U$58,COLUMN(),FALSE)+VLOOKUP(208, AW_DAU_2015!$A$2:$U$58,COLUMN(),FALSE))/((VLOOKUP(209, AW_DAU_2015!$A$2:$U$58,COLUMN(),FALSE)&lt;&gt;0)+(VLOOKUP(208, AW_DAU_2015!$A$2:$U$58,COLUMN(),FALSE)&lt;&gt;0))</f>
        <v>4.2463287342031428</v>
      </c>
      <c r="L14">
        <f>(VLOOKUP(209, AW_DAU_2015!$A$2:$U$58,COLUMN(),FALSE)+VLOOKUP(208, AW_DAU_2015!$A$2:$U$58,COLUMN(),FALSE))/((VLOOKUP(209, AW_DAU_2015!$A$2:$U$58,COLUMN(),FALSE)&lt;&gt;0)+(VLOOKUP(208, AW_DAU_2015!$A$2:$U$58,COLUMN(),FALSE)&lt;&gt;0))</f>
        <v>3.2553698790368597</v>
      </c>
      <c r="M14">
        <f>(VLOOKUP(209, AW_DAU_2015!$A$2:$U$58,COLUMN(),FALSE)+VLOOKUP(208, AW_DAU_2015!$A$2:$U$58,COLUMN(),FALSE))/((VLOOKUP(209, AW_DAU_2015!$A$2:$U$58,COLUMN(),FALSE)&lt;&gt;0)+(VLOOKUP(208, AW_DAU_2015!$A$2:$U$58,COLUMN(),FALSE)&lt;&gt;0))</f>
        <v>5.7862173363439879</v>
      </c>
      <c r="N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O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P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Q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R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S14" t="e">
        <f>(VLOOKUP(209, AW_DAU_2015!$A$2:$U$58,COLUMN(),FALSE)+VLOOKUP(208, AW_DAU_2015!$A$2:$U$58,COLUMN(),FALSE))/((VLOOKUP(209, AW_DAU_2015!$A$2:$U$58,COLUMN(),FALSE)&lt;&gt;0)+(VLOOKUP(208, AW_DAU_2015!$A$2:$U$58,COLUMN(),FALSE)&lt;&gt;0))</f>
        <v>#DIV/0!</v>
      </c>
      <c r="T14">
        <f>(VLOOKUP(209, AW_DAU_2015!$A$2:$U$58,COLUMN(),FALSE)+VLOOKUP(208, AW_DAU_2015!$A$2:$U$58,COLUMN(),FALSE))/((VLOOKUP(209, AW_DAU_2015!$A$2:$U$58,COLUMN(),FALSE)&lt;&gt;0)+(VLOOKUP(208, AW_DAU_2015!$A$2:$U$58,COLUMN(),FALSE)&lt;&gt;0))</f>
        <v>1.0919917128414505</v>
      </c>
      <c r="U14">
        <f>(VLOOKUP(209, AW_DAU_2015!$A$2:$U$58,COLUMN(),FALSE)+VLOOKUP(208, AW_DAU_2015!$A$2:$U$58,COLUMN(),FALSE))/((VLOOKUP(209, AW_DAU_2015!$A$2:$U$58,COLUMN(),FALSE)&lt;&gt;0)+(VLOOKUP(208, AW_DAU_2015!$A$2:$U$58,COLUMN(),FALSE)&lt;&gt;0))</f>
        <v>3.2841757058604402</v>
      </c>
    </row>
    <row r="15" spans="1:21">
      <c r="A15" s="9" t="s">
        <v>34</v>
      </c>
      <c r="B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5.4539424759405071</v>
      </c>
      <c r="C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4.6947451881014874</v>
      </c>
      <c r="D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3.9215387139107616</v>
      </c>
      <c r="E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2.5732556867891514</v>
      </c>
      <c r="F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3.7460793963254595</v>
      </c>
      <c r="G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2.5618766404199476</v>
      </c>
      <c r="H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2.3349409448818901</v>
      </c>
      <c r="I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0.52665682414698167</v>
      </c>
      <c r="J15" t="e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#DIV/0!</v>
      </c>
      <c r="K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4.2106900699912515</v>
      </c>
      <c r="L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3.2929199475065616</v>
      </c>
      <c r="M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5.9395122484689411</v>
      </c>
      <c r="N15" t="e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#DIV/0!</v>
      </c>
      <c r="O15" t="e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#DIV/0!</v>
      </c>
      <c r="P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2.5361876640419947</v>
      </c>
      <c r="Q15" t="e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#DIV/0!</v>
      </c>
      <c r="R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1.6761646981627298</v>
      </c>
      <c r="S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2.6745013123359582</v>
      </c>
      <c r="T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1.3506342957130357</v>
      </c>
      <c r="U15">
        <f>(VLOOKUP(211,AW_DAU_2015!$A$2:$U$58,COLUMN(),FALSE)+VLOOKUP(210,AW_DAU_2015!$A$2:$U$58,COLUMN(),FALSE)+VLOOKUP(212,AW_DAU_2015!$A$2:$U$58,COLUMN(),FALSE)+VLOOKUP(214,AW_DAU_2015!$A$2:$U$58,COLUMN(),FALSE)+VLOOKUP(213,AW_DAU_2015!$A$2:$U$58,COLUMN(),FALSE)+VLOOKUP(215,AW_DAU_2015!$A$2:$U$58,COLUMN(),FALSE))/((VLOOKUP(211,AW_DAU_2015!$A$2:$U$58,COLUMN(),FALSE)&lt;&gt;0)+(VLOOKUP(210,AW_DAU_2015!$A$2:$U$58,COLUMN(),FALSE)&lt;&gt;0)+(VLOOKUP(212,AW_DAU_2015!$A$2:$U$58,COLUMN(),FALSE)&lt;&gt;0)+(VLOOKUP(214,AW_DAU_2015!$A$2:$U$58,COLUMN(),FALSE)&lt;&gt;0)+(VLOOKUP(213,AW_DAU_2015!$A$2:$U$58,COLUMN(),FALSE)&lt;&gt;0)+(VLOOKUP(215,AW_DAU_2015!$A$2:$U$58,COLUMN(),FALSE)&lt;&gt;0))</f>
        <v>3.4854276027996502</v>
      </c>
    </row>
    <row r="16" spans="1:21">
      <c r="A16" s="9" t="s">
        <v>35</v>
      </c>
      <c r="B16">
        <f>VLOOKUP(244, AW_DAU_2015!$A$2:$U$58,COLUMN(),FALSE)</f>
        <v>5.304757707525364</v>
      </c>
      <c r="C16">
        <f>VLOOKUP(244, AW_DAU_2015!$A$2:$U$58,COLUMN(),FALSE)</f>
        <v>4.8531232732421605</v>
      </c>
      <c r="D16">
        <f>VLOOKUP(244, AW_DAU_2015!$A$2:$U$58,COLUMN(),FALSE)</f>
        <v>4.11675867282894</v>
      </c>
      <c r="E16">
        <f>VLOOKUP(244, AW_DAU_2015!$A$2:$U$58,COLUMN(),FALSE)</f>
        <v>2.4401781374550406</v>
      </c>
      <c r="F16">
        <f>VLOOKUP(244, AW_DAU_2015!$A$2:$U$58,COLUMN(),FALSE)</f>
        <v>3.5404706097784295</v>
      </c>
      <c r="G16">
        <f>VLOOKUP(244, AW_DAU_2015!$A$2:$U$58,COLUMN(),FALSE)</f>
        <v>2.6653930277946021</v>
      </c>
      <c r="H16">
        <f>VLOOKUP(244, AW_DAU_2015!$A$2:$U$58,COLUMN(),FALSE)</f>
        <v>2.1562919218431027</v>
      </c>
      <c r="I16">
        <f>VLOOKUP(244, AW_DAU_2015!$A$2:$U$58,COLUMN(),FALSE)</f>
        <v>1.6085444801243418</v>
      </c>
      <c r="J16">
        <f>VLOOKUP(244, AW_DAU_2015!$A$2:$U$58,COLUMN(),FALSE)</f>
        <v>3.2838789888106095</v>
      </c>
      <c r="K16">
        <f>VLOOKUP(244, AW_DAU_2015!$A$2:$U$58,COLUMN(),FALSE)</f>
        <v>4.6014393087227727</v>
      </c>
      <c r="L16">
        <f>VLOOKUP(244, AW_DAU_2015!$A$2:$U$58,COLUMN(),FALSE)</f>
        <v>3.0245718225899729</v>
      </c>
      <c r="M16">
        <f>VLOOKUP(244, AW_DAU_2015!$A$2:$U$58,COLUMN(),FALSE)</f>
        <v>5.6744422572178479</v>
      </c>
      <c r="N16">
        <f>VLOOKUP(244, AW_DAU_2015!$A$2:$U$58,COLUMN(),FALSE)</f>
        <v>0</v>
      </c>
      <c r="O16">
        <f>VLOOKUP(244, AW_DAU_2015!$A$2:$U$58,COLUMN(),FALSE)</f>
        <v>0</v>
      </c>
      <c r="P16">
        <f>VLOOKUP(244, AW_DAU_2015!$A$2:$U$58,COLUMN(),FALSE)</f>
        <v>2.4598284589426322</v>
      </c>
      <c r="Q16">
        <f>VLOOKUP(244, AW_DAU_2015!$A$2:$U$58,COLUMN(),FALSE)</f>
        <v>0</v>
      </c>
      <c r="R16">
        <f>VLOOKUP(244, AW_DAU_2015!$A$2:$U$58,COLUMN(),FALSE)</f>
        <v>1.8536046709439096</v>
      </c>
      <c r="S16">
        <f>VLOOKUP(244, AW_DAU_2015!$A$2:$U$58,COLUMN(),FALSE)</f>
        <v>2.7226951294482298</v>
      </c>
      <c r="T16">
        <f>VLOOKUP(244, AW_DAU_2015!$A$2:$U$58,COLUMN(),FALSE)</f>
        <v>4.2213891462096651</v>
      </c>
      <c r="U16">
        <f>VLOOKUP(244, AW_DAU_2015!$A$2:$U$58,COLUMN(),FALSE)</f>
        <v>4.1367842988997241</v>
      </c>
    </row>
    <row r="17" spans="1:21">
      <c r="A17" s="9" t="s">
        <v>36</v>
      </c>
      <c r="B17">
        <f>(VLOOKUP(245, AW_DAU_2015!$A$2:$U$58,COLUMN(),FALSE))</f>
        <v>5.1933398950131231</v>
      </c>
      <c r="C17">
        <f>(VLOOKUP(245, AW_DAU_2015!$A$2:$U$58,COLUMN(),FALSE))</f>
        <v>4.2105514154480685</v>
      </c>
      <c r="D17">
        <f>(VLOOKUP(245, AW_DAU_2015!$A$2:$U$58,COLUMN(),FALSE))</f>
        <v>4.073982939632546</v>
      </c>
      <c r="E17">
        <f>(VLOOKUP(245, AW_DAU_2015!$A$2:$U$58,COLUMN(),FALSE))</f>
        <v>2.5421259842519683</v>
      </c>
      <c r="F17">
        <f>(VLOOKUP(245, AW_DAU_2015!$A$2:$U$58,COLUMN(),FALSE))</f>
        <v>3.2577755905511809</v>
      </c>
      <c r="G17">
        <f>(VLOOKUP(245, AW_DAU_2015!$A$2:$U$58,COLUMN(),FALSE))</f>
        <v>0</v>
      </c>
      <c r="H17">
        <f>(VLOOKUP(245, AW_DAU_2015!$A$2:$U$58,COLUMN(),FALSE))</f>
        <v>0</v>
      </c>
      <c r="I17">
        <f>(VLOOKUP(245, AW_DAU_2015!$A$2:$U$58,COLUMN(),FALSE))</f>
        <v>1.6773017682000275</v>
      </c>
      <c r="J17">
        <f>(VLOOKUP(245, AW_DAU_2015!$A$2:$U$58,COLUMN(),FALSE))</f>
        <v>3.2546916010498692</v>
      </c>
      <c r="K17">
        <f>(VLOOKUP(245, AW_DAU_2015!$A$2:$U$58,COLUMN(),FALSE))</f>
        <v>4.3186351706036739</v>
      </c>
      <c r="L17">
        <f>(VLOOKUP(245, AW_DAU_2015!$A$2:$U$58,COLUMN(),FALSE))</f>
        <v>3.138648293963255</v>
      </c>
      <c r="M17">
        <f>(VLOOKUP(245, AW_DAU_2015!$A$2:$U$58,COLUMN(),FALSE))</f>
        <v>5.8662729658792649</v>
      </c>
      <c r="N17">
        <f>(VLOOKUP(245, AW_DAU_2015!$A$2:$U$58,COLUMN(),FALSE))</f>
        <v>0</v>
      </c>
      <c r="O17">
        <f>(VLOOKUP(245, AW_DAU_2015!$A$2:$U$58,COLUMN(),FALSE))</f>
        <v>0</v>
      </c>
      <c r="P17">
        <f>(VLOOKUP(245, AW_DAU_2015!$A$2:$U$58,COLUMN(),FALSE))</f>
        <v>2.6831692913385825</v>
      </c>
      <c r="Q17">
        <f>(VLOOKUP(245, AW_DAU_2015!$A$2:$U$58,COLUMN(),FALSE))</f>
        <v>0</v>
      </c>
      <c r="R17">
        <f>(VLOOKUP(245, AW_DAU_2015!$A$2:$U$58,COLUMN(),FALSE))</f>
        <v>0</v>
      </c>
      <c r="S17">
        <f>(VLOOKUP(245, AW_DAU_2015!$A$2:$U$58,COLUMN(),FALSE))</f>
        <v>0</v>
      </c>
      <c r="T17">
        <f>(VLOOKUP(245, AW_DAU_2015!$A$2:$U$58,COLUMN(),FALSE))</f>
        <v>1.5631635331297873</v>
      </c>
      <c r="U17">
        <f>(VLOOKUP(245, AW_DAU_2015!$A$2:$U$58,COLUMN(),FALSE))</f>
        <v>0</v>
      </c>
    </row>
    <row r="18" spans="1:21">
      <c r="A18" s="9" t="s">
        <v>37</v>
      </c>
      <c r="B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5.5474777237240245</v>
      </c>
      <c r="C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4.8584519637027075</v>
      </c>
      <c r="D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3.9233377077865264</v>
      </c>
      <c r="E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2.6058360767297066</v>
      </c>
      <c r="F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3.8590347847611861</v>
      </c>
      <c r="G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2.7008202099737533</v>
      </c>
      <c r="H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2.3989665354330709</v>
      </c>
      <c r="I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1.6718350593404083</v>
      </c>
      <c r="J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3.362007874015748</v>
      </c>
      <c r="K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4.8245918541936295</v>
      </c>
      <c r="L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3.2437815423934078</v>
      </c>
      <c r="M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5.9614742818606015</v>
      </c>
      <c r="N18" t="e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#DIV/0!</v>
      </c>
      <c r="O18" t="e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#DIV/0!</v>
      </c>
      <c r="P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2.5972440944881892</v>
      </c>
      <c r="Q18" t="e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#DIV/0!</v>
      </c>
      <c r="R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1.7839238845144356</v>
      </c>
      <c r="S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2.7429435340852661</v>
      </c>
      <c r="T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1.244209317585302</v>
      </c>
      <c r="U18">
        <f>(VLOOKUP(235,AW_DAU_2015!$A$2:$U$58,COLUMN(),FALSE)+VLOOKUP(237,AW_DAU_2015!$A$2:$U$58,COLUMN(),FALSE)+VLOOKUP(238,AW_DAU_2015!$A$2:$U$58,COLUMN(),FALSE)+VLOOKUP(241,AW_DAU_2015!$A$2:$U$58,COLUMN(),FALSE))/((VLOOKUP(235,AW_DAU_2015!$A$2:$U$58,COLUMN(),FALSE)&lt;&gt;0)+(VLOOKUP(237,AW_DAU_2015!$A$2:$U$58,COLUMN(),FALSE)&lt;&gt;0)+(VLOOKUP(238,AW_DAU_2015!$A$2:$U$58,COLUMN(),FALSE)&lt;&gt;0)+(VLOOKUP(241,AW_DAU_2015!$A$2:$U$58,COLUMN(),FALSE)&lt;&gt;0))</f>
        <v>4.110063976377953</v>
      </c>
    </row>
    <row r="19" spans="1:21">
      <c r="A19" s="9" t="s">
        <v>38</v>
      </c>
      <c r="B19">
        <f>VLOOKUP(246, AW_DAU_2015!$A$2:$U$58,COLUMN(),FALSE)</f>
        <v>0</v>
      </c>
      <c r="C19">
        <f>VLOOKUP(246, AW_DAU_2015!$A$2:$U$58,COLUMN(),FALSE)</f>
        <v>4.6790026246719165</v>
      </c>
      <c r="D19">
        <f>VLOOKUP(246, AW_DAU_2015!$A$2:$U$58,COLUMN(),FALSE)</f>
        <v>0</v>
      </c>
      <c r="E19">
        <f>VLOOKUP(246, AW_DAU_2015!$A$2:$U$58,COLUMN(),FALSE)</f>
        <v>0</v>
      </c>
      <c r="F19">
        <f>VLOOKUP(246, AW_DAU_2015!$A$2:$U$58,COLUMN(),FALSE)</f>
        <v>3.8452427821522308</v>
      </c>
      <c r="G19">
        <f>VLOOKUP(246, AW_DAU_2015!$A$2:$U$58,COLUMN(),FALSE)</f>
        <v>0</v>
      </c>
      <c r="H19">
        <f>VLOOKUP(246, AW_DAU_2015!$A$2:$U$58,COLUMN(),FALSE)</f>
        <v>0</v>
      </c>
      <c r="I19">
        <f>VLOOKUP(246, AW_DAU_2015!$A$2:$U$58,COLUMN(),FALSE)</f>
        <v>1.7350721784776904</v>
      </c>
      <c r="J19">
        <f>VLOOKUP(246, AW_DAU_2015!$A$2:$U$58,COLUMN(),FALSE)</f>
        <v>0</v>
      </c>
      <c r="K19">
        <f>VLOOKUP(246, AW_DAU_2015!$A$2:$U$58,COLUMN(),FALSE)</f>
        <v>4.3819553805774278</v>
      </c>
      <c r="L19">
        <f>VLOOKUP(246, AW_DAU_2015!$A$2:$U$58,COLUMN(),FALSE)</f>
        <v>3.2635826771653544</v>
      </c>
      <c r="M19">
        <f>VLOOKUP(246, AW_DAU_2015!$A$2:$U$58,COLUMN(),FALSE)</f>
        <v>5.9486876640419961</v>
      </c>
      <c r="N19">
        <f>VLOOKUP(246, AW_DAU_2015!$A$2:$U$58,COLUMN(),FALSE)</f>
        <v>0</v>
      </c>
      <c r="O19">
        <f>VLOOKUP(246, AW_DAU_2015!$A$2:$U$58,COLUMN(),FALSE)</f>
        <v>0</v>
      </c>
      <c r="P19">
        <f>VLOOKUP(246, AW_DAU_2015!$A$2:$U$58,COLUMN(),FALSE)</f>
        <v>0</v>
      </c>
      <c r="Q19">
        <f>VLOOKUP(246, AW_DAU_2015!$A$2:$U$58,COLUMN(),FALSE)</f>
        <v>0</v>
      </c>
      <c r="R19">
        <f>VLOOKUP(246, AW_DAU_2015!$A$2:$U$58,COLUMN(),FALSE)</f>
        <v>0</v>
      </c>
      <c r="S19">
        <f>VLOOKUP(246, AW_DAU_2015!$A$2:$U$58,COLUMN(),FALSE)</f>
        <v>2.7126312335958005</v>
      </c>
      <c r="T19">
        <f>VLOOKUP(246, AW_DAU_2015!$A$2:$U$58,COLUMN(),FALSE)</f>
        <v>0</v>
      </c>
      <c r="U19">
        <f>VLOOKUP(246, AW_DAU_2015!$A$2:$U$58,COLUMN(),FALSE)</f>
        <v>3.9026902887139108</v>
      </c>
    </row>
    <row r="20" spans="1:21">
      <c r="A20" s="9" t="s">
        <v>39</v>
      </c>
      <c r="B20">
        <f>(VLOOKUP(233, AW_DAU_2015!$A$2:$U$58,COLUMN(),FALSE)+VLOOKUP(234, AW_DAU_2015!$A$2:$U$58,COLUMN(),FALSE))/((VLOOKUP(233, AW_DAU_2015!$A$2:$U$58,COLUMN(),FALSE)&lt;&gt;0)+(VLOOKUP(234, AW_DAU_2015!$A$2:$U$58,COLUMN(),FALSE)&lt;&gt;0))</f>
        <v>5.3574475065616802</v>
      </c>
      <c r="C20">
        <f>(VLOOKUP(233, AW_DAU_2015!$A$2:$U$58,COLUMN(),FALSE)+VLOOKUP(234, AW_DAU_2015!$A$2:$U$58,COLUMN(),FALSE))/((VLOOKUP(233, AW_DAU_2015!$A$2:$U$58,COLUMN(),FALSE)&lt;&gt;0)+(VLOOKUP(234, AW_DAU_2015!$A$2:$U$58,COLUMN(),FALSE)&lt;&gt;0))</f>
        <v>5.0455216535433065</v>
      </c>
      <c r="D20">
        <f>(VLOOKUP(233, AW_DAU_2015!$A$2:$U$58,COLUMN(),FALSE)+VLOOKUP(234, AW_DAU_2015!$A$2:$U$58,COLUMN(),FALSE))/((VLOOKUP(233, AW_DAU_2015!$A$2:$U$58,COLUMN(),FALSE)&lt;&gt;0)+(VLOOKUP(234, AW_DAU_2015!$A$2:$U$58,COLUMN(),FALSE)&lt;&gt;0))</f>
        <v>4.1865321522309706</v>
      </c>
      <c r="E20">
        <f>(VLOOKUP(233, AW_DAU_2015!$A$2:$U$58,COLUMN(),FALSE)+VLOOKUP(234, AW_DAU_2015!$A$2:$U$58,COLUMN(),FALSE))/((VLOOKUP(233, AW_DAU_2015!$A$2:$U$58,COLUMN(),FALSE)&lt;&gt;0)+(VLOOKUP(234, AW_DAU_2015!$A$2:$U$58,COLUMN(),FALSE)&lt;&gt;0))</f>
        <v>2.4614829396325462</v>
      </c>
      <c r="F20">
        <f>(VLOOKUP(233, AW_DAU_2015!$A$2:$U$58,COLUMN(),FALSE)+VLOOKUP(234, AW_DAU_2015!$A$2:$U$58,COLUMN(),FALSE))/((VLOOKUP(233, AW_DAU_2015!$A$2:$U$58,COLUMN(),FALSE)&lt;&gt;0)+(VLOOKUP(234, AW_DAU_2015!$A$2:$U$58,COLUMN(),FALSE)&lt;&gt;0))</f>
        <v>3.9698490813648291</v>
      </c>
      <c r="G20">
        <f>(VLOOKUP(233, AW_DAU_2015!$A$2:$U$58,COLUMN(),FALSE)+VLOOKUP(234, AW_DAU_2015!$A$2:$U$58,COLUMN(),FALSE))/((VLOOKUP(233, AW_DAU_2015!$A$2:$U$58,COLUMN(),FALSE)&lt;&gt;0)+(VLOOKUP(234, AW_DAU_2015!$A$2:$U$58,COLUMN(),FALSE)&lt;&gt;0))</f>
        <v>2.6513779527559054</v>
      </c>
      <c r="H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I20">
        <f>(VLOOKUP(233, AW_DAU_2015!$A$2:$U$58,COLUMN(),FALSE)+VLOOKUP(234, AW_DAU_2015!$A$2:$U$58,COLUMN(),FALSE))/((VLOOKUP(233, AW_DAU_2015!$A$2:$U$58,COLUMN(),FALSE)&lt;&gt;0)+(VLOOKUP(234, AW_DAU_2015!$A$2:$U$58,COLUMN(),FALSE)&lt;&gt;0))</f>
        <v>1.6475721784776904</v>
      </c>
      <c r="J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K20">
        <f>(VLOOKUP(233, AW_DAU_2015!$A$2:$U$58,COLUMN(),FALSE)+VLOOKUP(234, AW_DAU_2015!$A$2:$U$58,COLUMN(),FALSE))/((VLOOKUP(233, AW_DAU_2015!$A$2:$U$58,COLUMN(),FALSE)&lt;&gt;0)+(VLOOKUP(234, AW_DAU_2015!$A$2:$U$58,COLUMN(),FALSE)&lt;&gt;0))</f>
        <v>4.2290190288713907</v>
      </c>
      <c r="L20">
        <f>(VLOOKUP(233, AW_DAU_2015!$A$2:$U$58,COLUMN(),FALSE)+VLOOKUP(234, AW_DAU_2015!$A$2:$U$58,COLUMN(),FALSE))/((VLOOKUP(233, AW_DAU_2015!$A$2:$U$58,COLUMN(),FALSE)&lt;&gt;0)+(VLOOKUP(234, AW_DAU_2015!$A$2:$U$58,COLUMN(),FALSE)&lt;&gt;0))</f>
        <v>3.1851049868766403</v>
      </c>
      <c r="M20">
        <f>(VLOOKUP(233, AW_DAU_2015!$A$2:$U$58,COLUMN(),FALSE)+VLOOKUP(234, AW_DAU_2015!$A$2:$U$58,COLUMN(),FALSE))/((VLOOKUP(233, AW_DAU_2015!$A$2:$U$58,COLUMN(),FALSE)&lt;&gt;0)+(VLOOKUP(234, AW_DAU_2015!$A$2:$U$58,COLUMN(),FALSE)&lt;&gt;0))</f>
        <v>5.6495242782152229</v>
      </c>
      <c r="N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O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P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Q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R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S20" t="e">
        <f>(VLOOKUP(233, AW_DAU_2015!$A$2:$U$58,COLUMN(),FALSE)+VLOOKUP(234, AW_DAU_2015!$A$2:$U$58,COLUMN(),FALSE))/((VLOOKUP(233, AW_DAU_2015!$A$2:$U$58,COLUMN(),FALSE)&lt;&gt;0)+(VLOOKUP(234, AW_DAU_2015!$A$2:$U$58,COLUMN(),FALSE)&lt;&gt;0))</f>
        <v>#DIV/0!</v>
      </c>
      <c r="T20">
        <f>(VLOOKUP(233, AW_DAU_2015!$A$2:$U$58,COLUMN(),FALSE)+VLOOKUP(234, AW_DAU_2015!$A$2:$U$58,COLUMN(),FALSE))/((VLOOKUP(233, AW_DAU_2015!$A$2:$U$58,COLUMN(),FALSE)&lt;&gt;0)+(VLOOKUP(234, AW_DAU_2015!$A$2:$U$58,COLUMN(),FALSE)&lt;&gt;0))</f>
        <v>0.90659448818897659</v>
      </c>
      <c r="U20">
        <f>(VLOOKUP(233, AW_DAU_2015!$A$2:$U$58,COLUMN(),FALSE)+VLOOKUP(234, AW_DAU_2015!$A$2:$U$58,COLUMN(),FALSE))/((VLOOKUP(233, AW_DAU_2015!$A$2:$U$58,COLUMN(),FALSE)&lt;&gt;0)+(VLOOKUP(234, AW_DAU_2015!$A$2:$U$58,COLUMN(),FALSE)&lt;&gt;0))</f>
        <v>4.3830872703412069</v>
      </c>
    </row>
    <row r="21" spans="1:21">
      <c r="A21" s="9" t="s">
        <v>40</v>
      </c>
      <c r="B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5.366789637406435</v>
      </c>
      <c r="C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5.2611602661509416</v>
      </c>
      <c r="D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4.1153557435105306</v>
      </c>
      <c r="E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2.6174877051353431</v>
      </c>
      <c r="F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3.9410979877515313</v>
      </c>
      <c r="G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2.4624015748031494</v>
      </c>
      <c r="H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2.3947014435695539</v>
      </c>
      <c r="I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1.661806438714061</v>
      </c>
      <c r="J21" t="e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#DIV/0!</v>
      </c>
      <c r="K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4.6247592188850524</v>
      </c>
      <c r="L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3.2794234772377595</v>
      </c>
      <c r="M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5.6319409487562053</v>
      </c>
      <c r="N21" t="e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#DIV/0!</v>
      </c>
      <c r="O21" t="e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#DIV/0!</v>
      </c>
      <c r="P21" t="e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#DIV/0!</v>
      </c>
      <c r="Q21" t="e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#DIV/0!</v>
      </c>
      <c r="R21" t="e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#DIV/0!</v>
      </c>
      <c r="S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2.6791994750656167</v>
      </c>
      <c r="T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1.0555463928495423</v>
      </c>
      <c r="U21">
        <f>(VLOOKUP(239,AW_DAU_2015!$A$2:$U$58,COLUMN(),FALSE)+VLOOKUP(240,AW_DAU_2015!$A$2:$U$58,COLUMN(),FALSE)+VLOOKUP(236,AW_DAU_2015!$A$2:$U$58,COLUMN(),FALSE))/((VLOOKUP(239,AW_DAU_2015!$A$2:$U$58,COLUMN(),FALSE)&lt;&gt;0)+(VLOOKUP(240,AW_DAU_2015!$A$2:$U$58,COLUMN(),FALSE)&lt;&gt;0)+(VLOOKUP(236,AW_DAU_2015!$A$2:$U$58,COLUMN(),FALSE)&lt;&gt;0))</f>
        <v>4.3425386191309423</v>
      </c>
    </row>
    <row r="22" spans="1:21">
      <c r="A22" s="9" t="s">
        <v>41</v>
      </c>
      <c r="B22">
        <f>(VLOOKUP(242, AW_DAU_2015!$A$2:$U$58,COLUMN(),FALSE)+VLOOKUP(243, AW_DAU_2015!$A$2:$U$58,COLUMN(),FALSE))/((VLOOKUP(242, AW_DAU_2015!$A$2:$U$58,COLUMN(),FALSE)&lt;&gt;0)+(VLOOKUP(243, AW_DAU_2015!$A$2:$U$58,COLUMN(),FALSE)&lt;&gt;0))</f>
        <v>5.5577691074543827</v>
      </c>
      <c r="C22">
        <f>(VLOOKUP(242, AW_DAU_2015!$A$2:$U$58,COLUMN(),FALSE)+VLOOKUP(243, AW_DAU_2015!$A$2:$U$58,COLUMN(),FALSE))/((VLOOKUP(242, AW_DAU_2015!$A$2:$U$58,COLUMN(),FALSE)&lt;&gt;0)+(VLOOKUP(243, AW_DAU_2015!$A$2:$U$58,COLUMN(),FALSE)&lt;&gt;0))</f>
        <v>5.0457136339402888</v>
      </c>
      <c r="D22">
        <f>(VLOOKUP(242, AW_DAU_2015!$A$2:$U$58,COLUMN(),FALSE)+VLOOKUP(243, AW_DAU_2015!$A$2:$U$58,COLUMN(),FALSE))/((VLOOKUP(242, AW_DAU_2015!$A$2:$U$58,COLUMN(),FALSE)&lt;&gt;0)+(VLOOKUP(243, AW_DAU_2015!$A$2:$U$58,COLUMN(),FALSE)&lt;&gt;0))</f>
        <v>4.4114829396325455</v>
      </c>
      <c r="E22">
        <f>(VLOOKUP(242, AW_DAU_2015!$A$2:$U$58,COLUMN(),FALSE)+VLOOKUP(243, AW_DAU_2015!$A$2:$U$58,COLUMN(),FALSE))/((VLOOKUP(242, AW_DAU_2015!$A$2:$U$58,COLUMN(),FALSE)&lt;&gt;0)+(VLOOKUP(243, AW_DAU_2015!$A$2:$U$58,COLUMN(),FALSE)&lt;&gt;0))</f>
        <v>2.7023772434449631</v>
      </c>
      <c r="F22">
        <f>(VLOOKUP(242, AW_DAU_2015!$A$2:$U$58,COLUMN(),FALSE)+VLOOKUP(243, AW_DAU_2015!$A$2:$U$58,COLUMN(),FALSE))/((VLOOKUP(242, AW_DAU_2015!$A$2:$U$58,COLUMN(),FALSE)&lt;&gt;0)+(VLOOKUP(243, AW_DAU_2015!$A$2:$U$58,COLUMN(),FALSE)&lt;&gt;0))</f>
        <v>3.8704741907261591</v>
      </c>
      <c r="G22">
        <f>(VLOOKUP(242, AW_DAU_2015!$A$2:$U$58,COLUMN(),FALSE)+VLOOKUP(243, AW_DAU_2015!$A$2:$U$58,COLUMN(),FALSE))/((VLOOKUP(242, AW_DAU_2015!$A$2:$U$58,COLUMN(),FALSE)&lt;&gt;0)+(VLOOKUP(243, AW_DAU_2015!$A$2:$U$58,COLUMN(),FALSE)&lt;&gt;0))</f>
        <v>2.7295111548556426</v>
      </c>
      <c r="H22">
        <f>(VLOOKUP(242, AW_DAU_2015!$A$2:$U$58,COLUMN(),FALSE)+VLOOKUP(243, AW_DAU_2015!$A$2:$U$58,COLUMN(),FALSE))/((VLOOKUP(242, AW_DAU_2015!$A$2:$U$58,COLUMN(),FALSE)&lt;&gt;0)+(VLOOKUP(243, AW_DAU_2015!$A$2:$U$58,COLUMN(),FALSE)&lt;&gt;0))</f>
        <v>2.470884368620589</v>
      </c>
      <c r="I22">
        <f>(VLOOKUP(242, AW_DAU_2015!$A$2:$U$58,COLUMN(),FALSE)+VLOOKUP(243, AW_DAU_2015!$A$2:$U$58,COLUMN(),FALSE))/((VLOOKUP(242, AW_DAU_2015!$A$2:$U$58,COLUMN(),FALSE)&lt;&gt;0)+(VLOOKUP(243, AW_DAU_2015!$A$2:$U$58,COLUMN(),FALSE)&lt;&gt;0))</f>
        <v>1.7749258881702286</v>
      </c>
      <c r="J22" t="e">
        <f>(VLOOKUP(242, AW_DAU_2015!$A$2:$U$58,COLUMN(),FALSE)+VLOOKUP(243, AW_DAU_2015!$A$2:$U$58,COLUMN(),FALSE))/((VLOOKUP(242, AW_DAU_2015!$A$2:$U$58,COLUMN(),FALSE)&lt;&gt;0)+(VLOOKUP(243, AW_DAU_2015!$A$2:$U$58,COLUMN(),FALSE)&lt;&gt;0))</f>
        <v>#DIV/0!</v>
      </c>
      <c r="K22">
        <f>(VLOOKUP(242, AW_DAU_2015!$A$2:$U$58,COLUMN(),FALSE)+VLOOKUP(243, AW_DAU_2015!$A$2:$U$58,COLUMN(),FALSE))/((VLOOKUP(242, AW_DAU_2015!$A$2:$U$58,COLUMN(),FALSE)&lt;&gt;0)+(VLOOKUP(243, AW_DAU_2015!$A$2:$U$58,COLUMN(),FALSE)&lt;&gt;0))</f>
        <v>4.9178267869132632</v>
      </c>
      <c r="L22">
        <f>(VLOOKUP(242, AW_DAU_2015!$A$2:$U$58,COLUMN(),FALSE)+VLOOKUP(243, AW_DAU_2015!$A$2:$U$58,COLUMN(),FALSE))/((VLOOKUP(242, AW_DAU_2015!$A$2:$U$58,COLUMN(),FALSE)&lt;&gt;0)+(VLOOKUP(243, AW_DAU_2015!$A$2:$U$58,COLUMN(),FALSE)&lt;&gt;0))</f>
        <v>3.298337945528548</v>
      </c>
      <c r="M22">
        <f>(VLOOKUP(242, AW_DAU_2015!$A$2:$U$58,COLUMN(),FALSE)+VLOOKUP(243, AW_DAU_2015!$A$2:$U$58,COLUMN(),FALSE))/((VLOOKUP(242, AW_DAU_2015!$A$2:$U$58,COLUMN(),FALSE)&lt;&gt;0)+(VLOOKUP(243, AW_DAU_2015!$A$2:$U$58,COLUMN(),FALSE)&lt;&gt;0))</f>
        <v>5.9713403722261988</v>
      </c>
      <c r="N22" t="e">
        <f>(VLOOKUP(242, AW_DAU_2015!$A$2:$U$58,COLUMN(),FALSE)+VLOOKUP(243, AW_DAU_2015!$A$2:$U$58,COLUMN(),FALSE))/((VLOOKUP(242, AW_DAU_2015!$A$2:$U$58,COLUMN(),FALSE)&lt;&gt;0)+(VLOOKUP(243, AW_DAU_2015!$A$2:$U$58,COLUMN(),FALSE)&lt;&gt;0))</f>
        <v>#DIV/0!</v>
      </c>
      <c r="O22" t="e">
        <f>(VLOOKUP(242, AW_DAU_2015!$A$2:$U$58,COLUMN(),FALSE)+VLOOKUP(243, AW_DAU_2015!$A$2:$U$58,COLUMN(),FALSE))/((VLOOKUP(242, AW_DAU_2015!$A$2:$U$58,COLUMN(),FALSE)&lt;&gt;0)+(VLOOKUP(243, AW_DAU_2015!$A$2:$U$58,COLUMN(),FALSE)&lt;&gt;0))</f>
        <v>#DIV/0!</v>
      </c>
      <c r="P22" t="e">
        <f>(VLOOKUP(242, AW_DAU_2015!$A$2:$U$58,COLUMN(),FALSE)+VLOOKUP(243, AW_DAU_2015!$A$2:$U$58,COLUMN(),FALSE))/((VLOOKUP(242, AW_DAU_2015!$A$2:$U$58,COLUMN(),FALSE)&lt;&gt;0)+(VLOOKUP(243, AW_DAU_2015!$A$2:$U$58,COLUMN(),FALSE)&lt;&gt;0))</f>
        <v>#DIV/0!</v>
      </c>
      <c r="Q22" t="e">
        <f>(VLOOKUP(242, AW_DAU_2015!$A$2:$U$58,COLUMN(),FALSE)+VLOOKUP(243, AW_DAU_2015!$A$2:$U$58,COLUMN(),FALSE))/((VLOOKUP(242, AW_DAU_2015!$A$2:$U$58,COLUMN(),FALSE)&lt;&gt;0)+(VLOOKUP(243, AW_DAU_2015!$A$2:$U$58,COLUMN(),FALSE)&lt;&gt;0))</f>
        <v>#DIV/0!</v>
      </c>
      <c r="R22">
        <f>(VLOOKUP(242, AW_DAU_2015!$A$2:$U$58,COLUMN(),FALSE)+VLOOKUP(243, AW_DAU_2015!$A$2:$U$58,COLUMN(),FALSE))/((VLOOKUP(242, AW_DAU_2015!$A$2:$U$58,COLUMN(),FALSE)&lt;&gt;0)+(VLOOKUP(243, AW_DAU_2015!$A$2:$U$58,COLUMN(),FALSE)&lt;&gt;0))</f>
        <v>1.8644028871391078</v>
      </c>
      <c r="S22">
        <f>(VLOOKUP(242, AW_DAU_2015!$A$2:$U$58,COLUMN(),FALSE)+VLOOKUP(243, AW_DAU_2015!$A$2:$U$58,COLUMN(),FALSE))/((VLOOKUP(242, AW_DAU_2015!$A$2:$U$58,COLUMN(),FALSE)&lt;&gt;0)+(VLOOKUP(243, AW_DAU_2015!$A$2:$U$58,COLUMN(),FALSE)&lt;&gt;0))</f>
        <v>2.7801804461942261</v>
      </c>
      <c r="T22">
        <f>(VLOOKUP(242, AW_DAU_2015!$A$2:$U$58,COLUMN(),FALSE)+VLOOKUP(243, AW_DAU_2015!$A$2:$U$58,COLUMN(),FALSE))/((VLOOKUP(242, AW_DAU_2015!$A$2:$U$58,COLUMN(),FALSE)&lt;&gt;0)+(VLOOKUP(243, AW_DAU_2015!$A$2:$U$58,COLUMN(),FALSE)&lt;&gt;0))</f>
        <v>1.1836286089238843</v>
      </c>
      <c r="U22">
        <f>(VLOOKUP(242, AW_DAU_2015!$A$2:$U$58,COLUMN(),FALSE)+VLOOKUP(243, AW_DAU_2015!$A$2:$U$58,COLUMN(),FALSE))/((VLOOKUP(242, AW_DAU_2015!$A$2:$U$58,COLUMN(),FALSE)&lt;&gt;0)+(VLOOKUP(243, AW_DAU_2015!$A$2:$U$58,COLUMN(),FALSE)&lt;&gt;0))</f>
        <v>4.242184878017297</v>
      </c>
    </row>
    <row r="23" spans="1:21">
      <c r="A23" s="9" t="s">
        <v>42</v>
      </c>
      <c r="B23">
        <f>(VLOOKUP(259, AW_DAU_2015!$A$2:$U$58,COLUMN(),FALSE)+VLOOKUP(260, AW_DAU_2015!$A$2:$U$58,COLUMN(),FALSE))/((VLOOKUP(259, AW_DAU_2015!$A$2:$U$58,COLUMN(),FALSE)&lt;&gt;0)+(VLOOKUP(260, AW_DAU_2015!$A$2:$U$58,COLUMN(),FALSE)&lt;&gt;0))</f>
        <v>5.3570702099737533</v>
      </c>
      <c r="C23">
        <f>(VLOOKUP(259, AW_DAU_2015!$A$2:$U$58,COLUMN(),FALSE)+VLOOKUP(260, AW_DAU_2015!$A$2:$U$58,COLUMN(),FALSE))/((VLOOKUP(259, AW_DAU_2015!$A$2:$U$58,COLUMN(),FALSE)&lt;&gt;0)+(VLOOKUP(260, AW_DAU_2015!$A$2:$U$58,COLUMN(),FALSE)&lt;&gt;0))</f>
        <v>4.7590879265091868</v>
      </c>
      <c r="D23">
        <f>(VLOOKUP(259, AW_DAU_2015!$A$2:$U$58,COLUMN(),FALSE)+VLOOKUP(260, AW_DAU_2015!$A$2:$U$58,COLUMN(),FALSE))/((VLOOKUP(259, AW_DAU_2015!$A$2:$U$58,COLUMN(),FALSE)&lt;&gt;0)+(VLOOKUP(260, AW_DAU_2015!$A$2:$U$58,COLUMN(),FALSE)&lt;&gt;0))</f>
        <v>4.3345800524934388</v>
      </c>
      <c r="E23">
        <f>(VLOOKUP(259, AW_DAU_2015!$A$2:$U$58,COLUMN(),FALSE)+VLOOKUP(260, AW_DAU_2015!$A$2:$U$58,COLUMN(),FALSE))/((VLOOKUP(259, AW_DAU_2015!$A$2:$U$58,COLUMN(),FALSE)&lt;&gt;0)+(VLOOKUP(260, AW_DAU_2015!$A$2:$U$58,COLUMN(),FALSE)&lt;&gt;0))</f>
        <v>2.4767060367454068</v>
      </c>
      <c r="F23">
        <f>(VLOOKUP(259, AW_DAU_2015!$A$2:$U$58,COLUMN(),FALSE)+VLOOKUP(260, AW_DAU_2015!$A$2:$U$58,COLUMN(),FALSE))/((VLOOKUP(259, AW_DAU_2015!$A$2:$U$58,COLUMN(),FALSE)&lt;&gt;0)+(VLOOKUP(260, AW_DAU_2015!$A$2:$U$58,COLUMN(),FALSE)&lt;&gt;0))</f>
        <v>3.466929133858268</v>
      </c>
      <c r="G23">
        <f>(VLOOKUP(259, AW_DAU_2015!$A$2:$U$58,COLUMN(),FALSE)+VLOOKUP(260, AW_DAU_2015!$A$2:$U$58,COLUMN(),FALSE))/((VLOOKUP(259, AW_DAU_2015!$A$2:$U$58,COLUMN(),FALSE)&lt;&gt;0)+(VLOOKUP(260, AW_DAU_2015!$A$2:$U$58,COLUMN(),FALSE)&lt;&gt;0))</f>
        <v>2.380708661417323</v>
      </c>
      <c r="H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I23">
        <f>(VLOOKUP(259, AW_DAU_2015!$A$2:$U$58,COLUMN(),FALSE)+VLOOKUP(260, AW_DAU_2015!$A$2:$U$58,COLUMN(),FALSE))/((VLOOKUP(259, AW_DAU_2015!$A$2:$U$58,COLUMN(),FALSE)&lt;&gt;0)+(VLOOKUP(260, AW_DAU_2015!$A$2:$U$58,COLUMN(),FALSE)&lt;&gt;0))</f>
        <v>1.6628937007874014</v>
      </c>
      <c r="J23">
        <f>(VLOOKUP(259, AW_DAU_2015!$A$2:$U$58,COLUMN(),FALSE)+VLOOKUP(260, AW_DAU_2015!$A$2:$U$58,COLUMN(),FALSE))/((VLOOKUP(259, AW_DAU_2015!$A$2:$U$58,COLUMN(),FALSE)&lt;&gt;0)+(VLOOKUP(260, AW_DAU_2015!$A$2:$U$58,COLUMN(),FALSE)&lt;&gt;0))</f>
        <v>3.6862204724409446</v>
      </c>
      <c r="K23">
        <f>(VLOOKUP(259, AW_DAU_2015!$A$2:$U$58,COLUMN(),FALSE)+VLOOKUP(260, AW_DAU_2015!$A$2:$U$58,COLUMN(),FALSE))/((VLOOKUP(259, AW_DAU_2015!$A$2:$U$58,COLUMN(),FALSE)&lt;&gt;0)+(VLOOKUP(260, AW_DAU_2015!$A$2:$U$58,COLUMN(),FALSE)&lt;&gt;0))</f>
        <v>4.2980971128608925</v>
      </c>
      <c r="L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M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N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O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P23">
        <f>(VLOOKUP(259, AW_DAU_2015!$A$2:$U$58,COLUMN(),FALSE)+VLOOKUP(260, AW_DAU_2015!$A$2:$U$58,COLUMN(),FALSE))/((VLOOKUP(259, AW_DAU_2015!$A$2:$U$58,COLUMN(),FALSE)&lt;&gt;0)+(VLOOKUP(260, AW_DAU_2015!$A$2:$U$58,COLUMN(),FALSE)&lt;&gt;0))</f>
        <v>2.6368766404199477</v>
      </c>
      <c r="Q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R23" t="e">
        <f>(VLOOKUP(259, AW_DAU_2015!$A$2:$U$58,COLUMN(),FALSE)+VLOOKUP(260, AW_DAU_2015!$A$2:$U$58,COLUMN(),FALSE))/((VLOOKUP(259, AW_DAU_2015!$A$2:$U$58,COLUMN(),FALSE)&lt;&gt;0)+(VLOOKUP(260, AW_DAU_2015!$A$2:$U$58,COLUMN(),FALSE)&lt;&gt;0))</f>
        <v>#DIV/0!</v>
      </c>
      <c r="S23">
        <f>(VLOOKUP(259, AW_DAU_2015!$A$2:$U$58,COLUMN(),FALSE)+VLOOKUP(260, AW_DAU_2015!$A$2:$U$58,COLUMN(),FALSE))/((VLOOKUP(259, AW_DAU_2015!$A$2:$U$58,COLUMN(),FALSE)&lt;&gt;0)+(VLOOKUP(260, AW_DAU_2015!$A$2:$U$58,COLUMN(),FALSE)&lt;&gt;0))</f>
        <v>2.150229658792651</v>
      </c>
      <c r="T23">
        <f>(VLOOKUP(259, AW_DAU_2015!$A$2:$U$58,COLUMN(),FALSE)+VLOOKUP(260, AW_DAU_2015!$A$2:$U$58,COLUMN(),FALSE))/((VLOOKUP(259, AW_DAU_2015!$A$2:$U$58,COLUMN(),FALSE)&lt;&gt;0)+(VLOOKUP(260, AW_DAU_2015!$A$2:$U$58,COLUMN(),FALSE)&lt;&gt;0))</f>
        <v>2.2703740157480312</v>
      </c>
      <c r="U23">
        <f>(VLOOKUP(259, AW_DAU_2015!$A$2:$U$58,COLUMN(),FALSE)+VLOOKUP(260, AW_DAU_2015!$A$2:$U$58,COLUMN(),FALSE))/((VLOOKUP(259, AW_DAU_2015!$A$2:$U$58,COLUMN(),FALSE)&lt;&gt;0)+(VLOOKUP(260, AW_DAU_2015!$A$2:$U$58,COLUMN(),FALSE)&lt;&gt;0))</f>
        <v>3.841174540682414</v>
      </c>
    </row>
    <row r="24" spans="1:21">
      <c r="A24" s="9" t="s">
        <v>43</v>
      </c>
      <c r="B24">
        <f>VLOOKUP(255, AW_DAU_2015!$A$2:$U$58,COLUMN(),FALSE)</f>
        <v>5.6371391076115485</v>
      </c>
      <c r="C24">
        <f>VLOOKUP(255, AW_DAU_2015!$A$2:$U$58,COLUMN(),FALSE)</f>
        <v>4.8171259842519687</v>
      </c>
      <c r="D24">
        <f>VLOOKUP(255, AW_DAU_2015!$A$2:$U$58,COLUMN(),FALSE)</f>
        <v>3.617060367454068</v>
      </c>
      <c r="E24">
        <f>VLOOKUP(255, AW_DAU_2015!$A$2:$U$58,COLUMN(),FALSE)</f>
        <v>2.5435039370078742</v>
      </c>
      <c r="F24">
        <f>VLOOKUP(255, AW_DAU_2015!$A$2:$U$58,COLUMN(),FALSE)</f>
        <v>3.5749015748031492</v>
      </c>
      <c r="G24">
        <f>VLOOKUP(255, AW_DAU_2015!$A$2:$U$58,COLUMN(),FALSE)</f>
        <v>0</v>
      </c>
      <c r="H24">
        <f>VLOOKUP(255, AW_DAU_2015!$A$2:$U$58,COLUMN(),FALSE)</f>
        <v>0</v>
      </c>
      <c r="I24">
        <f>VLOOKUP(255, AW_DAU_2015!$A$2:$U$58,COLUMN(),FALSE)</f>
        <v>1.7140419947506562</v>
      </c>
      <c r="J24">
        <f>VLOOKUP(255, AW_DAU_2015!$A$2:$U$58,COLUMN(),FALSE)</f>
        <v>3.7121719160104987</v>
      </c>
      <c r="K24">
        <f>VLOOKUP(255, AW_DAU_2015!$A$2:$U$58,COLUMN(),FALSE)</f>
        <v>4.45</v>
      </c>
      <c r="L24">
        <f>VLOOKUP(255, AW_DAU_2015!$A$2:$U$58,COLUMN(),FALSE)</f>
        <v>3.1675853018372702</v>
      </c>
      <c r="M24">
        <f>VLOOKUP(255, AW_DAU_2015!$A$2:$U$58,COLUMN(),FALSE)</f>
        <v>5.9247703412073482</v>
      </c>
      <c r="N24">
        <f>VLOOKUP(255, AW_DAU_2015!$A$2:$U$58,COLUMN(),FALSE)</f>
        <v>0</v>
      </c>
      <c r="O24">
        <f>VLOOKUP(255, AW_DAU_2015!$A$2:$U$58,COLUMN(),FALSE)</f>
        <v>0</v>
      </c>
      <c r="P24">
        <f>VLOOKUP(255, AW_DAU_2015!$A$2:$U$58,COLUMN(),FALSE)</f>
        <v>0</v>
      </c>
      <c r="Q24">
        <f>VLOOKUP(255, AW_DAU_2015!$A$2:$U$58,COLUMN(),FALSE)</f>
        <v>0</v>
      </c>
      <c r="R24">
        <f>VLOOKUP(255, AW_DAU_2015!$A$2:$U$58,COLUMN(),FALSE)</f>
        <v>0</v>
      </c>
      <c r="S24">
        <f>VLOOKUP(255, AW_DAU_2015!$A$2:$U$58,COLUMN(),FALSE)</f>
        <v>0</v>
      </c>
      <c r="T24">
        <f>VLOOKUP(255, AW_DAU_2015!$A$2:$U$58,COLUMN(),FALSE)</f>
        <v>2.4675524934383204</v>
      </c>
      <c r="U24">
        <f>VLOOKUP(255, AW_DAU_2015!$A$2:$U$58,COLUMN(),FALSE)</f>
        <v>4.0582677165354335</v>
      </c>
    </row>
    <row r="25" spans="1:21">
      <c r="A25" s="9" t="s">
        <v>44</v>
      </c>
      <c r="B25">
        <f>(VLOOKUP(257, AW_DAU_2015!$A$2:$U$58,COLUMN(),FALSE)+VLOOKUP(256, AW_DAU_2015!$A$2:$U$58,COLUMN(),FALSE))/((VLOOKUP(257, AW_DAU_2015!$A$2:$U$58,COLUMN(),FALSE)&lt;&gt;0)+(VLOOKUP(256, AW_DAU_2015!$A$2:$U$58,COLUMN(),FALSE)&lt;&gt;0))</f>
        <v>5.7934383202099742</v>
      </c>
      <c r="C25">
        <f>(VLOOKUP(257, AW_DAU_2015!$A$2:$U$58,COLUMN(),FALSE)+VLOOKUP(256, AW_DAU_2015!$A$2:$U$58,COLUMN(),FALSE))/((VLOOKUP(257, AW_DAU_2015!$A$2:$U$58,COLUMN(),FALSE)&lt;&gt;0)+(VLOOKUP(256, AW_DAU_2015!$A$2:$U$58,COLUMN(),FALSE)&lt;&gt;0))</f>
        <v>4.9709973753280838</v>
      </c>
      <c r="D25">
        <f>(VLOOKUP(257, AW_DAU_2015!$A$2:$U$58,COLUMN(),FALSE)+VLOOKUP(256, AW_DAU_2015!$A$2:$U$58,COLUMN(),FALSE))/((VLOOKUP(257, AW_DAU_2015!$A$2:$U$58,COLUMN(),FALSE)&lt;&gt;0)+(VLOOKUP(256, AW_DAU_2015!$A$2:$U$58,COLUMN(),FALSE)&lt;&gt;0))</f>
        <v>4.3513371119558331</v>
      </c>
      <c r="E25">
        <f>(VLOOKUP(257, AW_DAU_2015!$A$2:$U$58,COLUMN(),FALSE)+VLOOKUP(256, AW_DAU_2015!$A$2:$U$58,COLUMN(),FALSE))/((VLOOKUP(257, AW_DAU_2015!$A$2:$U$58,COLUMN(),FALSE)&lt;&gt;0)+(VLOOKUP(256, AW_DAU_2015!$A$2:$U$58,COLUMN(),FALSE)&lt;&gt;0))</f>
        <v>2.4639107611548554</v>
      </c>
      <c r="F25">
        <f>(VLOOKUP(257, AW_DAU_2015!$A$2:$U$58,COLUMN(),FALSE)+VLOOKUP(256, AW_DAU_2015!$A$2:$U$58,COLUMN(),FALSE))/((VLOOKUP(257, AW_DAU_2015!$A$2:$U$58,COLUMN(),FALSE)&lt;&gt;0)+(VLOOKUP(256, AW_DAU_2015!$A$2:$U$58,COLUMN(),FALSE)&lt;&gt;0))</f>
        <v>3.6481299212598426</v>
      </c>
      <c r="G25" t="e">
        <f>(VLOOKUP(257, AW_DAU_2015!$A$2:$U$58,COLUMN(),FALSE)+VLOOKUP(256, AW_DAU_2015!$A$2:$U$58,COLUMN(),FALSE))/((VLOOKUP(257, AW_DAU_2015!$A$2:$U$58,COLUMN(),FALSE)&lt;&gt;0)+(VLOOKUP(256, AW_DAU_2015!$A$2:$U$58,COLUMN(),FALSE)&lt;&gt;0))</f>
        <v>#DIV/0!</v>
      </c>
      <c r="H25">
        <f>(VLOOKUP(257, AW_DAU_2015!$A$2:$U$58,COLUMN(),FALSE)+VLOOKUP(256, AW_DAU_2015!$A$2:$U$58,COLUMN(),FALSE))/((VLOOKUP(257, AW_DAU_2015!$A$2:$U$58,COLUMN(),FALSE)&lt;&gt;0)+(VLOOKUP(256, AW_DAU_2015!$A$2:$U$58,COLUMN(),FALSE)&lt;&gt;0))</f>
        <v>2.2770013123359583</v>
      </c>
      <c r="I25">
        <f>(VLOOKUP(257, AW_DAU_2015!$A$2:$U$58,COLUMN(),FALSE)+VLOOKUP(256, AW_DAU_2015!$A$2:$U$58,COLUMN(),FALSE))/((VLOOKUP(257, AW_DAU_2015!$A$2:$U$58,COLUMN(),FALSE)&lt;&gt;0)+(VLOOKUP(256, AW_DAU_2015!$A$2:$U$58,COLUMN(),FALSE)&lt;&gt;0))</f>
        <v>1.7027066929133854</v>
      </c>
      <c r="J25">
        <f>(VLOOKUP(257, AW_DAU_2015!$A$2:$U$58,COLUMN(),FALSE)+VLOOKUP(256, AW_DAU_2015!$A$2:$U$58,COLUMN(),FALSE))/((VLOOKUP(257, AW_DAU_2015!$A$2:$U$58,COLUMN(),FALSE)&lt;&gt;0)+(VLOOKUP(256, AW_DAU_2015!$A$2:$U$58,COLUMN(),FALSE)&lt;&gt;0))</f>
        <v>3.6940944881889761</v>
      </c>
      <c r="K25">
        <f>(VLOOKUP(257, AW_DAU_2015!$A$2:$U$58,COLUMN(),FALSE)+VLOOKUP(256, AW_DAU_2015!$A$2:$U$58,COLUMN(),FALSE))/((VLOOKUP(257, AW_DAU_2015!$A$2:$U$58,COLUMN(),FALSE)&lt;&gt;0)+(VLOOKUP(256, AW_DAU_2015!$A$2:$U$58,COLUMN(),FALSE)&lt;&gt;0))</f>
        <v>4.6885334645669285</v>
      </c>
      <c r="L25">
        <f>(VLOOKUP(257, AW_DAU_2015!$A$2:$U$58,COLUMN(),FALSE)+VLOOKUP(256, AW_DAU_2015!$A$2:$U$58,COLUMN(),FALSE))/((VLOOKUP(257, AW_DAU_2015!$A$2:$U$58,COLUMN(),FALSE)&lt;&gt;0)+(VLOOKUP(256, AW_DAU_2015!$A$2:$U$58,COLUMN(),FALSE)&lt;&gt;0))</f>
        <v>3.2977034120734912</v>
      </c>
      <c r="M25">
        <f>(VLOOKUP(257, AW_DAU_2015!$A$2:$U$58,COLUMN(),FALSE)+VLOOKUP(256, AW_DAU_2015!$A$2:$U$58,COLUMN(),FALSE))/((VLOOKUP(257, AW_DAU_2015!$A$2:$U$58,COLUMN(),FALSE)&lt;&gt;0)+(VLOOKUP(256, AW_DAU_2015!$A$2:$U$58,COLUMN(),FALSE)&lt;&gt;0))</f>
        <v>5.7260826771653539</v>
      </c>
      <c r="N25">
        <f>(VLOOKUP(257, AW_DAU_2015!$A$2:$U$58,COLUMN(),FALSE)+VLOOKUP(256, AW_DAU_2015!$A$2:$U$58,COLUMN(),FALSE))/((VLOOKUP(257, AW_DAU_2015!$A$2:$U$58,COLUMN(),FALSE)&lt;&gt;0)+(VLOOKUP(256, AW_DAU_2015!$A$2:$U$58,COLUMN(),FALSE)&lt;&gt;0))</f>
        <v>2.0642388451443567</v>
      </c>
      <c r="O25" t="e">
        <f>(VLOOKUP(257, AW_DAU_2015!$A$2:$U$58,COLUMN(),FALSE)+VLOOKUP(256, AW_DAU_2015!$A$2:$U$58,COLUMN(),FALSE))/((VLOOKUP(257, AW_DAU_2015!$A$2:$U$58,COLUMN(),FALSE)&lt;&gt;0)+(VLOOKUP(256, AW_DAU_2015!$A$2:$U$58,COLUMN(),FALSE)&lt;&gt;0))</f>
        <v>#DIV/0!</v>
      </c>
      <c r="P25" t="e">
        <f>(VLOOKUP(257, AW_DAU_2015!$A$2:$U$58,COLUMN(),FALSE)+VLOOKUP(256, AW_DAU_2015!$A$2:$U$58,COLUMN(),FALSE))/((VLOOKUP(257, AW_DAU_2015!$A$2:$U$58,COLUMN(),FALSE)&lt;&gt;0)+(VLOOKUP(256, AW_DAU_2015!$A$2:$U$58,COLUMN(),FALSE)&lt;&gt;0))</f>
        <v>#DIV/0!</v>
      </c>
      <c r="Q25" t="e">
        <f>(VLOOKUP(257, AW_DAU_2015!$A$2:$U$58,COLUMN(),FALSE)+VLOOKUP(256, AW_DAU_2015!$A$2:$U$58,COLUMN(),FALSE))/((VLOOKUP(257, AW_DAU_2015!$A$2:$U$58,COLUMN(),FALSE)&lt;&gt;0)+(VLOOKUP(256, AW_DAU_2015!$A$2:$U$58,COLUMN(),FALSE)&lt;&gt;0))</f>
        <v>#DIV/0!</v>
      </c>
      <c r="R25" t="e">
        <f>(VLOOKUP(257, AW_DAU_2015!$A$2:$U$58,COLUMN(),FALSE)+VLOOKUP(256, AW_DAU_2015!$A$2:$U$58,COLUMN(),FALSE))/((VLOOKUP(257, AW_DAU_2015!$A$2:$U$58,COLUMN(),FALSE)&lt;&gt;0)+(VLOOKUP(256, AW_DAU_2015!$A$2:$U$58,COLUMN(),FALSE)&lt;&gt;0))</f>
        <v>#DIV/0!</v>
      </c>
      <c r="S25">
        <f>(VLOOKUP(257, AW_DAU_2015!$A$2:$U$58,COLUMN(),FALSE)+VLOOKUP(256, AW_DAU_2015!$A$2:$U$58,COLUMN(),FALSE))/((VLOOKUP(257, AW_DAU_2015!$A$2:$U$58,COLUMN(),FALSE)&lt;&gt;0)+(VLOOKUP(256, AW_DAU_2015!$A$2:$U$58,COLUMN(),FALSE)&lt;&gt;0))</f>
        <v>2.545964566929134</v>
      </c>
      <c r="T25">
        <f>(VLOOKUP(257, AW_DAU_2015!$A$2:$U$58,COLUMN(),FALSE)+VLOOKUP(256, AW_DAU_2015!$A$2:$U$58,COLUMN(),FALSE))/((VLOOKUP(257, AW_DAU_2015!$A$2:$U$58,COLUMN(),FALSE)&lt;&gt;0)+(VLOOKUP(256, AW_DAU_2015!$A$2:$U$58,COLUMN(),FALSE)&lt;&gt;0))</f>
        <v>2.130774278215223</v>
      </c>
      <c r="U25">
        <f>(VLOOKUP(257, AW_DAU_2015!$A$2:$U$58,COLUMN(),FALSE)+VLOOKUP(256, AW_DAU_2015!$A$2:$U$58,COLUMN(),FALSE))/((VLOOKUP(257, AW_DAU_2015!$A$2:$U$58,COLUMN(),FALSE)&lt;&gt;0)+(VLOOKUP(256, AW_DAU_2015!$A$2:$U$58,COLUMN(),FALSE)&lt;&gt;0))</f>
        <v>3.9235037381690923</v>
      </c>
    </row>
    <row r="26" spans="1:21">
      <c r="A26" s="9" t="s">
        <v>45</v>
      </c>
      <c r="B26">
        <f>VLOOKUP(254, AW_DAU_2015!$A$2:$U$58,COLUMN(),FALSE)</f>
        <v>5.6755577427821517</v>
      </c>
      <c r="C26">
        <f>VLOOKUP(254, AW_DAU_2015!$A$2:$U$58,COLUMN(),FALSE)</f>
        <v>5.0224081364829392</v>
      </c>
      <c r="D26">
        <f>VLOOKUP(254, AW_DAU_2015!$A$2:$U$58,COLUMN(),FALSE)</f>
        <v>0</v>
      </c>
      <c r="E26">
        <f>VLOOKUP(254, AW_DAU_2015!$A$2:$U$58,COLUMN(),FALSE)</f>
        <v>2.4312335958005247</v>
      </c>
      <c r="F26">
        <f>VLOOKUP(254, AW_DAU_2015!$A$2:$U$58,COLUMN(),FALSE)</f>
        <v>3.4883202099737534</v>
      </c>
      <c r="G26">
        <f>VLOOKUP(254, AW_DAU_2015!$A$2:$U$58,COLUMN(),FALSE)</f>
        <v>2.7358267716535432</v>
      </c>
      <c r="H26">
        <f>VLOOKUP(254, AW_DAU_2015!$A$2:$U$58,COLUMN(),FALSE)</f>
        <v>1.9649934383202101</v>
      </c>
      <c r="I26">
        <f>VLOOKUP(254, AW_DAU_2015!$A$2:$U$58,COLUMN(),FALSE)</f>
        <v>1.7045603674540681</v>
      </c>
      <c r="J26">
        <f>VLOOKUP(254, AW_DAU_2015!$A$2:$U$58,COLUMN(),FALSE)</f>
        <v>3.6595800524934385</v>
      </c>
      <c r="K26">
        <f>VLOOKUP(254, AW_DAU_2015!$A$2:$U$58,COLUMN(),FALSE)</f>
        <v>4.5934711286089245</v>
      </c>
      <c r="L26">
        <f>VLOOKUP(254, AW_DAU_2015!$A$2:$U$58,COLUMN(),FALSE)</f>
        <v>3.0321522309711288</v>
      </c>
      <c r="M26">
        <f>VLOOKUP(254, AW_DAU_2015!$A$2:$U$58,COLUMN(),FALSE)</f>
        <v>5.8411417322834644</v>
      </c>
      <c r="N26">
        <f>VLOOKUP(254, AW_DAU_2015!$A$2:$U$58,COLUMN(),FALSE)</f>
        <v>2.0853018372703414</v>
      </c>
      <c r="O26">
        <f>VLOOKUP(254, AW_DAU_2015!$A$2:$U$58,COLUMN(),FALSE)</f>
        <v>0</v>
      </c>
      <c r="P26">
        <f>VLOOKUP(254, AW_DAU_2015!$A$2:$U$58,COLUMN(),FALSE)</f>
        <v>2.4124015748031495</v>
      </c>
      <c r="Q26">
        <f>VLOOKUP(254, AW_DAU_2015!$A$2:$U$58,COLUMN(),FALSE)</f>
        <v>0</v>
      </c>
      <c r="R26">
        <f>VLOOKUP(254, AW_DAU_2015!$A$2:$U$58,COLUMN(),FALSE)</f>
        <v>0</v>
      </c>
      <c r="S26">
        <f>VLOOKUP(254, AW_DAU_2015!$A$2:$U$58,COLUMN(),FALSE)</f>
        <v>2.2756233595800524</v>
      </c>
      <c r="T26">
        <f>VLOOKUP(254, AW_DAU_2015!$A$2:$U$58,COLUMN(),FALSE)</f>
        <v>2.6683070866141732</v>
      </c>
      <c r="U26">
        <f>VLOOKUP(254, AW_DAU_2015!$A$2:$U$58,COLUMN(),FALSE)</f>
        <v>4.4595472440944883</v>
      </c>
    </row>
    <row r="27" spans="1:21">
      <c r="A27" s="10" t="s">
        <v>46</v>
      </c>
      <c r="B27">
        <f>VLOOKUP(258, AW_DAU_2015!$A$2:$U$58,COLUMN(),FALSE)</f>
        <v>5.3806758530183725</v>
      </c>
      <c r="C27">
        <f>VLOOKUP(258, AW_DAU_2015!$A$2:$U$58,COLUMN(),FALSE)</f>
        <v>4.6178805774278207</v>
      </c>
      <c r="D27">
        <f>VLOOKUP(258, AW_DAU_2015!$A$2:$U$58,COLUMN(),FALSE)</f>
        <v>4.4463582677165352</v>
      </c>
      <c r="E27">
        <f>VLOOKUP(258, AW_DAU_2015!$A$2:$U$58,COLUMN(),FALSE)</f>
        <v>2.4803149606299213</v>
      </c>
      <c r="F27">
        <f>VLOOKUP(258, AW_DAU_2015!$A$2:$U$58,COLUMN(),FALSE)</f>
        <v>3.606332020997375</v>
      </c>
      <c r="G27">
        <f>VLOOKUP(258, AW_DAU_2015!$A$2:$U$58,COLUMN(),FALSE)</f>
        <v>2.5748687664041996</v>
      </c>
      <c r="H27">
        <f>VLOOKUP(258, AW_DAU_2015!$A$2:$U$58,COLUMN(),FALSE)</f>
        <v>2.2285761154855641</v>
      </c>
      <c r="I27">
        <f>VLOOKUP(258, AW_DAU_2015!$A$2:$U$58,COLUMN(),FALSE)</f>
        <v>1.8096128608923883</v>
      </c>
      <c r="J27">
        <f>VLOOKUP(258, AW_DAU_2015!$A$2:$U$58,COLUMN(),FALSE)</f>
        <v>3.6503280839895003</v>
      </c>
      <c r="K27">
        <f>VLOOKUP(258, AW_DAU_2015!$A$2:$U$58,COLUMN(),FALSE)</f>
        <v>4.3605971128608916</v>
      </c>
      <c r="L27">
        <f>VLOOKUP(258, AW_DAU_2015!$A$2:$U$58,COLUMN(),FALSE)</f>
        <v>3.0492454068241472</v>
      </c>
      <c r="M27">
        <f>VLOOKUP(258, AW_DAU_2015!$A$2:$U$58,COLUMN(),FALSE)</f>
        <v>5.6173884514435688</v>
      </c>
      <c r="N27">
        <f>VLOOKUP(258, AW_DAU_2015!$A$2:$U$58,COLUMN(),FALSE)</f>
        <v>2.1285761154855645</v>
      </c>
      <c r="O27">
        <f>VLOOKUP(258, AW_DAU_2015!$A$2:$U$58,COLUMN(),FALSE)</f>
        <v>0</v>
      </c>
      <c r="P27">
        <f>VLOOKUP(258, AW_DAU_2015!$A$2:$U$58,COLUMN(),FALSE)</f>
        <v>2.4740485564304464</v>
      </c>
      <c r="Q27">
        <f>VLOOKUP(258, AW_DAU_2015!$A$2:$U$58,COLUMN(),FALSE)</f>
        <v>0</v>
      </c>
      <c r="R27">
        <f>VLOOKUP(258, AW_DAU_2015!$A$2:$U$58,COLUMN(),FALSE)</f>
        <v>0</v>
      </c>
      <c r="S27">
        <f>VLOOKUP(258, AW_DAU_2015!$A$2:$U$58,COLUMN(),FALSE)</f>
        <v>2.3334645669291341</v>
      </c>
      <c r="T27">
        <f>VLOOKUP(258, AW_DAU_2015!$A$2:$U$58,COLUMN(),FALSE)</f>
        <v>2.2879921259842519</v>
      </c>
      <c r="U27">
        <f>VLOOKUP(258, AW_DAU_2015!$A$2:$U$58,COLUMN(),FALSE)</f>
        <v>3.8583005249343829</v>
      </c>
    </row>
    <row r="28" spans="1:21">
      <c r="A28" s="10" t="s">
        <v>47</v>
      </c>
      <c r="B28">
        <f>VLOOKUP(261, AW_DAU_2015!$A$2:$U$58,COLUMN(),FALSE)</f>
        <v>5.2084973753280837</v>
      </c>
      <c r="C28">
        <f>VLOOKUP(261, AW_DAU_2015!$A$2:$U$58,COLUMN(),FALSE)</f>
        <v>4.4258202099737529</v>
      </c>
      <c r="D28">
        <f>VLOOKUP(261, AW_DAU_2015!$A$2:$U$58,COLUMN(),FALSE)</f>
        <v>4.0394028871391079</v>
      </c>
      <c r="E28">
        <f>VLOOKUP(261, AW_DAU_2015!$A$2:$U$58,COLUMN(),FALSE)</f>
        <v>2.5060367454068238</v>
      </c>
      <c r="F28">
        <f>VLOOKUP(261, AW_DAU_2015!$A$2:$U$58,COLUMN(),FALSE)</f>
        <v>3.4908136482939631</v>
      </c>
      <c r="G28">
        <f>VLOOKUP(261, AW_DAU_2015!$A$2:$U$58,COLUMN(),FALSE)</f>
        <v>2.8110564304461945</v>
      </c>
      <c r="H28">
        <f>VLOOKUP(261, AW_DAU_2015!$A$2:$U$58,COLUMN(),FALSE)</f>
        <v>0</v>
      </c>
      <c r="I28">
        <f>VLOOKUP(261, AW_DAU_2015!$A$2:$U$58,COLUMN(),FALSE)</f>
        <v>1.6765091863517059</v>
      </c>
      <c r="J28">
        <f>VLOOKUP(261, AW_DAU_2015!$A$2:$U$58,COLUMN(),FALSE)</f>
        <v>3.1954068241469815</v>
      </c>
      <c r="K28">
        <f>VLOOKUP(261, AW_DAU_2015!$A$2:$U$58,COLUMN(),FALSE)</f>
        <v>4.0430774278215216</v>
      </c>
      <c r="L28">
        <f>VLOOKUP(261, AW_DAU_2015!$A$2:$U$58,COLUMN(),FALSE)</f>
        <v>0</v>
      </c>
      <c r="M28">
        <f>VLOOKUP(261, AW_DAU_2015!$A$2:$U$58,COLUMN(),FALSE)</f>
        <v>0</v>
      </c>
      <c r="N28">
        <f>VLOOKUP(261, AW_DAU_2015!$A$2:$U$58,COLUMN(),FALSE)</f>
        <v>2.6677821522309713</v>
      </c>
      <c r="O28">
        <f>VLOOKUP(261, AW_DAU_2015!$A$2:$U$58,COLUMN(),FALSE)</f>
        <v>0</v>
      </c>
      <c r="P28">
        <f>VLOOKUP(261, AW_DAU_2015!$A$2:$U$58,COLUMN(),FALSE)</f>
        <v>2.2239501312335954</v>
      </c>
      <c r="Q28">
        <f>VLOOKUP(261, AW_DAU_2015!$A$2:$U$58,COLUMN(),FALSE)</f>
        <v>0</v>
      </c>
      <c r="R28">
        <f>VLOOKUP(261, AW_DAU_2015!$A$2:$U$58,COLUMN(),FALSE)</f>
        <v>0</v>
      </c>
      <c r="S28">
        <f>VLOOKUP(261, AW_DAU_2015!$A$2:$U$58,COLUMN(),FALSE)</f>
        <v>0</v>
      </c>
      <c r="T28">
        <f>VLOOKUP(261, AW_DAU_2015!$A$2:$U$58,COLUMN(),FALSE)</f>
        <v>1.2918963254593174</v>
      </c>
      <c r="U28">
        <f>VLOOKUP(261, AW_DAU_2015!$A$2:$U$58,COLUMN(),FALSE)</f>
        <v>3.764173228346456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DBB0-3A2D-5D45-9BC0-E4B4D1192294}">
  <dimension ref="A1:U28"/>
  <sheetViews>
    <sheetView workbookViewId="0">
      <selection activeCell="G14" sqref="G14"/>
    </sheetView>
  </sheetViews>
  <sheetFormatPr baseColWidth="10" defaultRowHeight="13"/>
  <sheetData>
    <row r="1" spans="1:21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1">
      <c r="A2" s="9" t="s">
        <v>21</v>
      </c>
      <c r="B2">
        <v>3.8369863558410819</v>
      </c>
      <c r="C2">
        <v>4.1138821845638862</v>
      </c>
      <c r="D2">
        <v>3.1742454068241468</v>
      </c>
      <c r="E2">
        <v>2.5657152230971132</v>
      </c>
      <c r="F2">
        <v>0</v>
      </c>
      <c r="G2">
        <v>0</v>
      </c>
      <c r="H2">
        <v>0</v>
      </c>
      <c r="I2">
        <v>1.4316287750356311</v>
      </c>
      <c r="J2">
        <v>0</v>
      </c>
      <c r="K2">
        <v>3.070345502124963</v>
      </c>
      <c r="L2">
        <v>0</v>
      </c>
      <c r="M2">
        <v>4.3089059700471823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2.9534956608833336</v>
      </c>
      <c r="U2">
        <v>2.5647334720272221</v>
      </c>
    </row>
    <row r="3" spans="1:21">
      <c r="A3" s="9" t="s">
        <v>22</v>
      </c>
      <c r="B3">
        <v>4.1200677966061612</v>
      </c>
      <c r="C3">
        <v>4.2505300169753166</v>
      </c>
      <c r="D3">
        <v>3.0950055698824079</v>
      </c>
      <c r="E3">
        <v>2.5456934287665547</v>
      </c>
      <c r="F3">
        <v>0</v>
      </c>
      <c r="G3">
        <v>1.9968503937007873</v>
      </c>
      <c r="H3">
        <v>2.2565452755905513</v>
      </c>
      <c r="I3">
        <v>1.5309942054986199</v>
      </c>
      <c r="J3">
        <v>3.485597112860892</v>
      </c>
      <c r="K3">
        <v>3.1340093349215383</v>
      </c>
      <c r="L3">
        <v>2.663582717684263</v>
      </c>
      <c r="M3">
        <v>4.5083666604679573</v>
      </c>
      <c r="N3">
        <v>0</v>
      </c>
      <c r="O3">
        <v>2.8869422572178474</v>
      </c>
      <c r="P3">
        <v>0</v>
      </c>
      <c r="Q3">
        <v>0</v>
      </c>
      <c r="R3">
        <v>0</v>
      </c>
      <c r="S3">
        <v>3.1152559055118108</v>
      </c>
      <c r="T3">
        <v>2.8755556534893225</v>
      </c>
      <c r="U3">
        <v>2.5393577523293445</v>
      </c>
    </row>
    <row r="4" spans="1:21">
      <c r="A4" s="9" t="s">
        <v>23</v>
      </c>
      <c r="B4">
        <v>4.1770604556466706</v>
      </c>
      <c r="C4">
        <v>4.1215052167891777</v>
      </c>
      <c r="D4">
        <v>2.9787954905509344</v>
      </c>
      <c r="E4">
        <v>2.5589627436788973</v>
      </c>
      <c r="F4">
        <v>2.8383202099737534</v>
      </c>
      <c r="G4">
        <v>2.1175654388924676</v>
      </c>
      <c r="H4">
        <v>2.1670281618119254</v>
      </c>
      <c r="I4">
        <v>1.1817042287720538</v>
      </c>
      <c r="J4">
        <v>3.5371062992125979</v>
      </c>
      <c r="K4">
        <v>3.3559309268063173</v>
      </c>
      <c r="L4">
        <v>2.3174151523227464</v>
      </c>
      <c r="M4">
        <v>4.4715909298987961</v>
      </c>
      <c r="N4">
        <v>0</v>
      </c>
      <c r="O4">
        <v>2.9380318073976914</v>
      </c>
      <c r="P4">
        <v>2.2594847269947875</v>
      </c>
      <c r="Q4">
        <v>0</v>
      </c>
      <c r="R4">
        <v>0</v>
      </c>
      <c r="S4">
        <v>2.6555649454525438</v>
      </c>
      <c r="T4">
        <v>2.576405512749707</v>
      </c>
      <c r="U4">
        <v>2.7255185713176835</v>
      </c>
    </row>
    <row r="5" spans="1:21">
      <c r="A5" s="9" t="s">
        <v>24</v>
      </c>
      <c r="B5">
        <v>4.1770604556466706</v>
      </c>
      <c r="C5">
        <v>4.1215052167891777</v>
      </c>
      <c r="D5">
        <v>2.9787954905509344</v>
      </c>
      <c r="E5">
        <v>2.5589627436788973</v>
      </c>
      <c r="F5">
        <v>2.8383202099737534</v>
      </c>
      <c r="G5">
        <v>2.1175654388924676</v>
      </c>
      <c r="H5">
        <v>2.1670281618119254</v>
      </c>
      <c r="I5">
        <v>1.1817042287720538</v>
      </c>
      <c r="J5">
        <v>3.5371062992125979</v>
      </c>
      <c r="K5">
        <v>3.3559309268063173</v>
      </c>
      <c r="L5">
        <v>2.3174151523227464</v>
      </c>
      <c r="M5">
        <v>4.4715909298987961</v>
      </c>
      <c r="N5">
        <v>0</v>
      </c>
      <c r="O5">
        <v>2.9380318073976914</v>
      </c>
      <c r="P5">
        <v>2.2594847269947875</v>
      </c>
      <c r="Q5">
        <v>0</v>
      </c>
      <c r="R5">
        <v>0</v>
      </c>
      <c r="S5">
        <v>2.6555649454525438</v>
      </c>
      <c r="T5">
        <v>2.576405512749707</v>
      </c>
      <c r="U5">
        <v>2.7255185713176835</v>
      </c>
    </row>
    <row r="6" spans="1:21">
      <c r="A6" s="9" t="s">
        <v>25</v>
      </c>
      <c r="B6">
        <v>4.234376469202469</v>
      </c>
      <c r="C6">
        <v>4.2473901540314527</v>
      </c>
      <c r="D6">
        <v>3.8756561679790025</v>
      </c>
      <c r="E6">
        <v>2.5696401538531561</v>
      </c>
      <c r="F6">
        <v>2.8245078740157483</v>
      </c>
      <c r="G6">
        <v>2.3697970185534207</v>
      </c>
      <c r="H6">
        <v>2.2526093376965277</v>
      </c>
      <c r="I6">
        <v>1.1349525140147938</v>
      </c>
      <c r="J6">
        <v>3.2780183727034116</v>
      </c>
      <c r="K6">
        <v>3.4610659514040307</v>
      </c>
      <c r="L6">
        <v>2.54083574483735</v>
      </c>
      <c r="M6">
        <v>4.5959763423940787</v>
      </c>
      <c r="N6">
        <v>0</v>
      </c>
      <c r="O6">
        <v>2.973990116500715</v>
      </c>
      <c r="P6">
        <v>1.6900430958886312</v>
      </c>
      <c r="Q6">
        <v>0</v>
      </c>
      <c r="R6">
        <v>0</v>
      </c>
      <c r="S6">
        <v>2.6982926032824586</v>
      </c>
      <c r="T6">
        <v>2.4828418327834925</v>
      </c>
      <c r="U6">
        <v>0</v>
      </c>
    </row>
    <row r="7" spans="1:21">
      <c r="A7" s="9" t="s">
        <v>26</v>
      </c>
      <c r="B7">
        <v>4.121346979802694</v>
      </c>
      <c r="C7">
        <v>4.3594042894077205</v>
      </c>
      <c r="D7">
        <v>2.8161238970043829</v>
      </c>
      <c r="E7">
        <v>2.4139977894559443</v>
      </c>
      <c r="F7">
        <v>2.9885826771653545</v>
      </c>
      <c r="G7">
        <v>2.1481171063982147</v>
      </c>
      <c r="H7">
        <v>2.2246533129730111</v>
      </c>
      <c r="I7">
        <v>1.1915222487203876</v>
      </c>
      <c r="J7">
        <v>3.6093356993301535</v>
      </c>
      <c r="K7">
        <v>3.6906703917024757</v>
      </c>
      <c r="L7">
        <v>2.3671240242450176</v>
      </c>
      <c r="M7">
        <v>4.47381442210194</v>
      </c>
      <c r="N7">
        <v>0</v>
      </c>
      <c r="O7">
        <v>2.9435662338045301</v>
      </c>
      <c r="P7">
        <v>1.7028652668416449</v>
      </c>
      <c r="Q7">
        <v>3.7538385826771647</v>
      </c>
      <c r="R7">
        <v>0</v>
      </c>
      <c r="S7">
        <v>2.207122416082524</v>
      </c>
      <c r="T7">
        <v>2.6915526093064353</v>
      </c>
      <c r="U7">
        <v>2.7851960773942053</v>
      </c>
    </row>
    <row r="8" spans="1:21">
      <c r="A8" s="9" t="s">
        <v>27</v>
      </c>
      <c r="B8">
        <v>4.2005162594375314</v>
      </c>
      <c r="C8">
        <v>3.8130741469816272</v>
      </c>
      <c r="D8">
        <v>3.2647725674915629</v>
      </c>
      <c r="E8">
        <v>2.286991469816273</v>
      </c>
      <c r="F8">
        <v>0</v>
      </c>
      <c r="G8">
        <v>2.9489009186351702</v>
      </c>
      <c r="H8">
        <v>2.060440213037289</v>
      </c>
      <c r="I8">
        <v>1.0805031844566466</v>
      </c>
      <c r="J8">
        <v>4.1407316272965877</v>
      </c>
      <c r="K8">
        <v>3.560008837680634</v>
      </c>
      <c r="L8">
        <v>2.2490459370759366</v>
      </c>
      <c r="M8">
        <v>4.715242809663537</v>
      </c>
      <c r="N8">
        <v>0</v>
      </c>
      <c r="O8">
        <v>3.0258694225721787</v>
      </c>
      <c r="P8">
        <v>1.7376968503937007</v>
      </c>
      <c r="Q8">
        <v>0</v>
      </c>
      <c r="R8">
        <v>2.4484580052493436</v>
      </c>
      <c r="S8">
        <v>2.8153287362697172</v>
      </c>
      <c r="T8">
        <v>2.6969776265915559</v>
      </c>
      <c r="U8">
        <v>2.4025918635170607</v>
      </c>
    </row>
    <row r="9" spans="1:21">
      <c r="A9" s="9" t="s">
        <v>28</v>
      </c>
      <c r="B9">
        <v>4.0572667875571957</v>
      </c>
      <c r="C9">
        <v>3.505294031134039</v>
      </c>
      <c r="D9">
        <v>3.7482468384633729</v>
      </c>
      <c r="E9">
        <v>2.5695045521858493</v>
      </c>
      <c r="F9">
        <v>0</v>
      </c>
      <c r="G9">
        <v>2.244459505061867</v>
      </c>
      <c r="H9">
        <v>1.9810799143528113</v>
      </c>
      <c r="I9">
        <v>1.0099493711020759</v>
      </c>
      <c r="J9">
        <v>3.5903215223097109</v>
      </c>
      <c r="K9">
        <v>3.7535471593726273</v>
      </c>
      <c r="L9">
        <v>2.4548213902507472</v>
      </c>
      <c r="M9">
        <v>4.7809788237202779</v>
      </c>
      <c r="N9">
        <v>0</v>
      </c>
      <c r="O9">
        <v>3.0235543347820486</v>
      </c>
      <c r="P9">
        <v>1.3018372703412071</v>
      </c>
      <c r="Q9">
        <v>0</v>
      </c>
      <c r="R9">
        <v>0</v>
      </c>
      <c r="S9">
        <v>2.9288057742782154</v>
      </c>
      <c r="T9">
        <v>2.3504646248263081</v>
      </c>
      <c r="U9">
        <v>3.5704521309836275</v>
      </c>
    </row>
    <row r="10" spans="1:21">
      <c r="A10" s="9" t="s">
        <v>29</v>
      </c>
      <c r="B10">
        <v>4.6757808398950127</v>
      </c>
      <c r="C10">
        <v>4.6969980314960633</v>
      </c>
      <c r="D10">
        <v>3.2152700295908958</v>
      </c>
      <c r="E10">
        <v>2.398077427821522</v>
      </c>
      <c r="F10">
        <v>2.9106627296587928</v>
      </c>
      <c r="G10">
        <v>2.1211942257217848</v>
      </c>
      <c r="H10">
        <v>1.9261482939632544</v>
      </c>
      <c r="I10">
        <v>0.73080052493438319</v>
      </c>
      <c r="J10">
        <v>1.4892716535433068</v>
      </c>
      <c r="K10">
        <v>3.826784220284047</v>
      </c>
      <c r="L10">
        <v>2.7980752405949256</v>
      </c>
      <c r="M10">
        <v>5.1221222173617189</v>
      </c>
      <c r="N10">
        <v>1.7874343832020996</v>
      </c>
      <c r="O10">
        <v>3.2194061679790025</v>
      </c>
      <c r="P10">
        <v>1.6724245406824148</v>
      </c>
      <c r="Q10">
        <v>0</v>
      </c>
      <c r="R10">
        <v>0</v>
      </c>
      <c r="S10">
        <v>2.5892798556430447</v>
      </c>
      <c r="T10">
        <v>2.7559116633858269</v>
      </c>
      <c r="U10">
        <v>2.7341236478033704</v>
      </c>
    </row>
    <row r="11" spans="1:21">
      <c r="A11" s="9" t="s">
        <v>30</v>
      </c>
      <c r="B11">
        <v>4.3882943499364604</v>
      </c>
      <c r="C11">
        <v>4.0839238845144354</v>
      </c>
      <c r="D11">
        <v>3.4272626324140276</v>
      </c>
      <c r="E11">
        <v>2.0887019533847559</v>
      </c>
      <c r="F11">
        <v>0</v>
      </c>
      <c r="G11">
        <v>2.4743925244685561</v>
      </c>
      <c r="H11">
        <v>1.8925240409567448</v>
      </c>
      <c r="I11">
        <v>0.7930965367845243</v>
      </c>
      <c r="J11">
        <v>2.5602571395892029</v>
      </c>
      <c r="K11">
        <v>3.2465600339139264</v>
      </c>
      <c r="L11">
        <v>2.722651390929383</v>
      </c>
      <c r="M11">
        <v>4.646106403568619</v>
      </c>
      <c r="N11">
        <v>2.3775590551181098</v>
      </c>
      <c r="O11">
        <v>3.0950145707889454</v>
      </c>
      <c r="P11">
        <v>1.2328211520073629</v>
      </c>
      <c r="Q11">
        <v>0</v>
      </c>
      <c r="R11">
        <v>0</v>
      </c>
      <c r="S11">
        <v>2.5042380175884471</v>
      </c>
      <c r="T11">
        <v>2.6144160815344502</v>
      </c>
      <c r="U11">
        <v>2.5517835015047132</v>
      </c>
    </row>
    <row r="12" spans="1:21">
      <c r="A12" s="9" t="s">
        <v>31</v>
      </c>
      <c r="B12">
        <v>5.3387261828688901</v>
      </c>
      <c r="C12">
        <v>4.815500073962883</v>
      </c>
      <c r="D12">
        <v>4.0080971128608915</v>
      </c>
      <c r="E12">
        <v>2.3926843347084823</v>
      </c>
      <c r="F12">
        <v>3.4326814447107159</v>
      </c>
      <c r="G12">
        <v>2.5700170921175181</v>
      </c>
      <c r="H12">
        <v>2.1672117070964769</v>
      </c>
      <c r="I12">
        <v>1.5636624278405546</v>
      </c>
      <c r="J12">
        <v>3.1351706036745401</v>
      </c>
      <c r="K12">
        <v>4.8592263396282585</v>
      </c>
      <c r="L12">
        <v>3.0958287856344691</v>
      </c>
      <c r="M12">
        <v>5.5822680253203636</v>
      </c>
      <c r="N12">
        <v>1.6669291338582679</v>
      </c>
      <c r="O12">
        <v>0</v>
      </c>
      <c r="P12">
        <v>1.6134104330708661</v>
      </c>
      <c r="Q12">
        <v>0</v>
      </c>
      <c r="R12">
        <v>1.7862187456831053</v>
      </c>
      <c r="S12">
        <v>2.661830139142948</v>
      </c>
      <c r="T12">
        <v>0.87827283154566305</v>
      </c>
      <c r="U12">
        <v>3.2622729007278344</v>
      </c>
    </row>
    <row r="13" spans="1:21">
      <c r="A13" s="9" t="s">
        <v>32</v>
      </c>
      <c r="B13">
        <v>5.0867794230553107</v>
      </c>
      <c r="C13">
        <v>4.6737294632490309</v>
      </c>
      <c r="D13">
        <v>3.2910214348206472</v>
      </c>
      <c r="E13">
        <v>2.1950521388972359</v>
      </c>
      <c r="F13">
        <v>0</v>
      </c>
      <c r="G13">
        <v>2.1487040682414698</v>
      </c>
      <c r="H13">
        <v>1.9363845144356953</v>
      </c>
      <c r="I13">
        <v>0.50828394484470729</v>
      </c>
      <c r="J13">
        <v>1.5086614173228348</v>
      </c>
      <c r="K13">
        <v>4.0843403012838495</v>
      </c>
      <c r="L13">
        <v>3.2565839860295238</v>
      </c>
      <c r="M13">
        <v>5.4018320571254357</v>
      </c>
      <c r="N13">
        <v>0</v>
      </c>
      <c r="O13">
        <v>3.7292756554228319</v>
      </c>
      <c r="P13">
        <v>1.1329068241469815</v>
      </c>
      <c r="Q13">
        <v>0</v>
      </c>
      <c r="R13">
        <v>1.5621719160104985</v>
      </c>
      <c r="S13">
        <v>1.8575459317585299</v>
      </c>
      <c r="T13">
        <v>1.7192565207272299</v>
      </c>
      <c r="U13">
        <v>3.0438320209973759</v>
      </c>
    </row>
    <row r="14" spans="1:21">
      <c r="A14" s="9" t="s">
        <v>33</v>
      </c>
      <c r="B14">
        <v>5.3347310244755999</v>
      </c>
      <c r="C14">
        <v>4.8254114977962663</v>
      </c>
      <c r="D14">
        <v>3.6226706036745409</v>
      </c>
      <c r="E14">
        <v>2.4931016585860011</v>
      </c>
      <c r="F14">
        <v>0</v>
      </c>
      <c r="G14">
        <v>2.6733267716535432</v>
      </c>
      <c r="H14">
        <v>2.250311679790026</v>
      </c>
      <c r="I14">
        <v>0.58587509363877288</v>
      </c>
      <c r="J14">
        <v>0</v>
      </c>
      <c r="K14">
        <v>4.2463287342031428</v>
      </c>
      <c r="L14">
        <v>3.2553698790368597</v>
      </c>
      <c r="M14">
        <v>5.7862173363439879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1.0919917128414505</v>
      </c>
      <c r="U14">
        <v>3.2841757058604402</v>
      </c>
    </row>
    <row r="15" spans="1:21">
      <c r="A15" s="9" t="s">
        <v>34</v>
      </c>
      <c r="B15">
        <v>5.4539424759405071</v>
      </c>
      <c r="C15">
        <v>4.6947451881014874</v>
      </c>
      <c r="D15">
        <v>3.9215387139107616</v>
      </c>
      <c r="E15">
        <v>2.5732556867891514</v>
      </c>
      <c r="F15">
        <v>3.7460793963254595</v>
      </c>
      <c r="G15">
        <v>2.5618766404199476</v>
      </c>
      <c r="H15">
        <v>2.3349409448818901</v>
      </c>
      <c r="I15">
        <v>0.52665682414698167</v>
      </c>
      <c r="J15">
        <v>0</v>
      </c>
      <c r="K15">
        <v>4.2106900699912515</v>
      </c>
      <c r="L15">
        <v>3.2929199475065616</v>
      </c>
      <c r="M15">
        <v>5.9395122484689411</v>
      </c>
      <c r="N15">
        <v>0</v>
      </c>
      <c r="O15">
        <v>0</v>
      </c>
      <c r="P15">
        <v>2.5361876640419947</v>
      </c>
      <c r="Q15">
        <v>0</v>
      </c>
      <c r="R15">
        <v>1.6761646981627298</v>
      </c>
      <c r="S15">
        <v>2.6745013123359582</v>
      </c>
      <c r="T15">
        <v>1.3506342957130357</v>
      </c>
      <c r="U15">
        <v>3.4854276027996502</v>
      </c>
    </row>
    <row r="16" spans="1:21">
      <c r="A16" s="9" t="s">
        <v>35</v>
      </c>
      <c r="B16">
        <v>5.304757707525364</v>
      </c>
      <c r="C16">
        <v>4.8531232732421605</v>
      </c>
      <c r="D16">
        <v>4.11675867282894</v>
      </c>
      <c r="E16">
        <v>2.4401781374550406</v>
      </c>
      <c r="F16">
        <v>3.5404706097784295</v>
      </c>
      <c r="G16">
        <v>2.6653930277946021</v>
      </c>
      <c r="H16">
        <v>2.1562919218431027</v>
      </c>
      <c r="I16">
        <v>1.6085444801243418</v>
      </c>
      <c r="J16">
        <v>3.2838789888106095</v>
      </c>
      <c r="K16">
        <v>4.6014393087227727</v>
      </c>
      <c r="L16">
        <v>3.0245718225899729</v>
      </c>
      <c r="M16">
        <v>5.6744422572178479</v>
      </c>
      <c r="N16">
        <v>0</v>
      </c>
      <c r="O16">
        <v>0</v>
      </c>
      <c r="P16">
        <v>2.4598284589426322</v>
      </c>
      <c r="Q16">
        <v>0</v>
      </c>
      <c r="R16">
        <v>1.8536046709439096</v>
      </c>
      <c r="S16">
        <v>2.7226951294482298</v>
      </c>
      <c r="T16">
        <v>4.2213891462096651</v>
      </c>
      <c r="U16">
        <v>4.1367842988997241</v>
      </c>
    </row>
    <row r="17" spans="1:21">
      <c r="A17" s="9" t="s">
        <v>36</v>
      </c>
      <c r="B17">
        <v>5.1933398950131231</v>
      </c>
      <c r="C17">
        <v>4.2105514154480685</v>
      </c>
      <c r="D17">
        <v>4.073982939632546</v>
      </c>
      <c r="E17">
        <v>2.5421259842519683</v>
      </c>
      <c r="F17">
        <v>3.2577755905511809</v>
      </c>
      <c r="G17">
        <v>0</v>
      </c>
      <c r="H17">
        <v>0</v>
      </c>
      <c r="I17">
        <v>1.6773017682000275</v>
      </c>
      <c r="J17">
        <v>3.2546916010498692</v>
      </c>
      <c r="K17">
        <v>4.3186351706036739</v>
      </c>
      <c r="L17">
        <v>3.138648293963255</v>
      </c>
      <c r="M17">
        <v>5.8662729658792649</v>
      </c>
      <c r="N17">
        <v>0</v>
      </c>
      <c r="O17">
        <v>0</v>
      </c>
      <c r="P17">
        <v>2.6831692913385825</v>
      </c>
      <c r="Q17">
        <v>0</v>
      </c>
      <c r="R17">
        <v>0</v>
      </c>
      <c r="S17">
        <v>0</v>
      </c>
      <c r="T17">
        <v>1.5631635331297873</v>
      </c>
      <c r="U17">
        <v>0</v>
      </c>
    </row>
    <row r="18" spans="1:21">
      <c r="A18" s="9" t="s">
        <v>37</v>
      </c>
      <c r="B18">
        <v>5.5474777237240245</v>
      </c>
      <c r="C18">
        <v>4.8584519637027075</v>
      </c>
      <c r="D18">
        <v>3.9233377077865264</v>
      </c>
      <c r="E18">
        <v>2.6058360767297066</v>
      </c>
      <c r="F18">
        <v>3.8590347847611861</v>
      </c>
      <c r="G18">
        <v>2.7008202099737533</v>
      </c>
      <c r="H18">
        <v>2.3989665354330709</v>
      </c>
      <c r="I18">
        <v>1.6718350593404083</v>
      </c>
      <c r="J18">
        <v>3.362007874015748</v>
      </c>
      <c r="K18">
        <v>4.8245918541936295</v>
      </c>
      <c r="L18">
        <v>3.2437815423934078</v>
      </c>
      <c r="M18">
        <v>5.9614742818606015</v>
      </c>
      <c r="N18">
        <v>0</v>
      </c>
      <c r="O18">
        <v>0</v>
      </c>
      <c r="P18">
        <v>2.5972440944881892</v>
      </c>
      <c r="Q18">
        <v>0</v>
      </c>
      <c r="R18">
        <v>1.7839238845144356</v>
      </c>
      <c r="S18">
        <v>2.7429435340852661</v>
      </c>
      <c r="T18">
        <v>1.244209317585302</v>
      </c>
      <c r="U18">
        <v>4.110063976377953</v>
      </c>
    </row>
    <row r="19" spans="1:21">
      <c r="A19" s="9" t="s">
        <v>38</v>
      </c>
      <c r="B19">
        <v>0</v>
      </c>
      <c r="C19">
        <v>4.6790026246719165</v>
      </c>
      <c r="D19">
        <v>0</v>
      </c>
      <c r="E19">
        <v>0</v>
      </c>
      <c r="F19">
        <v>3.8452427821522308</v>
      </c>
      <c r="G19">
        <v>0</v>
      </c>
      <c r="H19">
        <v>0</v>
      </c>
      <c r="I19">
        <v>1.7350721784776904</v>
      </c>
      <c r="J19">
        <v>0</v>
      </c>
      <c r="K19">
        <v>4.3819553805774278</v>
      </c>
      <c r="L19">
        <v>3.2635826771653544</v>
      </c>
      <c r="M19">
        <v>5.9486876640419961</v>
      </c>
      <c r="N19">
        <v>0</v>
      </c>
      <c r="O19">
        <v>0</v>
      </c>
      <c r="P19">
        <v>0</v>
      </c>
      <c r="Q19">
        <v>0</v>
      </c>
      <c r="R19">
        <v>0</v>
      </c>
      <c r="S19">
        <v>2.7126312335958005</v>
      </c>
      <c r="T19">
        <v>0</v>
      </c>
      <c r="U19">
        <v>3.9026902887139108</v>
      </c>
    </row>
    <row r="20" spans="1:21">
      <c r="A20" s="9" t="s">
        <v>39</v>
      </c>
      <c r="B20">
        <v>5.3574475065616802</v>
      </c>
      <c r="C20">
        <v>5.0455216535433065</v>
      </c>
      <c r="D20">
        <v>4.1865321522309706</v>
      </c>
      <c r="E20">
        <v>2.4614829396325462</v>
      </c>
      <c r="F20">
        <v>3.9698490813648291</v>
      </c>
      <c r="G20">
        <v>2.6513779527559054</v>
      </c>
      <c r="H20">
        <v>0</v>
      </c>
      <c r="I20">
        <v>1.6475721784776904</v>
      </c>
      <c r="J20">
        <v>0</v>
      </c>
      <c r="K20">
        <v>4.2290190288713907</v>
      </c>
      <c r="L20">
        <v>3.1851049868766403</v>
      </c>
      <c r="M20">
        <v>5.6495242782152229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0.90659448818897659</v>
      </c>
      <c r="U20">
        <v>4.3830872703412069</v>
      </c>
    </row>
    <row r="21" spans="1:21">
      <c r="A21" s="9" t="s">
        <v>40</v>
      </c>
      <c r="B21">
        <v>5.366789637406435</v>
      </c>
      <c r="C21">
        <v>5.2611602661509416</v>
      </c>
      <c r="D21">
        <v>4.1153557435105306</v>
      </c>
      <c r="E21">
        <v>2.6174877051353431</v>
      </c>
      <c r="F21">
        <v>3.9410979877515313</v>
      </c>
      <c r="G21">
        <v>2.4624015748031494</v>
      </c>
      <c r="H21">
        <v>2.3947014435695539</v>
      </c>
      <c r="I21">
        <v>1.661806438714061</v>
      </c>
      <c r="J21">
        <v>0</v>
      </c>
      <c r="K21">
        <v>4.6247592188850524</v>
      </c>
      <c r="L21">
        <v>3.2794234772377595</v>
      </c>
      <c r="M21">
        <v>5.6319409487562053</v>
      </c>
      <c r="N21">
        <v>0</v>
      </c>
      <c r="O21">
        <v>0</v>
      </c>
      <c r="P21">
        <v>0</v>
      </c>
      <c r="Q21">
        <v>0</v>
      </c>
      <c r="R21">
        <v>0</v>
      </c>
      <c r="S21">
        <v>2.6791994750656167</v>
      </c>
      <c r="T21">
        <v>1.0555463928495423</v>
      </c>
      <c r="U21">
        <v>4.3425386191309423</v>
      </c>
    </row>
    <row r="22" spans="1:21">
      <c r="A22" s="9" t="s">
        <v>41</v>
      </c>
      <c r="B22">
        <v>5.5577691074543827</v>
      </c>
      <c r="C22">
        <v>5.0457136339402888</v>
      </c>
      <c r="D22">
        <v>4.4114829396325455</v>
      </c>
      <c r="E22">
        <v>2.7023772434449631</v>
      </c>
      <c r="F22">
        <v>3.8704741907261591</v>
      </c>
      <c r="G22">
        <v>2.7295111548556426</v>
      </c>
      <c r="H22">
        <v>2.470884368620589</v>
      </c>
      <c r="I22">
        <v>1.7749258881702286</v>
      </c>
      <c r="J22">
        <v>0</v>
      </c>
      <c r="K22">
        <v>4.9178267869132632</v>
      </c>
      <c r="L22">
        <v>3.298337945528548</v>
      </c>
      <c r="M22">
        <v>5.9713403722261988</v>
      </c>
      <c r="N22">
        <v>0</v>
      </c>
      <c r="O22">
        <v>0</v>
      </c>
      <c r="P22">
        <v>0</v>
      </c>
      <c r="Q22">
        <v>0</v>
      </c>
      <c r="R22">
        <v>1.8644028871391078</v>
      </c>
      <c r="S22">
        <v>2.7801804461942261</v>
      </c>
      <c r="T22">
        <v>1.1836286089238843</v>
      </c>
      <c r="U22">
        <v>4.242184878017297</v>
      </c>
    </row>
    <row r="23" spans="1:21">
      <c r="A23" s="9" t="s">
        <v>42</v>
      </c>
      <c r="B23">
        <v>5.3570702099737533</v>
      </c>
      <c r="C23">
        <v>4.7590879265091868</v>
      </c>
      <c r="D23">
        <v>4.3345800524934388</v>
      </c>
      <c r="E23">
        <v>2.4767060367454068</v>
      </c>
      <c r="F23">
        <v>3.466929133858268</v>
      </c>
      <c r="G23">
        <v>2.380708661417323</v>
      </c>
      <c r="H23">
        <v>0</v>
      </c>
      <c r="I23">
        <v>1.6628937007874014</v>
      </c>
      <c r="J23">
        <v>3.6862204724409446</v>
      </c>
      <c r="K23">
        <v>4.2980971128608925</v>
      </c>
      <c r="L23">
        <v>0</v>
      </c>
      <c r="M23">
        <v>0</v>
      </c>
      <c r="N23">
        <v>0</v>
      </c>
      <c r="O23">
        <v>0</v>
      </c>
      <c r="P23">
        <v>2.6368766404199477</v>
      </c>
      <c r="Q23">
        <v>0</v>
      </c>
      <c r="R23">
        <v>0</v>
      </c>
      <c r="S23">
        <v>2.150229658792651</v>
      </c>
      <c r="T23">
        <v>2.2703740157480312</v>
      </c>
      <c r="U23">
        <v>3.841174540682414</v>
      </c>
    </row>
    <row r="24" spans="1:21">
      <c r="A24" s="9" t="s">
        <v>43</v>
      </c>
      <c r="B24">
        <v>5.6371391076115485</v>
      </c>
      <c r="C24">
        <v>4.8171259842519687</v>
      </c>
      <c r="D24">
        <v>3.617060367454068</v>
      </c>
      <c r="E24">
        <v>2.5435039370078742</v>
      </c>
      <c r="F24">
        <v>3.5749015748031492</v>
      </c>
      <c r="G24">
        <v>0</v>
      </c>
      <c r="H24">
        <v>0</v>
      </c>
      <c r="I24">
        <v>1.7140419947506562</v>
      </c>
      <c r="J24">
        <v>3.7121719160104987</v>
      </c>
      <c r="K24">
        <v>4.45</v>
      </c>
      <c r="L24">
        <v>3.1675853018372702</v>
      </c>
      <c r="M24">
        <v>5.9247703412073482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2.4675524934383204</v>
      </c>
      <c r="U24">
        <v>4.0582677165354335</v>
      </c>
    </row>
    <row r="25" spans="1:21">
      <c r="A25" s="9" t="s">
        <v>44</v>
      </c>
      <c r="B25">
        <v>5.7934383202099742</v>
      </c>
      <c r="C25">
        <v>4.9709973753280838</v>
      </c>
      <c r="D25">
        <v>4.3513371119558331</v>
      </c>
      <c r="E25">
        <v>2.4639107611548554</v>
      </c>
      <c r="F25">
        <v>3.6481299212598426</v>
      </c>
      <c r="G25">
        <v>0</v>
      </c>
      <c r="H25">
        <v>2.2770013123359583</v>
      </c>
      <c r="I25">
        <v>1.7027066929133854</v>
      </c>
      <c r="J25">
        <v>3.6940944881889761</v>
      </c>
      <c r="K25">
        <v>4.6885334645669285</v>
      </c>
      <c r="L25">
        <v>3.2977034120734912</v>
      </c>
      <c r="M25">
        <v>5.7260826771653539</v>
      </c>
      <c r="N25">
        <v>2.0642388451443567</v>
      </c>
      <c r="O25">
        <v>0</v>
      </c>
      <c r="P25">
        <v>0</v>
      </c>
      <c r="Q25">
        <v>0</v>
      </c>
      <c r="R25">
        <v>0</v>
      </c>
      <c r="S25">
        <v>2.545964566929134</v>
      </c>
      <c r="T25">
        <v>2.130774278215223</v>
      </c>
      <c r="U25">
        <v>3.9235037381690923</v>
      </c>
    </row>
    <row r="26" spans="1:21">
      <c r="A26" s="9" t="s">
        <v>45</v>
      </c>
      <c r="B26">
        <v>5.6755577427821517</v>
      </c>
      <c r="C26">
        <v>5.0224081364829392</v>
      </c>
      <c r="D26">
        <v>0</v>
      </c>
      <c r="E26">
        <v>2.4312335958005247</v>
      </c>
      <c r="F26">
        <v>3.4883202099737534</v>
      </c>
      <c r="G26">
        <v>2.7358267716535432</v>
      </c>
      <c r="H26">
        <v>1.9649934383202101</v>
      </c>
      <c r="I26">
        <v>1.7045603674540681</v>
      </c>
      <c r="J26">
        <v>3.6595800524934385</v>
      </c>
      <c r="K26">
        <v>4.5934711286089245</v>
      </c>
      <c r="L26">
        <v>3.0321522309711288</v>
      </c>
      <c r="M26">
        <v>5.8411417322834644</v>
      </c>
      <c r="N26">
        <v>2.0853018372703414</v>
      </c>
      <c r="O26">
        <v>0</v>
      </c>
      <c r="P26">
        <v>2.4124015748031495</v>
      </c>
      <c r="Q26">
        <v>0</v>
      </c>
      <c r="R26">
        <v>0</v>
      </c>
      <c r="S26">
        <v>2.2756233595800524</v>
      </c>
      <c r="T26">
        <v>2.6683070866141732</v>
      </c>
      <c r="U26">
        <v>4.4595472440944883</v>
      </c>
    </row>
    <row r="27" spans="1:21">
      <c r="A27" s="10" t="s">
        <v>46</v>
      </c>
      <c r="B27">
        <v>5.3806758530183725</v>
      </c>
      <c r="C27">
        <v>4.6178805774278207</v>
      </c>
      <c r="D27">
        <v>4.4463582677165352</v>
      </c>
      <c r="E27">
        <v>2.4803149606299213</v>
      </c>
      <c r="F27">
        <v>3.606332020997375</v>
      </c>
      <c r="G27">
        <v>2.5748687664041996</v>
      </c>
      <c r="H27">
        <v>2.2285761154855641</v>
      </c>
      <c r="I27">
        <v>1.8096128608923883</v>
      </c>
      <c r="J27">
        <v>3.6503280839895003</v>
      </c>
      <c r="K27">
        <v>4.3605971128608916</v>
      </c>
      <c r="L27">
        <v>3.0492454068241472</v>
      </c>
      <c r="M27">
        <v>5.6173884514435688</v>
      </c>
      <c r="N27">
        <v>2.1285761154855645</v>
      </c>
      <c r="O27">
        <v>0</v>
      </c>
      <c r="P27">
        <v>2.4740485564304464</v>
      </c>
      <c r="Q27">
        <v>0</v>
      </c>
      <c r="R27">
        <v>0</v>
      </c>
      <c r="S27">
        <v>2.3334645669291341</v>
      </c>
      <c r="T27">
        <v>2.2879921259842519</v>
      </c>
      <c r="U27">
        <v>3.8583005249343829</v>
      </c>
    </row>
    <row r="28" spans="1:21">
      <c r="A28" s="10" t="s">
        <v>47</v>
      </c>
      <c r="B28">
        <v>5.2084973753280837</v>
      </c>
      <c r="C28">
        <v>4.4258202099737529</v>
      </c>
      <c r="D28">
        <v>4.0394028871391079</v>
      </c>
      <c r="E28">
        <v>2.5060367454068238</v>
      </c>
      <c r="F28">
        <v>3.4908136482939631</v>
      </c>
      <c r="G28">
        <v>2.8110564304461945</v>
      </c>
      <c r="H28">
        <v>0</v>
      </c>
      <c r="I28">
        <v>1.6765091863517059</v>
      </c>
      <c r="J28">
        <v>3.1954068241469815</v>
      </c>
      <c r="K28">
        <v>4.0430774278215216</v>
      </c>
      <c r="L28">
        <v>0</v>
      </c>
      <c r="M28">
        <v>0</v>
      </c>
      <c r="N28">
        <v>2.6677821522309713</v>
      </c>
      <c r="O28">
        <v>0</v>
      </c>
      <c r="P28">
        <v>2.2239501312335954</v>
      </c>
      <c r="Q28">
        <v>0</v>
      </c>
      <c r="R28">
        <v>0</v>
      </c>
      <c r="S28">
        <v>0</v>
      </c>
      <c r="T28">
        <v>1.2918963254593174</v>
      </c>
      <c r="U28">
        <v>3.764173228346456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1B26-7387-E442-B44C-EA95795E67D0}">
  <dimension ref="A1:B59"/>
  <sheetViews>
    <sheetView workbookViewId="0">
      <selection activeCell="C5" sqref="C5"/>
    </sheetView>
  </sheetViews>
  <sheetFormatPr baseColWidth="10" defaultColWidth="8.83203125" defaultRowHeight="15"/>
  <cols>
    <col min="1" max="1" width="10.6640625" style="13" customWidth="1"/>
    <col min="2" max="2" width="8.83203125" style="14"/>
    <col min="3" max="16384" width="8.83203125" style="13"/>
  </cols>
  <sheetData>
    <row r="1" spans="1:2">
      <c r="A1" s="11" t="s">
        <v>48</v>
      </c>
      <c r="B1" s="12" t="s">
        <v>49</v>
      </c>
    </row>
    <row r="2" spans="1:2">
      <c r="A2" s="13">
        <v>143</v>
      </c>
      <c r="B2" s="14">
        <v>1</v>
      </c>
    </row>
    <row r="3" spans="1:2">
      <c r="A3" s="13">
        <v>141</v>
      </c>
      <c r="B3" s="14">
        <v>1</v>
      </c>
    </row>
    <row r="4" spans="1:2">
      <c r="A4" s="13">
        <v>142</v>
      </c>
      <c r="B4" s="14">
        <v>2</v>
      </c>
    </row>
    <row r="5" spans="1:2">
      <c r="A5" s="13">
        <v>144</v>
      </c>
      <c r="B5" s="14">
        <v>2</v>
      </c>
    </row>
    <row r="6" spans="1:2">
      <c r="A6" s="13">
        <v>163</v>
      </c>
      <c r="B6" s="14" t="s">
        <v>50</v>
      </c>
    </row>
    <row r="7" spans="1:2">
      <c r="A7" s="13">
        <v>163</v>
      </c>
      <c r="B7" s="14" t="s">
        <v>51</v>
      </c>
    </row>
    <row r="8" spans="1:2">
      <c r="A8" s="13">
        <v>164</v>
      </c>
      <c r="B8" s="14">
        <v>4</v>
      </c>
    </row>
    <row r="9" spans="1:2">
      <c r="A9" s="13">
        <v>167</v>
      </c>
      <c r="B9" s="14">
        <v>4</v>
      </c>
    </row>
    <row r="10" spans="1:2">
      <c r="A10" s="13">
        <v>165</v>
      </c>
      <c r="B10" s="14">
        <v>4</v>
      </c>
    </row>
    <row r="11" spans="1:2">
      <c r="A11" s="13">
        <v>166</v>
      </c>
      <c r="B11" s="14">
        <v>5</v>
      </c>
    </row>
    <row r="12" spans="1:2">
      <c r="A12" s="13">
        <v>168</v>
      </c>
      <c r="B12" s="14">
        <v>5</v>
      </c>
    </row>
    <row r="13" spans="1:2">
      <c r="A13" s="13">
        <v>170</v>
      </c>
      <c r="B13" s="14">
        <v>5</v>
      </c>
    </row>
    <row r="14" spans="1:2">
      <c r="A14" s="13">
        <v>171</v>
      </c>
      <c r="B14" s="14">
        <v>5</v>
      </c>
    </row>
    <row r="15" spans="1:2">
      <c r="A15" s="13">
        <v>162</v>
      </c>
      <c r="B15" s="14">
        <v>6</v>
      </c>
    </row>
    <row r="16" spans="1:2">
      <c r="A16" s="13">
        <v>191</v>
      </c>
      <c r="B16" s="14">
        <v>6</v>
      </c>
    </row>
    <row r="17" spans="1:2">
      <c r="A17" s="13">
        <v>172</v>
      </c>
      <c r="B17" s="14">
        <v>7</v>
      </c>
    </row>
    <row r="18" spans="1:2">
      <c r="A18" s="13">
        <v>173</v>
      </c>
      <c r="B18" s="14">
        <v>8</v>
      </c>
    </row>
    <row r="19" spans="1:2">
      <c r="A19" s="13">
        <v>180</v>
      </c>
      <c r="B19" s="14">
        <v>8</v>
      </c>
    </row>
    <row r="20" spans="1:2">
      <c r="A20" s="13">
        <v>181</v>
      </c>
      <c r="B20" s="14">
        <v>8</v>
      </c>
    </row>
    <row r="21" spans="1:2">
      <c r="A21" s="13">
        <v>182</v>
      </c>
      <c r="B21" s="14">
        <v>8</v>
      </c>
    </row>
    <row r="22" spans="1:2">
      <c r="A22" s="13">
        <v>184</v>
      </c>
      <c r="B22" s="14">
        <v>8</v>
      </c>
    </row>
    <row r="23" spans="1:2">
      <c r="A23" s="13">
        <v>186</v>
      </c>
      <c r="B23" s="14">
        <v>9</v>
      </c>
    </row>
    <row r="24" spans="1:2">
      <c r="A24" s="13">
        <v>185</v>
      </c>
      <c r="B24" s="14">
        <v>9</v>
      </c>
    </row>
    <row r="25" spans="1:2">
      <c r="A25" s="13">
        <v>216</v>
      </c>
      <c r="B25" s="14">
        <v>10</v>
      </c>
    </row>
    <row r="26" spans="1:2">
      <c r="A26" s="13">
        <v>205</v>
      </c>
      <c r="B26" s="14">
        <v>11</v>
      </c>
    </row>
    <row r="27" spans="1:2">
      <c r="A27" s="13">
        <v>206</v>
      </c>
      <c r="B27" s="14">
        <v>11</v>
      </c>
    </row>
    <row r="28" spans="1:2">
      <c r="A28" s="13">
        <v>207</v>
      </c>
      <c r="B28" s="14">
        <v>11</v>
      </c>
    </row>
    <row r="29" spans="1:2">
      <c r="A29" s="13">
        <v>209</v>
      </c>
      <c r="B29" s="14">
        <v>12</v>
      </c>
    </row>
    <row r="30" spans="1:2">
      <c r="A30" s="13">
        <v>208</v>
      </c>
      <c r="B30" s="14">
        <v>12</v>
      </c>
    </row>
    <row r="31" spans="1:2">
      <c r="A31" s="13">
        <v>211</v>
      </c>
      <c r="B31" s="14">
        <v>13</v>
      </c>
    </row>
    <row r="32" spans="1:2">
      <c r="A32" s="13">
        <v>210</v>
      </c>
      <c r="B32" s="14">
        <v>13</v>
      </c>
    </row>
    <row r="33" spans="1:2">
      <c r="A33" s="13">
        <v>212</v>
      </c>
      <c r="B33" s="14">
        <v>13</v>
      </c>
    </row>
    <row r="34" spans="1:2">
      <c r="A34" s="13">
        <v>214</v>
      </c>
      <c r="B34" s="14">
        <v>13</v>
      </c>
    </row>
    <row r="35" spans="1:2">
      <c r="A35" s="13">
        <v>213</v>
      </c>
      <c r="B35" s="14">
        <v>13</v>
      </c>
    </row>
    <row r="36" spans="1:2">
      <c r="A36" s="13">
        <v>215</v>
      </c>
      <c r="B36" s="14">
        <v>13</v>
      </c>
    </row>
    <row r="37" spans="1:2">
      <c r="A37" s="13">
        <v>234</v>
      </c>
      <c r="B37" s="14">
        <v>16</v>
      </c>
    </row>
    <row r="38" spans="1:2">
      <c r="A38" s="13">
        <v>233</v>
      </c>
      <c r="B38" s="14">
        <v>16</v>
      </c>
    </row>
    <row r="39" spans="1:2">
      <c r="A39" s="13">
        <v>239</v>
      </c>
      <c r="B39" s="14">
        <v>17</v>
      </c>
    </row>
    <row r="40" spans="1:2">
      <c r="A40" s="13">
        <v>240</v>
      </c>
      <c r="B40" s="14">
        <v>17</v>
      </c>
    </row>
    <row r="41" spans="1:2">
      <c r="A41" s="13">
        <v>236</v>
      </c>
      <c r="B41" s="14">
        <v>17</v>
      </c>
    </row>
    <row r="42" spans="1:2">
      <c r="A42" s="13">
        <v>242</v>
      </c>
      <c r="B42" s="14">
        <v>18</v>
      </c>
    </row>
    <row r="43" spans="1:2">
      <c r="A43" s="13">
        <v>243</v>
      </c>
      <c r="B43" s="14">
        <v>18</v>
      </c>
    </row>
    <row r="44" spans="1:2">
      <c r="A44" s="13">
        <v>257</v>
      </c>
      <c r="B44" s="14">
        <v>20</v>
      </c>
    </row>
    <row r="45" spans="1:2">
      <c r="A45" s="13">
        <v>256</v>
      </c>
      <c r="B45" s="14">
        <v>20</v>
      </c>
    </row>
    <row r="46" spans="1:2">
      <c r="A46" s="13">
        <v>244</v>
      </c>
      <c r="B46" s="14" t="s">
        <v>52</v>
      </c>
    </row>
    <row r="47" spans="1:2">
      <c r="A47" s="13">
        <v>245</v>
      </c>
      <c r="B47" s="14" t="s">
        <v>53</v>
      </c>
    </row>
    <row r="48" spans="1:2">
      <c r="A48" s="13">
        <v>247</v>
      </c>
      <c r="B48" s="14" t="s">
        <v>53</v>
      </c>
    </row>
    <row r="49" spans="1:2">
      <c r="A49" s="13">
        <v>235</v>
      </c>
      <c r="B49" s="14" t="s">
        <v>54</v>
      </c>
    </row>
    <row r="50" spans="1:2">
      <c r="A50" s="13">
        <v>237</v>
      </c>
      <c r="B50" s="14" t="s">
        <v>54</v>
      </c>
    </row>
    <row r="51" spans="1:2">
      <c r="A51" s="13">
        <v>238</v>
      </c>
      <c r="B51" s="14" t="s">
        <v>54</v>
      </c>
    </row>
    <row r="52" spans="1:2">
      <c r="A52" s="13">
        <v>241</v>
      </c>
      <c r="B52" s="14" t="s">
        <v>54</v>
      </c>
    </row>
    <row r="53" spans="1:2">
      <c r="A53" s="13">
        <v>246</v>
      </c>
      <c r="B53" s="14" t="s">
        <v>55</v>
      </c>
    </row>
    <row r="54" spans="1:2">
      <c r="A54" s="13">
        <v>259</v>
      </c>
      <c r="B54" s="14" t="s">
        <v>56</v>
      </c>
    </row>
    <row r="55" spans="1:2">
      <c r="A55" s="13">
        <v>260</v>
      </c>
      <c r="B55" s="14" t="s">
        <v>56</v>
      </c>
    </row>
    <row r="56" spans="1:2">
      <c r="A56" s="13">
        <v>255</v>
      </c>
      <c r="B56" s="14" t="s">
        <v>57</v>
      </c>
    </row>
    <row r="57" spans="1:2">
      <c r="A57" s="13">
        <v>254</v>
      </c>
      <c r="B57" s="14" t="s">
        <v>58</v>
      </c>
    </row>
    <row r="58" spans="1:2">
      <c r="A58" s="13">
        <v>258</v>
      </c>
      <c r="B58" s="14" t="s">
        <v>59</v>
      </c>
    </row>
    <row r="59" spans="1:2">
      <c r="A59" s="13">
        <v>261</v>
      </c>
      <c r="B59" s="14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AW_DAU_2015</vt:lpstr>
      <vt:lpstr>AW_CVPM_2015</vt:lpstr>
      <vt:lpstr>AW_CVPM_2015_vals</vt:lpstr>
      <vt:lpstr>DAU_Reference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2019-02-07T03:49:14Z</dcterms:created>
  <dcterms:modified xsi:type="dcterms:W3CDTF">2019-02-13T22:47:39Z</dcterms:modified>
</cp:coreProperties>
</file>