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600" windowHeight="10695"/>
  </bookViews>
  <sheets>
    <sheet name="Sheet1" sheetId="1" r:id="rId1"/>
  </sheets>
  <definedNames>
    <definedName name="_xlnm._FilterDatabase" localSheetId="0" hidden="1">Sheet1!$A$18:$AZ$35</definedName>
  </definedNames>
  <calcPr calcId="145621" iterateDelta="1E-4" concurrentCalc="0"/>
</workbook>
</file>

<file path=xl/calcChain.xml><?xml version="1.0" encoding="utf-8"?>
<calcChain xmlns="http://schemas.openxmlformats.org/spreadsheetml/2006/main">
  <c r="H36" i="1" l="1"/>
  <c r="G36" i="1"/>
  <c r="H31" i="1"/>
  <c r="G31" i="1"/>
  <c r="H26" i="1"/>
  <c r="G26" i="1"/>
  <c r="H21" i="1"/>
  <c r="G21" i="1"/>
  <c r="H10" i="1"/>
  <c r="G10" i="1"/>
  <c r="H5" i="1"/>
  <c r="G5" i="1"/>
  <c r="N36" i="1"/>
  <c r="M36" i="1"/>
  <c r="L36" i="1"/>
  <c r="K36" i="1"/>
  <c r="J36" i="1"/>
  <c r="I36" i="1"/>
  <c r="E36" i="1"/>
  <c r="D36" i="1"/>
  <c r="N31" i="1"/>
  <c r="M31" i="1"/>
  <c r="L31" i="1"/>
  <c r="K31" i="1"/>
  <c r="J31" i="1"/>
  <c r="I31" i="1"/>
  <c r="E31" i="1"/>
  <c r="D31" i="1"/>
  <c r="N26" i="1"/>
  <c r="M26" i="1"/>
  <c r="L26" i="1"/>
  <c r="K26" i="1"/>
  <c r="J26" i="1"/>
  <c r="I26" i="1"/>
  <c r="E26" i="1"/>
  <c r="D26" i="1"/>
  <c r="N21" i="1"/>
  <c r="M21" i="1"/>
  <c r="L21" i="1"/>
  <c r="K21" i="1"/>
  <c r="J21" i="1"/>
  <c r="I21" i="1"/>
  <c r="E21" i="1"/>
  <c r="D21" i="1"/>
  <c r="N10" i="1"/>
  <c r="M10" i="1"/>
  <c r="L10" i="1"/>
  <c r="K10" i="1"/>
  <c r="J10" i="1"/>
  <c r="I10" i="1"/>
  <c r="E10" i="1"/>
  <c r="D10" i="1"/>
  <c r="N5" i="1"/>
  <c r="M5" i="1"/>
  <c r="L5" i="1"/>
  <c r="K5" i="1"/>
  <c r="J5" i="1"/>
  <c r="I5" i="1"/>
  <c r="E5" i="1"/>
  <c r="D5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I6" i="1"/>
  <c r="I11" i="1"/>
  <c r="I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H15" i="1"/>
  <c r="G15" i="1"/>
  <c r="F15" i="1"/>
  <c r="E15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H11" i="1"/>
  <c r="G11" i="1"/>
  <c r="F11" i="1"/>
  <c r="E11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H6" i="1"/>
  <c r="G6" i="1"/>
  <c r="F6" i="1"/>
  <c r="E6" i="1"/>
</calcChain>
</file>

<file path=xl/sharedStrings.xml><?xml version="1.0" encoding="utf-8"?>
<sst xmlns="http://schemas.openxmlformats.org/spreadsheetml/2006/main" count="133" uniqueCount="59">
  <si>
    <t>Insurance</t>
  </si>
  <si>
    <t>isFitbit</t>
  </si>
  <si>
    <t>MbrCnt</t>
  </si>
  <si>
    <t>AvgAge</t>
  </si>
  <si>
    <t>PctFemale</t>
  </si>
  <si>
    <t>Avg_IPH_Admit</t>
  </si>
  <si>
    <t>Avg_cnt_ERVisits</t>
  </si>
  <si>
    <t>PMPM</t>
  </si>
  <si>
    <t>PMPM_Ip</t>
  </si>
  <si>
    <t>PMPM_Op</t>
  </si>
  <si>
    <t>PMPM_Dr</t>
  </si>
  <si>
    <t>PMPM_Rx</t>
  </si>
  <si>
    <t>PMPM_Er</t>
  </si>
  <si>
    <t>avgCharlson_Var_1</t>
  </si>
  <si>
    <t>avgAIDS_HIV_1</t>
  </si>
  <si>
    <t>avgAMI_1</t>
  </si>
  <si>
    <t>avgAngina_1</t>
  </si>
  <si>
    <t>avgCancer_1</t>
  </si>
  <si>
    <t>avgCEVD_1</t>
  </si>
  <si>
    <t>avgCHF_1</t>
  </si>
  <si>
    <t>avgCOPD_1</t>
  </si>
  <si>
    <t>avgDementia_1</t>
  </si>
  <si>
    <t>avgDiabetes_1</t>
  </si>
  <si>
    <t>avgHypertension_1</t>
  </si>
  <si>
    <t>avgLiver_1</t>
  </si>
  <si>
    <t>avgParalysis_1</t>
  </si>
  <si>
    <t>avgPVD_1</t>
  </si>
  <si>
    <t>avgRenal_Failure_1</t>
  </si>
  <si>
    <t>avgRheumatic_1</t>
  </si>
  <si>
    <t>avgUlcers_1</t>
  </si>
  <si>
    <t>avgDepression_1</t>
  </si>
  <si>
    <t>avgSkin_1</t>
  </si>
  <si>
    <t>avgCharlson_Var_2</t>
  </si>
  <si>
    <t>avgAIDS_HIV_2</t>
  </si>
  <si>
    <t>avgAMI_2</t>
  </si>
  <si>
    <t>avgAngina_2</t>
  </si>
  <si>
    <t>avgCancer_2</t>
  </si>
  <si>
    <t>avgCEVD_2</t>
  </si>
  <si>
    <t>avgCHF_2</t>
  </si>
  <si>
    <t>avgCOPD_2</t>
  </si>
  <si>
    <t>avgDementia_2</t>
  </si>
  <si>
    <t>avgDiabetes_2</t>
  </si>
  <si>
    <t>avgHypertension_2</t>
  </si>
  <si>
    <t>avgLiver_2</t>
  </si>
  <si>
    <t>avgParalysis_2</t>
  </si>
  <si>
    <t>avgPVD_2</t>
  </si>
  <si>
    <t>avgRenal_Failure_2</t>
  </si>
  <si>
    <t>avgRheumatic_2</t>
  </si>
  <si>
    <t>avgUlcers_2</t>
  </si>
  <si>
    <t>avgDepression_2</t>
  </si>
  <si>
    <t>avgSkin_2</t>
  </si>
  <si>
    <t>ASO</t>
  </si>
  <si>
    <t>Other</t>
  </si>
  <si>
    <t>UHC-FI</t>
  </si>
  <si>
    <t>Fitbit Difference</t>
  </si>
  <si>
    <t>Gender</t>
  </si>
  <si>
    <t>Gdr_Cd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</si>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</sst>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_(* #,##0.000_);_(* \(#,##0.000\);_(* &quot;-&quot;??_);_(@_)"/>
    <numFmt numFmtId="167" formatCode="\+0.0%;\-0.0%;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165" fontId="0" fillId="0" borderId="0" xfId="3" applyNumberFormat="1" applyFont="1" applyAlignment="1">
      <alignment horizontal="center"/>
    </xf>
    <xf numFmtId="165" fontId="0" fillId="0" borderId="0" xfId="3" applyNumberFormat="1" applyFont="1"/>
    <xf numFmtId="166" fontId="0" fillId="0" borderId="0" xfId="1" applyNumberFormat="1" applyFont="1" applyAlignment="1">
      <alignment horizontal="center"/>
    </xf>
    <xf numFmtId="166" fontId="0" fillId="0" borderId="0" xfId="1" applyNumberFormat="1" applyFont="1"/>
    <xf numFmtId="44" fontId="0" fillId="0" borderId="0" xfId="2" applyFont="1" applyAlignment="1">
      <alignment horizontal="center"/>
    </xf>
    <xf numFmtId="44" fontId="0" fillId="0" borderId="0" xfId="2" applyFont="1"/>
    <xf numFmtId="167" fontId="0" fillId="0" borderId="0" xfId="3" applyNumberFormat="1" applyFont="1"/>
    <xf numFmtId="166" fontId="0" fillId="0" borderId="1" xfId="1" applyNumberFormat="1" applyFont="1" applyBorder="1" applyAlignment="1">
      <alignment horizontal="center"/>
    </xf>
    <xf numFmtId="166" fontId="0" fillId="0" borderId="2" xfId="1" applyNumberFormat="1" applyFont="1" applyBorder="1"/>
    <xf numFmtId="167" fontId="0" fillId="0" borderId="2" xfId="3" applyNumberFormat="1" applyFont="1" applyBorder="1"/>
    <xf numFmtId="167" fontId="0" fillId="0" borderId="3" xfId="3" applyNumberFormat="1" applyFont="1" applyBorder="1"/>
    <xf numFmtId="44" fontId="0" fillId="0" borderId="1" xfId="2" applyFont="1" applyBorder="1" applyAlignment="1">
      <alignment horizontal="center"/>
    </xf>
    <xf numFmtId="44" fontId="0" fillId="0" borderId="2" xfId="2" applyFont="1" applyBorder="1"/>
    <xf numFmtId="165" fontId="0" fillId="2" borderId="0" xfId="3" applyNumberFormat="1" applyFont="1" applyFill="1" applyAlignment="1">
      <alignment horizontal="center"/>
    </xf>
    <xf numFmtId="43" fontId="0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"/>
  <sheetViews>
    <sheetView tabSelected="1" workbookViewId="0">
      <pane xSplit="6" ySplit="2" topLeftCell="G3" activePane="bottomRight" state="frozen"/>
      <selection pane="topRight" activeCell="F1" sqref="F1"/>
      <selection pane="bottomLeft" activeCell="A2" sqref="A2"/>
      <selection pane="bottomRight" activeCell="G3" sqref="G3"/>
    </sheetView>
  </sheetViews>
  <sheetFormatPr defaultRowHeight="15" x14ac:dyDescent="0.25"/>
  <cols>
    <col min="1" max="1" width="15.7109375" bestFit="1" customWidth="1"/>
    <col min="2" max="2" width="9.42578125" bestFit="1" customWidth="1"/>
    <col min="3" max="3" width="9.7109375" bestFit="1" customWidth="1"/>
    <col min="4" max="4" width="9.85546875" bestFit="1" customWidth="1"/>
    <col min="5" max="5" width="11.42578125" style="3" bestFit="1" customWidth="1"/>
    <col min="6" max="6" width="12.5703125" style="5" bestFit="1" customWidth="1"/>
    <col min="7" max="7" width="18.5703125" style="7" bestFit="1" customWidth="1"/>
    <col min="8" max="8" width="20" style="7" bestFit="1" customWidth="1"/>
    <col min="9" max="9" width="10.42578125" style="9" bestFit="1" customWidth="1"/>
    <col min="10" max="10" width="13.140625" style="9" bestFit="1" customWidth="1"/>
    <col min="11" max="11" width="14" style="9" bestFit="1" customWidth="1"/>
    <col min="12" max="12" width="13.42578125" style="9" bestFit="1" customWidth="1"/>
    <col min="13" max="13" width="13.5703125" style="9" bestFit="1" customWidth="1"/>
    <col min="14" max="14" width="13.140625" style="9" bestFit="1" customWidth="1"/>
    <col min="15" max="15" width="21.7109375" style="7" hidden="1" customWidth="1"/>
    <col min="16" max="16" width="18.140625" style="7" hidden="1" customWidth="1"/>
    <col min="17" max="17" width="13.28515625" style="7" hidden="1" customWidth="1"/>
    <col min="18" max="18" width="16" style="7" hidden="1" customWidth="1"/>
    <col min="19" max="19" width="15.85546875" style="7" hidden="1" customWidth="1"/>
    <col min="20" max="20" width="14.42578125" style="7" hidden="1" customWidth="1"/>
    <col min="21" max="21" width="13.140625" style="7" hidden="1" customWidth="1"/>
    <col min="22" max="22" width="14.7109375" style="7" bestFit="1" customWidth="1"/>
    <col min="23" max="23" width="18.5703125" style="7" bestFit="1" customWidth="1"/>
    <col min="24" max="24" width="17.7109375" style="7" bestFit="1" customWidth="1"/>
    <col min="25" max="25" width="22" style="7" customWidth="1"/>
    <col min="26" max="26" width="14" style="7" hidden="1" customWidth="1"/>
    <col min="27" max="27" width="17.5703125" style="7" bestFit="1" customWidth="1"/>
    <col min="28" max="28" width="13.42578125" style="7" hidden="1" customWidth="1"/>
    <col min="29" max="29" width="22.140625" style="7" hidden="1" customWidth="1"/>
    <col min="30" max="30" width="19.28515625" style="7" hidden="1" customWidth="1"/>
    <col min="31" max="31" width="15.140625" style="7" hidden="1" customWidth="1"/>
    <col min="32" max="32" width="20" style="7" bestFit="1" customWidth="1"/>
    <col min="33" max="33" width="13.42578125" style="7" hidden="1" customWidth="1"/>
    <col min="34" max="34" width="21.7109375" style="7" hidden="1" customWidth="1"/>
    <col min="35" max="35" width="18.140625" style="7" hidden="1" customWidth="1"/>
    <col min="36" max="36" width="13.28515625" style="7" hidden="1" customWidth="1"/>
    <col min="37" max="37" width="16" style="7" hidden="1" customWidth="1"/>
    <col min="38" max="38" width="15.85546875" style="7" hidden="1" customWidth="1"/>
    <col min="39" max="39" width="14.42578125" style="7" hidden="1" customWidth="1"/>
    <col min="40" max="40" width="13.140625" style="7" hidden="1" customWidth="1"/>
    <col min="41" max="41" width="14.7109375" style="7" hidden="1" customWidth="1"/>
    <col min="42" max="42" width="18.5703125" style="7" hidden="1" customWidth="1"/>
    <col min="43" max="43" width="17.7109375" style="7" hidden="1" customWidth="1"/>
    <col min="44" max="44" width="22" style="7" hidden="1" customWidth="1"/>
    <col min="45" max="45" width="14" style="7" hidden="1" customWidth="1"/>
    <col min="46" max="46" width="17.5703125" style="7" hidden="1" customWidth="1"/>
    <col min="47" max="47" width="13.42578125" style="7" hidden="1" customWidth="1"/>
    <col min="48" max="48" width="22.140625" style="7" hidden="1" customWidth="1"/>
    <col min="49" max="49" width="19.28515625" style="7" hidden="1" customWidth="1"/>
    <col min="50" max="50" width="15.140625" style="7" hidden="1" customWidth="1"/>
    <col min="51" max="51" width="20" style="7" customWidth="1"/>
    <col min="52" max="52" width="13.42578125" style="7" bestFit="1" customWidth="1"/>
  </cols>
  <sheetData>
    <row r="1" spans="1:52" ht="15.75" thickBot="1" x14ac:dyDescent="0.3"/>
    <row r="2" spans="1:52" x14ac:dyDescent="0.25">
      <c r="A2" s="1" t="s">
        <v>0</v>
      </c>
      <c r="B2" s="1" t="s">
        <v>1</v>
      </c>
      <c r="C2" s="1" t="s">
        <v>55</v>
      </c>
      <c r="D2" s="1" t="s">
        <v>2</v>
      </c>
      <c r="E2" s="2" t="s">
        <v>3</v>
      </c>
      <c r="F2" s="4" t="s">
        <v>4</v>
      </c>
      <c r="G2" s="6" t="s">
        <v>5</v>
      </c>
      <c r="H2" s="6" t="s">
        <v>6</v>
      </c>
      <c r="I2" s="15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11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11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38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43</v>
      </c>
      <c r="AT2" s="6" t="s">
        <v>44</v>
      </c>
      <c r="AU2" s="6" t="s">
        <v>45</v>
      </c>
      <c r="AV2" s="6" t="s">
        <v>46</v>
      </c>
      <c r="AW2" s="6" t="s">
        <v>47</v>
      </c>
      <c r="AX2" s="6" t="s">
        <v>48</v>
      </c>
      <c r="AY2" s="6" t="s">
        <v>49</v>
      </c>
      <c r="AZ2" s="6" t="s">
        <v>50</v>
      </c>
    </row>
    <row r="3" spans="1:52" x14ac:dyDescent="0.25">
      <c r="A3" t="s">
        <v>51</v>
      </c>
      <c r="B3">
        <v>0</v>
      </c>
      <c r="D3">
        <v>2857930</v>
      </c>
      <c r="E3" s="3">
        <v>43.989970999999997</v>
      </c>
      <c r="F3" s="5">
        <v>0.494203</v>
      </c>
      <c r="G3" s="7">
        <v>4.9392999999999999E-2</v>
      </c>
      <c r="H3" s="7">
        <v>0.17358399999999999</v>
      </c>
      <c r="I3" s="16">
        <v>464.104848</v>
      </c>
      <c r="J3" s="9">
        <v>107.944158</v>
      </c>
      <c r="K3" s="9">
        <v>150.86816300000001</v>
      </c>
      <c r="L3" s="9">
        <v>111.644796</v>
      </c>
      <c r="M3" s="9">
        <v>65.501880999999997</v>
      </c>
      <c r="N3" s="9">
        <v>28.145848000000001</v>
      </c>
      <c r="O3" s="7">
        <v>0.63308399999999998</v>
      </c>
      <c r="P3" s="7">
        <v>1.8129999999999999E-3</v>
      </c>
      <c r="Q3" s="7">
        <v>4.4000000000000003E-3</v>
      </c>
      <c r="R3" s="7">
        <v>2.496E-2</v>
      </c>
      <c r="S3" s="7">
        <v>2.5211000000000001E-2</v>
      </c>
      <c r="T3" s="7">
        <v>1.3197E-2</v>
      </c>
      <c r="U3" s="7">
        <v>1.0074E-2</v>
      </c>
      <c r="V3" s="12">
        <v>5.9818999999999997E-2</v>
      </c>
      <c r="W3" s="7">
        <v>1.9369999999999999E-3</v>
      </c>
      <c r="X3" s="7">
        <v>7.1585999999999997E-2</v>
      </c>
      <c r="Y3" s="7">
        <v>0.18021300000000001</v>
      </c>
      <c r="Z3" s="7">
        <v>1.9193999999999999E-2</v>
      </c>
      <c r="AA3" s="7">
        <v>1.518E-3</v>
      </c>
      <c r="AB3" s="7">
        <v>1.4286E-2</v>
      </c>
      <c r="AC3" s="7">
        <v>1.2418E-2</v>
      </c>
      <c r="AD3" s="7">
        <v>9.5989999999999999E-3</v>
      </c>
      <c r="AE3" s="7">
        <v>2.663E-3</v>
      </c>
      <c r="AF3" s="12">
        <v>5.7675999999999998E-2</v>
      </c>
      <c r="AG3" s="7">
        <v>9.528E-3</v>
      </c>
      <c r="AH3" s="7">
        <v>0.39806399999999997</v>
      </c>
      <c r="AI3" s="7">
        <v>1.4760000000000001E-3</v>
      </c>
      <c r="AJ3" s="7">
        <v>2.3530000000000001E-3</v>
      </c>
      <c r="AK3" s="7">
        <v>1.5551000000000001E-2</v>
      </c>
      <c r="AL3" s="7">
        <v>1.8502000000000001E-2</v>
      </c>
      <c r="AM3" s="7">
        <v>6.0109999999999999E-3</v>
      </c>
      <c r="AN3" s="7">
        <v>6.3530000000000001E-3</v>
      </c>
      <c r="AO3" s="7">
        <v>2.4514999999999999E-2</v>
      </c>
      <c r="AP3" s="7">
        <v>1.271E-3</v>
      </c>
      <c r="AQ3" s="7">
        <v>5.6142999999999998E-2</v>
      </c>
      <c r="AR3" s="7">
        <v>0.123378</v>
      </c>
      <c r="AS3" s="7">
        <v>6.7510000000000001E-3</v>
      </c>
      <c r="AT3" s="7">
        <v>7.8899999999999999E-4</v>
      </c>
      <c r="AU3" s="7">
        <v>6.5469999999999999E-3</v>
      </c>
      <c r="AV3" s="7">
        <v>8.182E-3</v>
      </c>
      <c r="AW3" s="7">
        <v>6.8100000000000001E-3</v>
      </c>
      <c r="AX3" s="7">
        <v>8.8999999999999995E-4</v>
      </c>
      <c r="AY3" s="7">
        <v>3.5215000000000003E-2</v>
      </c>
      <c r="AZ3" s="7">
        <v>2.3449999999999999E-3</v>
      </c>
    </row>
    <row r="4" spans="1:52" x14ac:dyDescent="0.25">
      <c r="A4" t="s">
        <v>51</v>
      </c>
      <c r="B4">
        <v>1</v>
      </c>
      <c r="D4">
        <v>157037</v>
      </c>
      <c r="E4" s="3">
        <v>45.626865000000002</v>
      </c>
      <c r="F4" s="5">
        <v>0.62114599999999998</v>
      </c>
      <c r="G4" s="7">
        <v>5.2178000000000002E-2</v>
      </c>
      <c r="H4" s="7">
        <v>0.15104000000000001</v>
      </c>
      <c r="I4" s="16">
        <v>619.50954300000001</v>
      </c>
      <c r="J4" s="9">
        <v>118.51151400000001</v>
      </c>
      <c r="K4" s="9">
        <v>205.47949299999999</v>
      </c>
      <c r="L4" s="9">
        <v>163.371984</v>
      </c>
      <c r="M4" s="9">
        <v>105.74834</v>
      </c>
      <c r="N4" s="9">
        <v>26.398209000000001</v>
      </c>
      <c r="O4" s="7">
        <v>0.73478500000000002</v>
      </c>
      <c r="P4" s="7">
        <v>1.4829999999999999E-3</v>
      </c>
      <c r="Q4" s="7">
        <v>4.3039999999999997E-3</v>
      </c>
      <c r="R4" s="7">
        <v>2.6075999999999998E-2</v>
      </c>
      <c r="S4" s="7">
        <v>3.2615999999999999E-2</v>
      </c>
      <c r="T4" s="7">
        <v>1.2519000000000001E-2</v>
      </c>
      <c r="U4" s="7">
        <v>8.8059999999999996E-3</v>
      </c>
      <c r="V4" s="12">
        <v>7.8451999999999994E-2</v>
      </c>
      <c r="W4" s="7">
        <v>9.7999999999999997E-4</v>
      </c>
      <c r="X4" s="7">
        <v>7.4153999999999998E-2</v>
      </c>
      <c r="Y4" s="7">
        <v>0.21045900000000001</v>
      </c>
      <c r="Z4" s="7">
        <v>2.3574000000000001E-2</v>
      </c>
      <c r="AA4" s="7">
        <v>1.101E-3</v>
      </c>
      <c r="AB4" s="7">
        <v>1.2729000000000001E-2</v>
      </c>
      <c r="AC4" s="7">
        <v>1.1112E-2</v>
      </c>
      <c r="AD4" s="7">
        <v>1.3601E-2</v>
      </c>
      <c r="AE4" s="7">
        <v>3.1329999999999999E-3</v>
      </c>
      <c r="AF4" s="12">
        <v>8.0827999999999997E-2</v>
      </c>
      <c r="AG4" s="7">
        <v>9.7040000000000008E-3</v>
      </c>
      <c r="AH4" s="7">
        <v>0.45408700000000002</v>
      </c>
      <c r="AI4" s="7">
        <v>1.2290000000000001E-3</v>
      </c>
      <c r="AJ4" s="7">
        <v>2.2030000000000001E-3</v>
      </c>
      <c r="AK4" s="7">
        <v>1.6511999999999999E-2</v>
      </c>
      <c r="AL4" s="7">
        <v>2.4050999999999999E-2</v>
      </c>
      <c r="AM4" s="7">
        <v>5.3169999999999997E-3</v>
      </c>
      <c r="AN4" s="7">
        <v>5.1380000000000002E-3</v>
      </c>
      <c r="AO4" s="7">
        <v>3.1565000000000003E-2</v>
      </c>
      <c r="AP4" s="7">
        <v>6.11E-4</v>
      </c>
      <c r="AQ4" s="7">
        <v>5.8171E-2</v>
      </c>
      <c r="AR4" s="7">
        <v>0.14082600000000001</v>
      </c>
      <c r="AS4" s="7">
        <v>7.9209999999999992E-3</v>
      </c>
      <c r="AT4" s="7">
        <v>5.6599999999999999E-4</v>
      </c>
      <c r="AU4" s="7">
        <v>5.6160000000000003E-3</v>
      </c>
      <c r="AV4" s="7">
        <v>7.3039999999999997E-3</v>
      </c>
      <c r="AW4" s="7">
        <v>1.0048E-2</v>
      </c>
      <c r="AX4" s="7">
        <v>1.0059999999999999E-3</v>
      </c>
      <c r="AY4" s="7">
        <v>4.9369999999999997E-2</v>
      </c>
      <c r="AZ4" s="7">
        <v>2.0049999999999998E-3</v>
      </c>
    </row>
    <row r="5" spans="1:52" x14ac:dyDescent="0.25">
      <c r="D5" s="17">
        <f>D4/SUM(D3:D4)</f>
        <v>5.2085810557793835E-2</v>
      </c>
      <c r="E5" s="3">
        <f>E4-E3</f>
        <v>1.6368940000000052</v>
      </c>
      <c r="G5" s="18">
        <f>G4-G3</f>
        <v>2.7850000000000028E-3</v>
      </c>
      <c r="H5" s="18">
        <f>H4-H3</f>
        <v>-2.2543999999999981E-2</v>
      </c>
      <c r="I5" s="16">
        <f>I4-I3</f>
        <v>155.404695</v>
      </c>
      <c r="J5" s="3">
        <f t="shared" ref="J5:N5" si="0">J4-J3</f>
        <v>10.567356000000004</v>
      </c>
      <c r="K5" s="9">
        <f t="shared" si="0"/>
        <v>54.611329999999981</v>
      </c>
      <c r="L5" s="9">
        <f t="shared" si="0"/>
        <v>51.727187999999998</v>
      </c>
      <c r="M5" s="9">
        <f t="shared" si="0"/>
        <v>40.246459000000002</v>
      </c>
      <c r="N5" s="9">
        <f t="shared" si="0"/>
        <v>-1.7476389999999995</v>
      </c>
      <c r="V5" s="12"/>
      <c r="AF5" s="12"/>
    </row>
    <row r="6" spans="1:52" x14ac:dyDescent="0.25">
      <c r="A6" t="s">
        <v>54</v>
      </c>
      <c r="E6" s="10">
        <f>E4/E3-1</f>
        <v>3.7210617847418082E-2</v>
      </c>
      <c r="F6" s="10">
        <f t="shared" ref="F6:AZ6" si="1">F4/F3-1</f>
        <v>0.25686408216866341</v>
      </c>
      <c r="G6" s="10">
        <f t="shared" si="1"/>
        <v>5.6384507926224403E-2</v>
      </c>
      <c r="H6" s="10">
        <f t="shared" si="1"/>
        <v>-0.12987372108028383</v>
      </c>
      <c r="I6" s="13">
        <f t="shared" si="1"/>
        <v>0.33484824748049169</v>
      </c>
      <c r="J6" s="10">
        <f t="shared" si="1"/>
        <v>9.7896506821610441E-2</v>
      </c>
      <c r="K6" s="10">
        <f t="shared" si="1"/>
        <v>0.36198047960589252</v>
      </c>
      <c r="L6" s="10">
        <f t="shared" si="1"/>
        <v>0.46331929344919942</v>
      </c>
      <c r="M6" s="10">
        <f t="shared" si="1"/>
        <v>0.61443211073587345</v>
      </c>
      <c r="N6" s="10">
        <f t="shared" si="1"/>
        <v>-6.2092248917140491E-2</v>
      </c>
      <c r="O6" s="10">
        <f t="shared" si="1"/>
        <v>0.16064376923125523</v>
      </c>
      <c r="P6" s="10">
        <f t="shared" si="1"/>
        <v>-0.18201875344732488</v>
      </c>
      <c r="Q6" s="10">
        <f t="shared" si="1"/>
        <v>-2.1818181818181959E-2</v>
      </c>
      <c r="R6" s="10">
        <f t="shared" si="1"/>
        <v>4.4711538461538414E-2</v>
      </c>
      <c r="S6" s="10">
        <f t="shared" si="1"/>
        <v>0.2937209948038555</v>
      </c>
      <c r="T6" s="10">
        <f t="shared" si="1"/>
        <v>-5.1375312571038889E-2</v>
      </c>
      <c r="U6" s="10">
        <f t="shared" si="1"/>
        <v>-0.12586857256303352</v>
      </c>
      <c r="V6" s="13">
        <f t="shared" si="1"/>
        <v>0.31148966047576843</v>
      </c>
      <c r="W6" s="10">
        <f t="shared" si="1"/>
        <v>-0.4940629839958699</v>
      </c>
      <c r="X6" s="10">
        <f t="shared" si="1"/>
        <v>3.5872936048948034E-2</v>
      </c>
      <c r="Y6" s="10">
        <f t="shared" si="1"/>
        <v>0.16783472890412998</v>
      </c>
      <c r="Z6" s="10">
        <f t="shared" si="1"/>
        <v>0.22819631134729623</v>
      </c>
      <c r="AA6" s="10">
        <f t="shared" si="1"/>
        <v>-0.27470355731225304</v>
      </c>
      <c r="AB6" s="10">
        <f t="shared" si="1"/>
        <v>-0.1089878202435951</v>
      </c>
      <c r="AC6" s="10">
        <f t="shared" si="1"/>
        <v>-0.10516991464003866</v>
      </c>
      <c r="AD6" s="10">
        <f t="shared" si="1"/>
        <v>0.41691842900302123</v>
      </c>
      <c r="AE6" s="10">
        <f t="shared" si="1"/>
        <v>0.17649267743146835</v>
      </c>
      <c r="AF6" s="13">
        <f t="shared" si="1"/>
        <v>0.40141479991677653</v>
      </c>
      <c r="AG6" s="10">
        <f t="shared" si="1"/>
        <v>1.8471872376154552E-2</v>
      </c>
      <c r="AH6" s="10">
        <f t="shared" si="1"/>
        <v>0.14073867518790961</v>
      </c>
      <c r="AI6" s="10">
        <f t="shared" si="1"/>
        <v>-0.16734417344173447</v>
      </c>
      <c r="AJ6" s="10">
        <f t="shared" si="1"/>
        <v>-6.3748406289842685E-2</v>
      </c>
      <c r="AK6" s="10">
        <f t="shared" si="1"/>
        <v>6.1796669024499984E-2</v>
      </c>
      <c r="AL6" s="10">
        <f t="shared" si="1"/>
        <v>0.29991352286239326</v>
      </c>
      <c r="AM6" s="10">
        <f t="shared" si="1"/>
        <v>-0.11545499916819169</v>
      </c>
      <c r="AN6" s="10">
        <f t="shared" si="1"/>
        <v>-0.19124822918306306</v>
      </c>
      <c r="AO6" s="10">
        <f t="shared" si="1"/>
        <v>0.28757903324495215</v>
      </c>
      <c r="AP6" s="10">
        <f t="shared" si="1"/>
        <v>-0.51927616050354053</v>
      </c>
      <c r="AQ6" s="10">
        <f t="shared" si="1"/>
        <v>3.6122045490978527E-2</v>
      </c>
      <c r="AR6" s="10">
        <f t="shared" si="1"/>
        <v>0.14141905364003304</v>
      </c>
      <c r="AS6" s="10">
        <f t="shared" si="1"/>
        <v>0.17330765812472215</v>
      </c>
      <c r="AT6" s="10">
        <f t="shared" si="1"/>
        <v>-0.28263624841571611</v>
      </c>
      <c r="AU6" s="10">
        <f t="shared" si="1"/>
        <v>-0.14220253551244844</v>
      </c>
      <c r="AV6" s="10">
        <f t="shared" si="1"/>
        <v>-0.10730872647274514</v>
      </c>
      <c r="AW6" s="10">
        <f t="shared" si="1"/>
        <v>0.4754772393538913</v>
      </c>
      <c r="AX6" s="10">
        <f t="shared" si="1"/>
        <v>0.13033707865168531</v>
      </c>
      <c r="AY6" s="10">
        <f t="shared" si="1"/>
        <v>0.40195939230441557</v>
      </c>
      <c r="AZ6" s="10">
        <f t="shared" si="1"/>
        <v>-0.14498933901918976</v>
      </c>
    </row>
    <row r="7" spans="1:52" x14ac:dyDescent="0.25">
      <c r="I7" s="16"/>
      <c r="V7" s="12"/>
      <c r="AF7" s="12"/>
    </row>
    <row r="8" spans="1:52" x14ac:dyDescent="0.25">
      <c r="A8" t="s">
        <v>53</v>
      </c>
      <c r="B8">
        <v>0</v>
      </c>
      <c r="D8">
        <v>2355538</v>
      </c>
      <c r="E8" s="3">
        <v>43.275429000000003</v>
      </c>
      <c r="F8" s="5">
        <v>0.47534199999999999</v>
      </c>
      <c r="G8" s="7">
        <v>4.6545999999999997E-2</v>
      </c>
      <c r="H8" s="7">
        <v>0.177896</v>
      </c>
      <c r="I8" s="16">
        <v>473.80320799999998</v>
      </c>
      <c r="J8" s="9">
        <v>103.442505</v>
      </c>
      <c r="K8" s="9">
        <v>142.143857</v>
      </c>
      <c r="L8" s="9">
        <v>100.44767</v>
      </c>
      <c r="M8" s="9">
        <v>98.679629000000006</v>
      </c>
      <c r="N8" s="9">
        <v>29.089545000000001</v>
      </c>
      <c r="O8" s="7">
        <v>0.59452199999999999</v>
      </c>
      <c r="P8" s="7">
        <v>2.0019999999999999E-3</v>
      </c>
      <c r="Q8" s="7">
        <v>4.1009999999999996E-3</v>
      </c>
      <c r="R8" s="7">
        <v>2.1455999999999999E-2</v>
      </c>
      <c r="S8" s="7">
        <v>2.2026E-2</v>
      </c>
      <c r="T8" s="7">
        <v>1.004E-2</v>
      </c>
      <c r="U8" s="7">
        <v>8.0579999999999992E-3</v>
      </c>
      <c r="V8" s="12">
        <v>5.7842999999999999E-2</v>
      </c>
      <c r="W8" s="7">
        <v>6.3599999999999996E-4</v>
      </c>
      <c r="X8" s="7">
        <v>6.6223000000000004E-2</v>
      </c>
      <c r="Y8" s="7">
        <v>0.17596700000000001</v>
      </c>
      <c r="Z8" s="7">
        <v>1.9348000000000001E-2</v>
      </c>
      <c r="AA8" s="7">
        <v>1.2409999999999999E-3</v>
      </c>
      <c r="AB8" s="7">
        <v>1.0498E-2</v>
      </c>
      <c r="AC8" s="7">
        <v>9.7509999999999993E-3</v>
      </c>
      <c r="AD8" s="7">
        <v>8.9119999999999998E-3</v>
      </c>
      <c r="AE8" s="7">
        <v>2.483E-3</v>
      </c>
      <c r="AF8" s="12">
        <v>5.8701000000000003E-2</v>
      </c>
      <c r="AG8" s="7">
        <v>9.5829999999999995E-3</v>
      </c>
      <c r="AH8" s="7">
        <v>0.36566599999999999</v>
      </c>
      <c r="AI8" s="7">
        <v>1.6490000000000001E-3</v>
      </c>
      <c r="AJ8" s="7">
        <v>2.2390000000000001E-3</v>
      </c>
      <c r="AK8" s="7">
        <v>1.3044999999999999E-2</v>
      </c>
      <c r="AL8" s="7">
        <v>1.6219999999999998E-2</v>
      </c>
      <c r="AM8" s="7">
        <v>4.5310000000000003E-3</v>
      </c>
      <c r="AN8" s="7">
        <v>4.8799999999999998E-3</v>
      </c>
      <c r="AO8" s="7">
        <v>2.205E-2</v>
      </c>
      <c r="AP8" s="7">
        <v>3.57E-4</v>
      </c>
      <c r="AQ8" s="7">
        <v>5.2149000000000001E-2</v>
      </c>
      <c r="AR8" s="7">
        <v>0.116922</v>
      </c>
      <c r="AS8" s="7">
        <v>6.8589999999999996E-3</v>
      </c>
      <c r="AT8" s="7">
        <v>6.11E-4</v>
      </c>
      <c r="AU8" s="7">
        <v>4.5399999999999998E-3</v>
      </c>
      <c r="AV8" s="7">
        <v>6.2659999999999999E-3</v>
      </c>
      <c r="AW8" s="7">
        <v>6.3150000000000003E-3</v>
      </c>
      <c r="AX8" s="7">
        <v>8.4800000000000001E-4</v>
      </c>
      <c r="AY8" s="7">
        <v>3.4252999999999999E-2</v>
      </c>
      <c r="AZ8" s="7">
        <v>2.2330000000000002E-3</v>
      </c>
    </row>
    <row r="9" spans="1:52" x14ac:dyDescent="0.25">
      <c r="A9" t="s">
        <v>53</v>
      </c>
      <c r="B9">
        <v>1</v>
      </c>
      <c r="D9">
        <v>138709</v>
      </c>
      <c r="E9" s="3">
        <v>44.590884000000003</v>
      </c>
      <c r="F9" s="5">
        <v>0.626498</v>
      </c>
      <c r="G9" s="7">
        <v>4.8569000000000001E-2</v>
      </c>
      <c r="H9" s="7">
        <v>0.137936</v>
      </c>
      <c r="I9" s="16">
        <v>594.98658799999998</v>
      </c>
      <c r="J9" s="9">
        <v>114.400755</v>
      </c>
      <c r="K9" s="9">
        <v>178.514884</v>
      </c>
      <c r="L9" s="9">
        <v>135.237166</v>
      </c>
      <c r="M9" s="9">
        <v>143.123639</v>
      </c>
      <c r="N9" s="9">
        <v>23.710141</v>
      </c>
      <c r="O9" s="7">
        <v>0.65854400000000002</v>
      </c>
      <c r="P9" s="7">
        <v>1.557E-3</v>
      </c>
      <c r="Q9" s="7">
        <v>3.82E-3</v>
      </c>
      <c r="R9" s="7">
        <v>2.3574000000000001E-2</v>
      </c>
      <c r="S9" s="7">
        <v>2.8584999999999999E-2</v>
      </c>
      <c r="T9" s="7">
        <v>1.0042000000000001E-2</v>
      </c>
      <c r="U9" s="7">
        <v>7.9080000000000001E-3</v>
      </c>
      <c r="V9" s="12">
        <v>6.9655999999999996E-2</v>
      </c>
      <c r="W9" s="7">
        <v>5.9100000000000005E-4</v>
      </c>
      <c r="X9" s="7">
        <v>6.3543000000000002E-2</v>
      </c>
      <c r="Y9" s="7">
        <v>0.19200600000000001</v>
      </c>
      <c r="Z9" s="7">
        <v>2.0698000000000001E-2</v>
      </c>
      <c r="AA9" s="7">
        <v>9.8700000000000003E-4</v>
      </c>
      <c r="AB9" s="7">
        <v>1.0381E-2</v>
      </c>
      <c r="AC9" s="7">
        <v>9.4000000000000004E-3</v>
      </c>
      <c r="AD9" s="7">
        <v>1.2609E-2</v>
      </c>
      <c r="AE9" s="7">
        <v>2.4220000000000001E-3</v>
      </c>
      <c r="AF9" s="12">
        <v>7.8062000000000006E-2</v>
      </c>
      <c r="AG9" s="7">
        <v>9.2270000000000008E-3</v>
      </c>
      <c r="AH9" s="7">
        <v>0.40218700000000002</v>
      </c>
      <c r="AI9" s="7">
        <v>1.2539999999999999E-3</v>
      </c>
      <c r="AJ9" s="7">
        <v>1.939E-3</v>
      </c>
      <c r="AK9" s="7">
        <v>1.4296E-2</v>
      </c>
      <c r="AL9" s="7">
        <v>2.1021999999999999E-2</v>
      </c>
      <c r="AM9" s="7">
        <v>4.3899999999999998E-3</v>
      </c>
      <c r="AN9" s="7">
        <v>4.7000000000000002E-3</v>
      </c>
      <c r="AO9" s="7">
        <v>2.6853999999999999E-2</v>
      </c>
      <c r="AP9" s="7">
        <v>2.52E-4</v>
      </c>
      <c r="AQ9" s="7">
        <v>5.0277000000000002E-2</v>
      </c>
      <c r="AR9" s="7">
        <v>0.126112</v>
      </c>
      <c r="AS9" s="7">
        <v>7.2519999999999998E-3</v>
      </c>
      <c r="AT9" s="7">
        <v>5.2599999999999999E-4</v>
      </c>
      <c r="AU9" s="7">
        <v>4.3610000000000003E-3</v>
      </c>
      <c r="AV9" s="7">
        <v>5.868E-3</v>
      </c>
      <c r="AW9" s="7">
        <v>9.2630000000000004E-3</v>
      </c>
      <c r="AX9" s="7">
        <v>7.4200000000000004E-4</v>
      </c>
      <c r="AY9" s="7">
        <v>4.6514E-2</v>
      </c>
      <c r="AZ9" s="7">
        <v>1.874E-3</v>
      </c>
    </row>
    <row r="10" spans="1:52" x14ac:dyDescent="0.25">
      <c r="D10" s="17">
        <f>D9/SUM(D8:D9)</f>
        <v>5.5611573352599003E-2</v>
      </c>
      <c r="E10" s="3">
        <f>E9-E8</f>
        <v>1.315455</v>
      </c>
      <c r="G10" s="18">
        <f>G9-G8</f>
        <v>2.023000000000004E-3</v>
      </c>
      <c r="H10" s="18">
        <f>H9-H8</f>
        <v>-3.9959999999999996E-2</v>
      </c>
      <c r="I10" s="16">
        <f>I9-I8</f>
        <v>121.18338</v>
      </c>
      <c r="J10" s="3">
        <f t="shared" ref="J10" si="2">J9-J8</f>
        <v>10.958250000000007</v>
      </c>
      <c r="K10" s="9">
        <f t="shared" ref="K10" si="3">K9-K8</f>
        <v>36.371026999999998</v>
      </c>
      <c r="L10" s="9">
        <f t="shared" ref="L10" si="4">L9-L8</f>
        <v>34.789496</v>
      </c>
      <c r="M10" s="9">
        <f t="shared" ref="M10" si="5">M9-M8</f>
        <v>44.444009999999992</v>
      </c>
      <c r="N10" s="9">
        <f t="shared" ref="N10" si="6">N9-N8</f>
        <v>-5.379404000000001</v>
      </c>
      <c r="V10" s="12"/>
      <c r="AF10" s="12"/>
    </row>
    <row r="11" spans="1:52" x14ac:dyDescent="0.25">
      <c r="A11" t="s">
        <v>54</v>
      </c>
      <c r="E11" s="10">
        <f>E9/E8-1</f>
        <v>3.0397272318201551E-2</v>
      </c>
      <c r="F11" s="10">
        <f t="shared" ref="F11" si="7">F9/F8-1</f>
        <v>0.317994202069247</v>
      </c>
      <c r="G11" s="10">
        <f t="shared" ref="G11" si="8">G9/G8-1</f>
        <v>4.3462381300219288E-2</v>
      </c>
      <c r="H11" s="10">
        <f t="shared" ref="H11:I11" si="9">H9/H8-1</f>
        <v>-0.22462562396006658</v>
      </c>
      <c r="I11" s="13">
        <f t="shared" si="9"/>
        <v>0.25576732692784976</v>
      </c>
      <c r="J11" s="10">
        <f t="shared" ref="J11" si="10">J9/J8-1</f>
        <v>0.10593565962077212</v>
      </c>
      <c r="K11" s="10">
        <f t="shared" ref="K11" si="11">K9/K8-1</f>
        <v>0.25587477199243303</v>
      </c>
      <c r="L11" s="10">
        <f t="shared" ref="L11" si="12">L9/L8-1</f>
        <v>0.34634447966787074</v>
      </c>
      <c r="M11" s="10">
        <f t="shared" ref="M11" si="13">M9/M8-1</f>
        <v>0.45038687772123653</v>
      </c>
      <c r="N11" s="10">
        <f t="shared" ref="N11" si="14">N9/N8-1</f>
        <v>-0.18492568378089103</v>
      </c>
      <c r="O11" s="10">
        <f t="shared" ref="O11" si="15">O9/O8-1</f>
        <v>0.10768651118041062</v>
      </c>
      <c r="P11" s="10">
        <f t="shared" ref="P11" si="16">P9/P8-1</f>
        <v>-0.22227772227772225</v>
      </c>
      <c r="Q11" s="10">
        <f t="shared" ref="Q11" si="17">Q9/Q8-1</f>
        <v>-6.8519873201658088E-2</v>
      </c>
      <c r="R11" s="10">
        <f t="shared" ref="R11" si="18">R9/R8-1</f>
        <v>9.8713646532438526E-2</v>
      </c>
      <c r="S11" s="10">
        <f t="shared" ref="S11" si="19">S9/S8-1</f>
        <v>0.2977844365749569</v>
      </c>
      <c r="T11" s="10">
        <f t="shared" ref="T11" si="20">T9/T8-1</f>
        <v>1.9920318725108466E-4</v>
      </c>
      <c r="U11" s="10">
        <f t="shared" ref="U11" si="21">U9/U8-1</f>
        <v>-1.8615040953089967E-2</v>
      </c>
      <c r="V11" s="13">
        <f t="shared" ref="V11" si="22">V9/V8-1</f>
        <v>0.20422523036495344</v>
      </c>
      <c r="W11" s="10">
        <f t="shared" ref="W11" si="23">W9/W8-1</f>
        <v>-7.0754716981131893E-2</v>
      </c>
      <c r="X11" s="10">
        <f t="shared" ref="X11" si="24">X9/X8-1</f>
        <v>-4.0469323346873476E-2</v>
      </c>
      <c r="Y11" s="10">
        <f t="shared" ref="Y11" si="25">Y9/Y8-1</f>
        <v>9.1147772025436558E-2</v>
      </c>
      <c r="Z11" s="10">
        <f t="shared" ref="Z11" si="26">Z9/Z8-1</f>
        <v>6.9774653710977796E-2</v>
      </c>
      <c r="AA11" s="10">
        <f t="shared" ref="AA11" si="27">AA9/AA8-1</f>
        <v>-0.20467365028203055</v>
      </c>
      <c r="AB11" s="10">
        <f t="shared" ref="AB11" si="28">AB9/AB8-1</f>
        <v>-1.1144979996189797E-2</v>
      </c>
      <c r="AC11" s="10">
        <f t="shared" ref="AC11" si="29">AC9/AC8-1</f>
        <v>-3.5996308070966987E-2</v>
      </c>
      <c r="AD11" s="10">
        <f t="shared" ref="AD11" si="30">AD9/AD8-1</f>
        <v>0.41483393177737882</v>
      </c>
      <c r="AE11" s="10">
        <f t="shared" ref="AE11" si="31">AE9/AE8-1</f>
        <v>-2.456705598066844E-2</v>
      </c>
      <c r="AF11" s="13">
        <f t="shared" ref="AF11" si="32">AF9/AF8-1</f>
        <v>0.32982402344082717</v>
      </c>
      <c r="AG11" s="10">
        <f t="shared" ref="AG11" si="33">AG9/AG8-1</f>
        <v>-3.7149118230199174E-2</v>
      </c>
      <c r="AH11" s="10">
        <f t="shared" ref="AH11" si="34">AH9/AH8-1</f>
        <v>9.9875296035179639E-2</v>
      </c>
      <c r="AI11" s="10">
        <f t="shared" ref="AI11" si="35">AI9/AI8-1</f>
        <v>-0.23953911461491817</v>
      </c>
      <c r="AJ11" s="10">
        <f t="shared" ref="AJ11" si="36">AJ9/AJ8-1</f>
        <v>-0.13398838767306842</v>
      </c>
      <c r="AK11" s="10">
        <f t="shared" ref="AK11" si="37">AK9/AK8-1</f>
        <v>9.5898811805289474E-2</v>
      </c>
      <c r="AL11" s="10">
        <f t="shared" ref="AL11" si="38">AL9/AL8-1</f>
        <v>0.29605425400739827</v>
      </c>
      <c r="AM11" s="10">
        <f t="shared" ref="AM11" si="39">AM9/AM8-1</f>
        <v>-3.1118958287353893E-2</v>
      </c>
      <c r="AN11" s="10">
        <f t="shared" ref="AN11" si="40">AN9/AN8-1</f>
        <v>-3.6885245901639219E-2</v>
      </c>
      <c r="AO11" s="10">
        <f t="shared" ref="AO11" si="41">AO9/AO8-1</f>
        <v>0.21786848072562348</v>
      </c>
      <c r="AP11" s="10">
        <f t="shared" ref="AP11" si="42">AP9/AP8-1</f>
        <v>-0.29411764705882348</v>
      </c>
      <c r="AQ11" s="10">
        <f t="shared" ref="AQ11" si="43">AQ9/AQ8-1</f>
        <v>-3.5897140884772472E-2</v>
      </c>
      <c r="AR11" s="10">
        <f t="shared" ref="AR11" si="44">AR9/AR8-1</f>
        <v>7.8599408152443484E-2</v>
      </c>
      <c r="AS11" s="10">
        <f t="shared" ref="AS11" si="45">AS9/AS8-1</f>
        <v>5.7296982067356783E-2</v>
      </c>
      <c r="AT11" s="10">
        <f t="shared" ref="AT11" si="46">AT9/AT8-1</f>
        <v>-0.13911620294599014</v>
      </c>
      <c r="AU11" s="10">
        <f t="shared" ref="AU11" si="47">AU9/AU8-1</f>
        <v>-3.9427312775330292E-2</v>
      </c>
      <c r="AV11" s="10">
        <f t="shared" ref="AV11" si="48">AV9/AV8-1</f>
        <v>-6.3517395467602933E-2</v>
      </c>
      <c r="AW11" s="10">
        <f t="shared" ref="AW11" si="49">AW9/AW8-1</f>
        <v>0.46682501979414104</v>
      </c>
      <c r="AX11" s="10">
        <f t="shared" ref="AX11" si="50">AX9/AX8-1</f>
        <v>-0.125</v>
      </c>
      <c r="AY11" s="10">
        <f t="shared" ref="AY11" si="51">AY9/AY8-1</f>
        <v>0.3579540478206289</v>
      </c>
      <c r="AZ11" s="10">
        <f t="shared" ref="AZ11" si="52">AZ9/AZ8-1</f>
        <v>-0.16077026421854013</v>
      </c>
    </row>
    <row r="12" spans="1:52" x14ac:dyDescent="0.25">
      <c r="I12" s="16"/>
      <c r="V12" s="12"/>
      <c r="AF12" s="12"/>
    </row>
    <row r="13" spans="1:52" hidden="1" x14ac:dyDescent="0.25">
      <c r="A13" t="s">
        <v>52</v>
      </c>
      <c r="B13">
        <v>0</v>
      </c>
      <c r="D13">
        <v>8445949</v>
      </c>
      <c r="E13" s="3">
        <v>50.292718999999998</v>
      </c>
      <c r="F13" s="5">
        <v>0.51104000000000005</v>
      </c>
      <c r="G13" s="7">
        <v>4.2879E-2</v>
      </c>
      <c r="H13" s="7">
        <v>0.14441899999999999</v>
      </c>
      <c r="I13" s="16">
        <v>344.76860699999997</v>
      </c>
      <c r="J13" s="9">
        <v>84.115483999999995</v>
      </c>
      <c r="K13" s="9">
        <v>121.267445</v>
      </c>
      <c r="L13" s="9">
        <v>90.181044999999997</v>
      </c>
      <c r="M13" s="9">
        <v>26.351984000000002</v>
      </c>
      <c r="N13" s="9">
        <v>22.852647000000001</v>
      </c>
      <c r="O13" s="7">
        <v>0.52956899999999996</v>
      </c>
      <c r="P13" s="7">
        <v>1.7489999999999999E-3</v>
      </c>
      <c r="Q13" s="7">
        <v>3.8969999999999999E-3</v>
      </c>
      <c r="R13" s="7">
        <v>2.2207999999999999E-2</v>
      </c>
      <c r="S13" s="7">
        <v>2.1448999999999999E-2</v>
      </c>
      <c r="T13" s="7">
        <v>1.1882E-2</v>
      </c>
      <c r="U13" s="7">
        <v>9.9240000000000005E-3</v>
      </c>
      <c r="V13" s="12">
        <v>4.8620999999999998E-2</v>
      </c>
      <c r="W13" s="7">
        <v>3.0219999999999999E-3</v>
      </c>
      <c r="X13" s="7">
        <v>5.6920999999999999E-2</v>
      </c>
      <c r="Y13" s="7">
        <v>0.14951999999999999</v>
      </c>
      <c r="Z13" s="7">
        <v>1.5161000000000001E-2</v>
      </c>
      <c r="AA13" s="7">
        <v>1.3960000000000001E-3</v>
      </c>
      <c r="AB13" s="7">
        <v>1.303E-2</v>
      </c>
      <c r="AC13" s="7">
        <v>1.1672E-2</v>
      </c>
      <c r="AD13" s="7">
        <v>7.8449999999999995E-3</v>
      </c>
      <c r="AE13" s="7">
        <v>2.2590000000000002E-3</v>
      </c>
      <c r="AF13" s="12">
        <v>4.7065000000000003E-2</v>
      </c>
      <c r="AG13" s="7">
        <v>7.9030000000000003E-3</v>
      </c>
      <c r="AH13" s="7">
        <v>0.332121</v>
      </c>
      <c r="AI13" s="7">
        <v>1.4450000000000001E-3</v>
      </c>
      <c r="AJ13" s="7">
        <v>2.0249999999999999E-3</v>
      </c>
      <c r="AK13" s="7">
        <v>1.3901E-2</v>
      </c>
      <c r="AL13" s="7">
        <v>1.5573999999999999E-2</v>
      </c>
      <c r="AM13" s="7">
        <v>5.6499999999999996E-3</v>
      </c>
      <c r="AN13" s="7">
        <v>6.4339999999999996E-3</v>
      </c>
      <c r="AO13" s="7">
        <v>2.0344000000000001E-2</v>
      </c>
      <c r="AP13" s="7">
        <v>2.0860000000000002E-3</v>
      </c>
      <c r="AQ13" s="7">
        <v>4.4810000000000003E-2</v>
      </c>
      <c r="AR13" s="7">
        <v>0.100942</v>
      </c>
      <c r="AS13" s="7">
        <v>5.3670000000000002E-3</v>
      </c>
      <c r="AT13" s="7">
        <v>7.3200000000000001E-4</v>
      </c>
      <c r="AU13" s="7">
        <v>6.3449999999999999E-3</v>
      </c>
      <c r="AV13" s="7">
        <v>7.6080000000000002E-3</v>
      </c>
      <c r="AW13" s="7">
        <v>5.5880000000000001E-3</v>
      </c>
      <c r="AX13" s="7">
        <v>7.8600000000000002E-4</v>
      </c>
      <c r="AY13" s="7">
        <v>2.7879999999999999E-2</v>
      </c>
      <c r="AZ13" s="7">
        <v>2.0040000000000001E-3</v>
      </c>
    </row>
    <row r="14" spans="1:52" hidden="1" x14ac:dyDescent="0.25">
      <c r="A14" t="s">
        <v>52</v>
      </c>
      <c r="B14">
        <v>1</v>
      </c>
      <c r="D14">
        <v>413187</v>
      </c>
      <c r="E14" s="3">
        <v>47.808805</v>
      </c>
      <c r="F14" s="5">
        <v>0.57712600000000003</v>
      </c>
      <c r="G14" s="7">
        <v>4.7341000000000001E-2</v>
      </c>
      <c r="H14" s="7">
        <v>0.13128600000000001</v>
      </c>
      <c r="I14" s="16">
        <v>506.30573199999998</v>
      </c>
      <c r="J14" s="9">
        <v>105.35598</v>
      </c>
      <c r="K14" s="9">
        <v>185.21064699999999</v>
      </c>
      <c r="L14" s="9">
        <v>146.07829000000001</v>
      </c>
      <c r="M14" s="9">
        <v>46.616568999999998</v>
      </c>
      <c r="N14" s="9">
        <v>23.044243999999999</v>
      </c>
      <c r="O14" s="7">
        <v>0.65103</v>
      </c>
      <c r="P14" s="7">
        <v>1.58E-3</v>
      </c>
      <c r="Q14" s="7">
        <v>4.1139999999999996E-3</v>
      </c>
      <c r="R14" s="7">
        <v>2.4649000000000001E-2</v>
      </c>
      <c r="S14" s="7">
        <v>2.9985999999999999E-2</v>
      </c>
      <c r="T14" s="7">
        <v>1.1389E-2</v>
      </c>
      <c r="U14" s="7">
        <v>8.352E-3</v>
      </c>
      <c r="V14" s="12">
        <v>6.5051999999999999E-2</v>
      </c>
      <c r="W14" s="7">
        <v>1.415E-3</v>
      </c>
      <c r="X14" s="7">
        <v>6.5255999999999995E-2</v>
      </c>
      <c r="Y14" s="7">
        <v>0.19134399999999999</v>
      </c>
      <c r="Z14" s="7">
        <v>2.0261999999999999E-2</v>
      </c>
      <c r="AA14" s="7">
        <v>1.0640000000000001E-3</v>
      </c>
      <c r="AB14" s="7">
        <v>1.1540999999999999E-2</v>
      </c>
      <c r="AC14" s="7">
        <v>1.0285000000000001E-2</v>
      </c>
      <c r="AD14" s="7">
        <v>1.1159000000000001E-2</v>
      </c>
      <c r="AE14" s="7">
        <v>2.679E-3</v>
      </c>
      <c r="AF14" s="12">
        <v>6.5785999999999997E-2</v>
      </c>
      <c r="AG14" s="7">
        <v>8.8210000000000007E-3</v>
      </c>
      <c r="AH14" s="7">
        <v>0.40039200000000003</v>
      </c>
      <c r="AI14" s="7">
        <v>1.2849999999999999E-3</v>
      </c>
      <c r="AJ14" s="7">
        <v>2.209E-3</v>
      </c>
      <c r="AK14" s="7">
        <v>1.5223E-2</v>
      </c>
      <c r="AL14" s="7">
        <v>2.2234E-2</v>
      </c>
      <c r="AM14" s="7">
        <v>4.9680000000000002E-3</v>
      </c>
      <c r="AN14" s="7">
        <v>5.0600000000000003E-3</v>
      </c>
      <c r="AO14" s="7">
        <v>2.5003000000000001E-2</v>
      </c>
      <c r="AP14" s="7">
        <v>9.41E-4</v>
      </c>
      <c r="AQ14" s="7">
        <v>5.1192000000000001E-2</v>
      </c>
      <c r="AR14" s="7">
        <v>0.12612599999999999</v>
      </c>
      <c r="AS14" s="7">
        <v>6.9020000000000001E-3</v>
      </c>
      <c r="AT14" s="7">
        <v>5.4199999999999995E-4</v>
      </c>
      <c r="AU14" s="7">
        <v>5.1789999999999996E-3</v>
      </c>
      <c r="AV14" s="7">
        <v>6.5680000000000001E-3</v>
      </c>
      <c r="AW14" s="7">
        <v>8.2520000000000007E-3</v>
      </c>
      <c r="AX14" s="7">
        <v>8.1300000000000003E-4</v>
      </c>
      <c r="AY14" s="7">
        <v>3.8899999999999997E-2</v>
      </c>
      <c r="AZ14" s="7">
        <v>1.853E-3</v>
      </c>
    </row>
    <row r="15" spans="1:52" ht="15.75" hidden="1" thickBot="1" x14ac:dyDescent="0.3">
      <c r="A15" t="s">
        <v>54</v>
      </c>
      <c r="E15" s="10">
        <f>E14/E13-1</f>
        <v>-4.9389137222825452E-2</v>
      </c>
      <c r="F15" s="10">
        <f t="shared" ref="F15" si="53">F14/F13-1</f>
        <v>0.12931668753913583</v>
      </c>
      <c r="G15" s="10">
        <f t="shared" ref="G15" si="54">G14/G13-1</f>
        <v>0.10406026259940759</v>
      </c>
      <c r="H15" s="10">
        <f t="shared" ref="H15:I15" si="55">H14/H13-1</f>
        <v>-9.093678809574901E-2</v>
      </c>
      <c r="I15" s="14">
        <f t="shared" si="55"/>
        <v>0.46853780106493281</v>
      </c>
      <c r="J15" s="10">
        <f t="shared" ref="J15" si="56">J14/J13-1</f>
        <v>0.25251588637354816</v>
      </c>
      <c r="K15" s="10">
        <f t="shared" ref="K15" si="57">K14/K13-1</f>
        <v>0.52729074979686419</v>
      </c>
      <c r="L15" s="10">
        <f t="shared" ref="L15" si="58">L14/L13-1</f>
        <v>0.6198336357712424</v>
      </c>
      <c r="M15" s="10">
        <f t="shared" ref="M15" si="59">M14/M13-1</f>
        <v>0.76899655828570612</v>
      </c>
      <c r="N15" s="10">
        <f t="shared" ref="N15" si="60">N14/N13-1</f>
        <v>8.384017833907631E-3</v>
      </c>
      <c r="O15" s="10">
        <f t="shared" ref="O15" si="61">O14/O13-1</f>
        <v>0.22935821394379219</v>
      </c>
      <c r="P15" s="10">
        <f t="shared" ref="P15" si="62">P14/P13-1</f>
        <v>-9.6626643796455025E-2</v>
      </c>
      <c r="Q15" s="10">
        <f t="shared" ref="Q15" si="63">Q14/Q13-1</f>
        <v>5.5683859379009437E-2</v>
      </c>
      <c r="R15" s="10">
        <f t="shared" ref="R15" si="64">R14/R13-1</f>
        <v>0.10991534582132578</v>
      </c>
      <c r="S15" s="10">
        <f t="shared" ref="S15" si="65">S14/S13-1</f>
        <v>0.39801389342160465</v>
      </c>
      <c r="T15" s="10">
        <f t="shared" ref="T15" si="66">T14/T13-1</f>
        <v>-4.1491331425685951E-2</v>
      </c>
      <c r="U15" s="10">
        <f t="shared" ref="U15" si="67">U14/U13-1</f>
        <v>-0.15840386940749707</v>
      </c>
      <c r="V15" s="14">
        <f t="shared" ref="V15" si="68">V14/V13-1</f>
        <v>0.33794039612513105</v>
      </c>
      <c r="W15" s="10">
        <f t="shared" ref="W15" si="69">W14/W13-1</f>
        <v>-0.53176704169424216</v>
      </c>
      <c r="X15" s="10">
        <f t="shared" ref="X15" si="70">X14/X13-1</f>
        <v>0.14643101842905071</v>
      </c>
      <c r="Y15" s="10">
        <f t="shared" ref="Y15" si="71">Y14/Y13-1</f>
        <v>0.27972177635098983</v>
      </c>
      <c r="Z15" s="10">
        <f t="shared" ref="Z15" si="72">Z14/Z13-1</f>
        <v>0.33645537893278799</v>
      </c>
      <c r="AA15" s="10">
        <f t="shared" ref="AA15" si="73">AA14/AA13-1</f>
        <v>-0.23782234957020054</v>
      </c>
      <c r="AB15" s="10">
        <f t="shared" ref="AB15" si="74">AB14/AB13-1</f>
        <v>-0.11427475057559489</v>
      </c>
      <c r="AC15" s="10">
        <f t="shared" ref="AC15" si="75">AC14/AC13-1</f>
        <v>-0.11883139136394782</v>
      </c>
      <c r="AD15" s="10">
        <f t="shared" ref="AD15" si="76">AD14/AD13-1</f>
        <v>0.4224346717654559</v>
      </c>
      <c r="AE15" s="10">
        <f t="shared" ref="AE15" si="77">AE14/AE13-1</f>
        <v>0.18592297476759612</v>
      </c>
      <c r="AF15" s="14">
        <f t="shared" ref="AF15" si="78">AF14/AF13-1</f>
        <v>0.39776904281313064</v>
      </c>
      <c r="AG15" s="10">
        <f t="shared" ref="AG15" si="79">AG14/AG13-1</f>
        <v>0.11615842085284078</v>
      </c>
      <c r="AH15" s="10">
        <f t="shared" ref="AH15" si="80">AH14/AH13-1</f>
        <v>0.20556062398944963</v>
      </c>
      <c r="AI15" s="10">
        <f t="shared" ref="AI15" si="81">AI14/AI13-1</f>
        <v>-0.11072664359861606</v>
      </c>
      <c r="AJ15" s="10">
        <f t="shared" ref="AJ15" si="82">AJ14/AJ13-1</f>
        <v>9.0864197530864166E-2</v>
      </c>
      <c r="AK15" s="10">
        <f t="shared" ref="AK15" si="83">AK14/AK13-1</f>
        <v>9.5101071865333342E-2</v>
      </c>
      <c r="AL15" s="10">
        <f t="shared" ref="AL15" si="84">AL14/AL13-1</f>
        <v>0.4276358032618468</v>
      </c>
      <c r="AM15" s="10">
        <f t="shared" ref="AM15" si="85">AM14/AM13-1</f>
        <v>-0.1207079646017698</v>
      </c>
      <c r="AN15" s="10">
        <f t="shared" ref="AN15" si="86">AN14/AN13-1</f>
        <v>-0.21355299968915131</v>
      </c>
      <c r="AO15" s="10">
        <f t="shared" ref="AO15" si="87">AO14/AO13-1</f>
        <v>0.22901101061738105</v>
      </c>
      <c r="AP15" s="10">
        <f t="shared" ref="AP15" si="88">AP14/AP13-1</f>
        <v>-0.54889741131351877</v>
      </c>
      <c r="AQ15" s="10">
        <f t="shared" ref="AQ15" si="89">AQ14/AQ13-1</f>
        <v>0.14242356616826601</v>
      </c>
      <c r="AR15" s="10">
        <f t="shared" ref="AR15" si="90">AR14/AR13-1</f>
        <v>0.24948980602722348</v>
      </c>
      <c r="AS15" s="10">
        <f t="shared" ref="AS15" si="91">AS14/AS13-1</f>
        <v>0.28600708030557098</v>
      </c>
      <c r="AT15" s="10">
        <f t="shared" ref="AT15" si="92">AT14/AT13-1</f>
        <v>-0.25956284153005471</v>
      </c>
      <c r="AU15" s="10">
        <f t="shared" ref="AU15" si="93">AU14/AU13-1</f>
        <v>-0.18376674546887317</v>
      </c>
      <c r="AV15" s="10">
        <f t="shared" ref="AV15" si="94">AV14/AV13-1</f>
        <v>-0.13669821240799163</v>
      </c>
      <c r="AW15" s="10">
        <f t="shared" ref="AW15" si="95">AW14/AW13-1</f>
        <v>0.47673586256263434</v>
      </c>
      <c r="AX15" s="10">
        <f t="shared" ref="AX15" si="96">AX14/AX13-1</f>
        <v>3.4351145038167941E-2</v>
      </c>
      <c r="AY15" s="10">
        <f t="shared" ref="AY15" si="97">AY14/AY13-1</f>
        <v>0.39526542324246772</v>
      </c>
      <c r="AZ15" s="10">
        <f t="shared" ref="AZ15" si="98">AZ14/AZ13-1</f>
        <v>-7.5349301397205637E-2</v>
      </c>
    </row>
    <row r="16" spans="1:52" hidden="1" x14ac:dyDescent="0.25"/>
    <row r="18" spans="1:52" x14ac:dyDescent="0.25">
      <c r="A18" t="s">
        <v>0</v>
      </c>
      <c r="B18" t="s">
        <v>1</v>
      </c>
      <c r="C18" t="s">
        <v>56</v>
      </c>
      <c r="D18" t="s">
        <v>2</v>
      </c>
      <c r="E18" s="3" t="s">
        <v>3</v>
      </c>
      <c r="F18" s="5" t="s">
        <v>4</v>
      </c>
      <c r="G18" s="7" t="s">
        <v>5</v>
      </c>
      <c r="H18" s="7" t="s">
        <v>6</v>
      </c>
      <c r="I18" s="9" t="s">
        <v>7</v>
      </c>
      <c r="J18" s="9" t="s">
        <v>8</v>
      </c>
      <c r="K18" s="9" t="s">
        <v>9</v>
      </c>
      <c r="L18" s="9" t="s">
        <v>10</v>
      </c>
      <c r="M18" s="9" t="s">
        <v>11</v>
      </c>
      <c r="N18" s="9" t="s">
        <v>12</v>
      </c>
      <c r="O18" s="7" t="s">
        <v>13</v>
      </c>
      <c r="P18" s="7" t="s">
        <v>14</v>
      </c>
      <c r="Q18" s="7" t="s">
        <v>15</v>
      </c>
      <c r="R18" s="7" t="s">
        <v>16</v>
      </c>
      <c r="S18" s="7" t="s">
        <v>17</v>
      </c>
      <c r="T18" s="7" t="s">
        <v>18</v>
      </c>
      <c r="U18" s="7" t="s">
        <v>19</v>
      </c>
      <c r="V18" s="7" t="s">
        <v>20</v>
      </c>
      <c r="W18" s="7" t="s">
        <v>21</v>
      </c>
      <c r="X18" s="7" t="s">
        <v>22</v>
      </c>
      <c r="Y18" s="7" t="s">
        <v>23</v>
      </c>
      <c r="Z18" s="7" t="s">
        <v>24</v>
      </c>
      <c r="AA18" s="7" t="s">
        <v>25</v>
      </c>
      <c r="AB18" s="7" t="s">
        <v>26</v>
      </c>
      <c r="AC18" s="7" t="s">
        <v>27</v>
      </c>
      <c r="AD18" s="7" t="s">
        <v>28</v>
      </c>
      <c r="AE18" s="7" t="s">
        <v>29</v>
      </c>
      <c r="AF18" s="7" t="s">
        <v>30</v>
      </c>
      <c r="AG18" s="7" t="s">
        <v>31</v>
      </c>
      <c r="AH18" s="7" t="s">
        <v>32</v>
      </c>
      <c r="AI18" s="7" t="s">
        <v>33</v>
      </c>
      <c r="AJ18" s="7" t="s">
        <v>34</v>
      </c>
      <c r="AK18" s="7" t="s">
        <v>35</v>
      </c>
      <c r="AL18" s="7" t="s">
        <v>36</v>
      </c>
      <c r="AM18" s="7" t="s">
        <v>37</v>
      </c>
      <c r="AN18" s="7" t="s">
        <v>38</v>
      </c>
      <c r="AO18" s="7" t="s">
        <v>39</v>
      </c>
      <c r="AP18" s="7" t="s">
        <v>40</v>
      </c>
      <c r="AQ18" s="7" t="s">
        <v>41</v>
      </c>
      <c r="AR18" s="7" t="s">
        <v>42</v>
      </c>
      <c r="AS18" s="7" t="s">
        <v>43</v>
      </c>
      <c r="AT18" s="7" t="s">
        <v>44</v>
      </c>
      <c r="AU18" s="7" t="s">
        <v>45</v>
      </c>
      <c r="AV18" s="7" t="s">
        <v>46</v>
      </c>
      <c r="AW18" s="7" t="s">
        <v>47</v>
      </c>
      <c r="AX18" s="7" t="s">
        <v>48</v>
      </c>
      <c r="AY18" s="7" t="s">
        <v>49</v>
      </c>
      <c r="AZ18" s="7" t="s">
        <v>50</v>
      </c>
    </row>
    <row r="19" spans="1:52" x14ac:dyDescent="0.25">
      <c r="A19" t="s">
        <v>51</v>
      </c>
      <c r="B19">
        <v>0</v>
      </c>
      <c r="C19" t="s">
        <v>57</v>
      </c>
      <c r="D19">
        <v>1412400</v>
      </c>
      <c r="E19" s="3">
        <v>44.023885</v>
      </c>
      <c r="F19" s="5">
        <v>1</v>
      </c>
      <c r="G19" s="7">
        <v>6.2803999999999999E-2</v>
      </c>
      <c r="H19" s="7">
        <v>0.203546</v>
      </c>
      <c r="I19" s="16">
        <v>528.79917399999999</v>
      </c>
      <c r="J19" s="9">
        <v>119.848679</v>
      </c>
      <c r="K19" s="9">
        <v>172.99757099999999</v>
      </c>
      <c r="L19" s="9">
        <v>134.783907</v>
      </c>
      <c r="M19" s="9">
        <v>67.350497000000004</v>
      </c>
      <c r="N19" s="9">
        <v>33.818516000000002</v>
      </c>
      <c r="O19" s="7">
        <v>0.63641700000000001</v>
      </c>
      <c r="P19" s="7">
        <v>5.9800000000000001E-4</v>
      </c>
      <c r="Q19" s="7">
        <v>2.6840000000000002E-3</v>
      </c>
      <c r="R19" s="7">
        <v>1.5446E-2</v>
      </c>
      <c r="S19" s="7">
        <v>2.8205000000000001E-2</v>
      </c>
      <c r="T19" s="7">
        <v>1.3075E-2</v>
      </c>
      <c r="U19" s="7">
        <v>8.0689999999999998E-3</v>
      </c>
      <c r="V19" s="12">
        <v>7.1570999999999996E-2</v>
      </c>
      <c r="W19" s="7">
        <v>2.2179999999999999E-3</v>
      </c>
      <c r="X19" s="7">
        <v>6.4408000000000007E-2</v>
      </c>
      <c r="Y19" s="7">
        <v>0.16376299999999999</v>
      </c>
      <c r="Z19" s="7">
        <v>1.9736E-2</v>
      </c>
      <c r="AA19" s="7">
        <v>1.4400000000000001E-3</v>
      </c>
      <c r="AB19" s="7">
        <v>1.2411E-2</v>
      </c>
      <c r="AC19" s="7">
        <v>1.0220999999999999E-2</v>
      </c>
      <c r="AD19" s="7">
        <v>1.4843E-2</v>
      </c>
      <c r="AE19" s="7">
        <v>2.9239999999999999E-3</v>
      </c>
      <c r="AF19" s="12">
        <v>7.8204999999999997E-2</v>
      </c>
      <c r="AG19" s="7">
        <v>9.5139999999999999E-3</v>
      </c>
      <c r="AH19" s="7">
        <v>0.39141999999999999</v>
      </c>
      <c r="AI19" s="7">
        <v>4.2400000000000001E-4</v>
      </c>
      <c r="AJ19" s="7">
        <v>1.387E-3</v>
      </c>
      <c r="AK19" s="7">
        <v>8.6269999999999993E-3</v>
      </c>
      <c r="AL19" s="7">
        <v>2.0598999999999999E-2</v>
      </c>
      <c r="AM19" s="7">
        <v>5.9519999999999998E-3</v>
      </c>
      <c r="AN19" s="7">
        <v>4.8830000000000002E-3</v>
      </c>
      <c r="AO19" s="7">
        <v>3.0130000000000001E-2</v>
      </c>
      <c r="AP19" s="7">
        <v>1.5120000000000001E-3</v>
      </c>
      <c r="AQ19" s="7">
        <v>4.9578999999999998E-2</v>
      </c>
      <c r="AR19" s="7">
        <v>0.11187</v>
      </c>
      <c r="AS19" s="7">
        <v>6.7790000000000003E-3</v>
      </c>
      <c r="AT19" s="7">
        <v>7.2499999999999995E-4</v>
      </c>
      <c r="AU19" s="7">
        <v>5.293E-3</v>
      </c>
      <c r="AV19" s="7">
        <v>6.6210000000000001E-3</v>
      </c>
      <c r="AW19" s="7">
        <v>1.0772E-2</v>
      </c>
      <c r="AX19" s="7">
        <v>9.6199999999999996E-4</v>
      </c>
      <c r="AY19" s="7">
        <v>4.7273000000000003E-2</v>
      </c>
      <c r="AZ19" s="7">
        <v>2.2060000000000001E-3</v>
      </c>
    </row>
    <row r="20" spans="1:52" x14ac:dyDescent="0.25">
      <c r="A20" t="s">
        <v>51</v>
      </c>
      <c r="B20">
        <v>1</v>
      </c>
      <c r="C20" t="s">
        <v>57</v>
      </c>
      <c r="D20">
        <v>97543</v>
      </c>
      <c r="E20" s="3">
        <v>44.829531000000003</v>
      </c>
      <c r="F20" s="5">
        <v>1</v>
      </c>
      <c r="G20" s="7">
        <v>5.9839999999999997E-2</v>
      </c>
      <c r="H20" s="7">
        <v>0.16324</v>
      </c>
      <c r="I20" s="16">
        <v>644.63970400000005</v>
      </c>
      <c r="J20" s="9">
        <v>116.26403500000001</v>
      </c>
      <c r="K20" s="9">
        <v>213.90844300000001</v>
      </c>
      <c r="L20" s="9">
        <v>181.76560499999999</v>
      </c>
      <c r="M20" s="9">
        <v>103.552308</v>
      </c>
      <c r="N20" s="9">
        <v>29.14931</v>
      </c>
      <c r="O20" s="7">
        <v>0.68822899999999998</v>
      </c>
      <c r="P20" s="7">
        <v>4.4000000000000002E-4</v>
      </c>
      <c r="Q20" s="7">
        <v>1.9170000000000001E-3</v>
      </c>
      <c r="R20" s="7">
        <v>1.2743000000000001E-2</v>
      </c>
      <c r="S20" s="7">
        <v>3.3973999999999997E-2</v>
      </c>
      <c r="T20" s="7">
        <v>1.0907999999999999E-2</v>
      </c>
      <c r="U20" s="7">
        <v>6.0070000000000002E-3</v>
      </c>
      <c r="V20" s="12">
        <v>8.8453000000000004E-2</v>
      </c>
      <c r="W20" s="7">
        <v>8.7100000000000003E-4</v>
      </c>
      <c r="X20" s="7">
        <v>6.0054999999999997E-2</v>
      </c>
      <c r="Y20" s="7">
        <v>0.174733</v>
      </c>
      <c r="Z20" s="7">
        <v>2.2154E-2</v>
      </c>
      <c r="AA20" s="7">
        <v>9.0200000000000002E-4</v>
      </c>
      <c r="AB20" s="7">
        <v>9.2569999999999996E-3</v>
      </c>
      <c r="AC20" s="7">
        <v>7.9340000000000001E-3</v>
      </c>
      <c r="AD20" s="7">
        <v>1.8402000000000002E-2</v>
      </c>
      <c r="AE20" s="7">
        <v>3.2699999999999999E-3</v>
      </c>
      <c r="AF20" s="12">
        <v>9.8519999999999996E-2</v>
      </c>
      <c r="AG20" s="7">
        <v>9.6259999999999991E-3</v>
      </c>
      <c r="AH20" s="7">
        <v>0.41370400000000002</v>
      </c>
      <c r="AI20" s="7">
        <v>3.28E-4</v>
      </c>
      <c r="AJ20" s="7">
        <v>9.0200000000000002E-4</v>
      </c>
      <c r="AK20" s="7">
        <v>6.9709999999999998E-3</v>
      </c>
      <c r="AL20" s="7">
        <v>2.4941999999999999E-2</v>
      </c>
      <c r="AM20" s="7">
        <v>4.5719999999999997E-3</v>
      </c>
      <c r="AN20" s="7">
        <v>3.2290000000000001E-3</v>
      </c>
      <c r="AO20" s="7">
        <v>3.6167999999999999E-2</v>
      </c>
      <c r="AP20" s="7">
        <v>5.22E-4</v>
      </c>
      <c r="AQ20" s="7">
        <v>4.5845999999999998E-2</v>
      </c>
      <c r="AR20" s="7">
        <v>0.11508699999999999</v>
      </c>
      <c r="AS20" s="7">
        <v>7.4830000000000001E-3</v>
      </c>
      <c r="AT20" s="7">
        <v>3.48E-4</v>
      </c>
      <c r="AU20" s="7">
        <v>3.5469999999999998E-3</v>
      </c>
      <c r="AV20" s="7">
        <v>5.0540000000000003E-3</v>
      </c>
      <c r="AW20" s="7">
        <v>1.3809E-2</v>
      </c>
      <c r="AX20" s="7">
        <v>1.0139999999999999E-3</v>
      </c>
      <c r="AY20" s="7">
        <v>5.9963000000000002E-2</v>
      </c>
      <c r="AZ20" s="7">
        <v>1.7730000000000001E-3</v>
      </c>
    </row>
    <row r="21" spans="1:52" x14ac:dyDescent="0.25">
      <c r="D21" s="17">
        <f>D20/SUM(D19:D20)</f>
        <v>6.4600451805134365E-2</v>
      </c>
      <c r="E21" s="3">
        <f>E20-E19</f>
        <v>0.80564600000000297</v>
      </c>
      <c r="G21" s="18">
        <f>G20-G19</f>
        <v>-2.9640000000000014E-3</v>
      </c>
      <c r="H21" s="18">
        <f>H20-H19</f>
        <v>-4.0306000000000008E-2</v>
      </c>
      <c r="I21" s="16">
        <f>I20-I19</f>
        <v>115.84053000000006</v>
      </c>
      <c r="J21" s="3">
        <f t="shared" ref="J21" si="99">J20-J19</f>
        <v>-3.5846439999999973</v>
      </c>
      <c r="K21" s="9">
        <f t="shared" ref="K21" si="100">K20-K19</f>
        <v>40.910872000000012</v>
      </c>
      <c r="L21" s="9">
        <f t="shared" ref="L21" si="101">L20-L19</f>
        <v>46.981697999999994</v>
      </c>
      <c r="M21" s="9">
        <f t="shared" ref="M21" si="102">M20-M19</f>
        <v>36.201810999999992</v>
      </c>
      <c r="N21" s="9">
        <f t="shared" ref="N21" si="103">N20-N19</f>
        <v>-4.6692060000000026</v>
      </c>
      <c r="V21" s="12"/>
      <c r="AF21" s="12"/>
    </row>
    <row r="22" spans="1:52" x14ac:dyDescent="0.25">
      <c r="A22" t="s">
        <v>54</v>
      </c>
      <c r="E22" s="10">
        <f>E20/E19-1</f>
        <v>1.8300202265202348E-2</v>
      </c>
      <c r="F22" s="10">
        <f t="shared" ref="F22:AZ22" si="104">F20/F19-1</f>
        <v>0</v>
      </c>
      <c r="G22" s="10">
        <f t="shared" si="104"/>
        <v>-4.7194446213617014E-2</v>
      </c>
      <c r="H22" s="10">
        <f t="shared" si="104"/>
        <v>-0.19801912098493712</v>
      </c>
      <c r="I22" s="13">
        <f t="shared" si="104"/>
        <v>0.21906337168370849</v>
      </c>
      <c r="J22" s="10">
        <f t="shared" si="104"/>
        <v>-2.9909749777050076E-2</v>
      </c>
      <c r="K22" s="10">
        <f t="shared" si="104"/>
        <v>0.23648234922327327</v>
      </c>
      <c r="L22" s="10">
        <f t="shared" si="104"/>
        <v>0.34857053075334865</v>
      </c>
      <c r="M22" s="10">
        <f t="shared" si="104"/>
        <v>0.53751364299509152</v>
      </c>
      <c r="N22" s="10">
        <f t="shared" si="104"/>
        <v>-0.1380665550197413</v>
      </c>
      <c r="O22" s="10">
        <f t="shared" si="104"/>
        <v>8.1412030162613558E-2</v>
      </c>
      <c r="P22" s="10">
        <f t="shared" si="104"/>
        <v>-0.26421404682274241</v>
      </c>
      <c r="Q22" s="10">
        <f t="shared" si="104"/>
        <v>-0.28576751117734722</v>
      </c>
      <c r="R22" s="10">
        <f t="shared" si="104"/>
        <v>-0.17499676291596522</v>
      </c>
      <c r="S22" s="10">
        <f t="shared" si="104"/>
        <v>0.20453820244637466</v>
      </c>
      <c r="T22" s="10">
        <f t="shared" si="104"/>
        <v>-0.16573613766730411</v>
      </c>
      <c r="U22" s="10">
        <f t="shared" si="104"/>
        <v>-0.25554591647044234</v>
      </c>
      <c r="V22" s="13">
        <f t="shared" si="104"/>
        <v>0.23587765994606769</v>
      </c>
      <c r="W22" s="10">
        <f t="shared" si="104"/>
        <v>-0.6073038773669972</v>
      </c>
      <c r="X22" s="10">
        <f t="shared" si="104"/>
        <v>-6.7584772078002842E-2</v>
      </c>
      <c r="Y22" s="10">
        <f t="shared" si="104"/>
        <v>6.6987048356466516E-2</v>
      </c>
      <c r="Z22" s="10">
        <f t="shared" si="104"/>
        <v>0.12251722740170257</v>
      </c>
      <c r="AA22" s="10">
        <f t="shared" si="104"/>
        <v>-0.37361111111111112</v>
      </c>
      <c r="AB22" s="10">
        <f t="shared" si="104"/>
        <v>-0.25412940133752315</v>
      </c>
      <c r="AC22" s="10">
        <f t="shared" si="104"/>
        <v>-0.2237550141864787</v>
      </c>
      <c r="AD22" s="10">
        <f t="shared" si="104"/>
        <v>0.23977632554065909</v>
      </c>
      <c r="AE22" s="10">
        <f t="shared" si="104"/>
        <v>0.11833105335157312</v>
      </c>
      <c r="AF22" s="13">
        <f t="shared" si="104"/>
        <v>0.2597659996163928</v>
      </c>
      <c r="AG22" s="10">
        <f t="shared" si="104"/>
        <v>1.1772125289047697E-2</v>
      </c>
      <c r="AH22" s="10">
        <f t="shared" si="104"/>
        <v>5.6931173675335955E-2</v>
      </c>
      <c r="AI22" s="10">
        <f t="shared" si="104"/>
        <v>-0.22641509433962259</v>
      </c>
      <c r="AJ22" s="10">
        <f t="shared" si="104"/>
        <v>-0.34967555875991341</v>
      </c>
      <c r="AK22" s="10">
        <f t="shared" si="104"/>
        <v>-0.19195548858235767</v>
      </c>
      <c r="AL22" s="10">
        <f t="shared" si="104"/>
        <v>0.21083547745036157</v>
      </c>
      <c r="AM22" s="10">
        <f t="shared" si="104"/>
        <v>-0.23185483870967749</v>
      </c>
      <c r="AN22" s="10">
        <f t="shared" si="104"/>
        <v>-0.33872619291419215</v>
      </c>
      <c r="AO22" s="10">
        <f t="shared" si="104"/>
        <v>0.20039827414537004</v>
      </c>
      <c r="AP22" s="10">
        <f t="shared" si="104"/>
        <v>-0.65476190476190477</v>
      </c>
      <c r="AQ22" s="10">
        <f t="shared" si="104"/>
        <v>-7.5293975271788494E-2</v>
      </c>
      <c r="AR22" s="10">
        <f t="shared" si="104"/>
        <v>2.8756592473406561E-2</v>
      </c>
      <c r="AS22" s="10">
        <f t="shared" si="104"/>
        <v>0.10385012538722527</v>
      </c>
      <c r="AT22" s="10">
        <f t="shared" si="104"/>
        <v>-0.52</v>
      </c>
      <c r="AU22" s="10">
        <f t="shared" si="104"/>
        <v>-0.32986963914604195</v>
      </c>
      <c r="AV22" s="10">
        <f t="shared" si="104"/>
        <v>-0.23667119770427425</v>
      </c>
      <c r="AW22" s="10">
        <f t="shared" si="104"/>
        <v>0.28193464537690316</v>
      </c>
      <c r="AX22" s="10">
        <f t="shared" si="104"/>
        <v>5.4054054054053946E-2</v>
      </c>
      <c r="AY22" s="10">
        <f t="shared" si="104"/>
        <v>0.26844075899562125</v>
      </c>
      <c r="AZ22" s="10">
        <f t="shared" si="104"/>
        <v>-0.19628286491387126</v>
      </c>
    </row>
    <row r="23" spans="1:52" x14ac:dyDescent="0.25">
      <c r="I23" s="16"/>
      <c r="V23" s="12"/>
      <c r="AF23" s="12"/>
    </row>
    <row r="24" spans="1:52" x14ac:dyDescent="0.25">
      <c r="A24" t="s">
        <v>51</v>
      </c>
      <c r="B24">
        <v>0</v>
      </c>
      <c r="C24" t="s">
        <v>58</v>
      </c>
      <c r="D24">
        <v>1445131</v>
      </c>
      <c r="E24" s="3">
        <v>43.956510000000002</v>
      </c>
      <c r="F24" s="5">
        <v>0</v>
      </c>
      <c r="G24" s="7">
        <v>3.6290999999999997E-2</v>
      </c>
      <c r="H24" s="7">
        <v>0.144319</v>
      </c>
      <c r="I24" s="16">
        <v>400.93232599999999</v>
      </c>
      <c r="J24" s="9">
        <v>96.326740999999998</v>
      </c>
      <c r="K24" s="9">
        <v>129.25490500000001</v>
      </c>
      <c r="L24" s="9">
        <v>89.039019999999994</v>
      </c>
      <c r="M24" s="9">
        <v>63.707847000000001</v>
      </c>
      <c r="N24" s="9">
        <v>22.603811</v>
      </c>
      <c r="O24" s="7">
        <v>0.62989700000000004</v>
      </c>
      <c r="P24" s="7">
        <v>3.0010000000000002E-3</v>
      </c>
      <c r="Q24" s="7">
        <v>6.0769999999999999E-3</v>
      </c>
      <c r="R24" s="7">
        <v>3.4259999999999999E-2</v>
      </c>
      <c r="S24" s="7">
        <v>2.2284999999999999E-2</v>
      </c>
      <c r="T24" s="7">
        <v>1.3317000000000001E-2</v>
      </c>
      <c r="U24" s="7">
        <v>1.2034E-2</v>
      </c>
      <c r="V24" s="12">
        <v>4.8340000000000001E-2</v>
      </c>
      <c r="W24" s="7">
        <v>1.6620000000000001E-3</v>
      </c>
      <c r="X24" s="7">
        <v>7.8614000000000003E-2</v>
      </c>
      <c r="Y24" s="7">
        <v>0.19631399999999999</v>
      </c>
      <c r="Z24" s="7">
        <v>1.8665999999999999E-2</v>
      </c>
      <c r="AA24" s="7">
        <v>1.5950000000000001E-3</v>
      </c>
      <c r="AB24" s="7">
        <v>1.6121E-2</v>
      </c>
      <c r="AC24" s="7">
        <v>1.4567E-2</v>
      </c>
      <c r="AD24" s="7">
        <v>4.4749999999999998E-3</v>
      </c>
      <c r="AE24" s="7">
        <v>2.408E-3</v>
      </c>
      <c r="AF24" s="12">
        <v>3.7615000000000003E-2</v>
      </c>
      <c r="AG24" s="7">
        <v>9.5429999999999994E-3</v>
      </c>
      <c r="AH24" s="7">
        <v>0.40460000000000002</v>
      </c>
      <c r="AI24" s="7">
        <v>2.503E-3</v>
      </c>
      <c r="AJ24" s="7">
        <v>3.2980000000000002E-3</v>
      </c>
      <c r="AK24" s="7">
        <v>2.2321000000000001E-2</v>
      </c>
      <c r="AL24" s="7">
        <v>1.6452000000000001E-2</v>
      </c>
      <c r="AM24" s="7">
        <v>6.0699999999999999E-3</v>
      </c>
      <c r="AN24" s="7">
        <v>7.79E-3</v>
      </c>
      <c r="AO24" s="7">
        <v>1.9032E-2</v>
      </c>
      <c r="AP24" s="7">
        <v>1.036E-3</v>
      </c>
      <c r="AQ24" s="7">
        <v>6.2567999999999999E-2</v>
      </c>
      <c r="AR24" s="7">
        <v>0.13464100000000001</v>
      </c>
      <c r="AS24" s="7">
        <v>6.7219999999999997E-3</v>
      </c>
      <c r="AT24" s="7">
        <v>8.5099999999999998E-4</v>
      </c>
      <c r="AU24" s="7">
        <v>7.7739999999999997E-3</v>
      </c>
      <c r="AV24" s="7">
        <v>9.7099999999999999E-3</v>
      </c>
      <c r="AW24" s="7">
        <v>2.9380000000000001E-3</v>
      </c>
      <c r="AX24" s="7">
        <v>8.1899999999999996E-4</v>
      </c>
      <c r="AY24" s="7">
        <v>2.3432999999999999E-2</v>
      </c>
      <c r="AZ24" s="7">
        <v>2.4819999999999998E-3</v>
      </c>
    </row>
    <row r="25" spans="1:52" x14ac:dyDescent="0.25">
      <c r="A25" t="s">
        <v>51</v>
      </c>
      <c r="B25">
        <v>1</v>
      </c>
      <c r="C25" t="s">
        <v>58</v>
      </c>
      <c r="D25">
        <v>59483</v>
      </c>
      <c r="E25" s="3">
        <v>46.936183</v>
      </c>
      <c r="F25" s="5">
        <v>0</v>
      </c>
      <c r="G25" s="7">
        <v>3.9623999999999999E-2</v>
      </c>
      <c r="H25" s="7">
        <v>0.13102900000000001</v>
      </c>
      <c r="I25" s="16">
        <v>578.35423800000001</v>
      </c>
      <c r="J25" s="9">
        <v>122.218952</v>
      </c>
      <c r="K25" s="9">
        <v>191.66747799999999</v>
      </c>
      <c r="L25" s="9">
        <v>133.21376100000001</v>
      </c>
      <c r="M25" s="9">
        <v>109.367673</v>
      </c>
      <c r="N25" s="9">
        <v>21.886372999999999</v>
      </c>
      <c r="O25" s="7">
        <v>0.81118900000000005</v>
      </c>
      <c r="P25" s="7">
        <v>3.1939999999999998E-3</v>
      </c>
      <c r="Q25" s="7">
        <v>8.2199999999999999E-3</v>
      </c>
      <c r="R25" s="7">
        <v>4.7946000000000003E-2</v>
      </c>
      <c r="S25" s="7">
        <v>3.0394999999999998E-2</v>
      </c>
      <c r="T25" s="7">
        <v>1.5162999999999999E-2</v>
      </c>
      <c r="U25" s="7">
        <v>1.3398E-2</v>
      </c>
      <c r="V25" s="12">
        <v>6.2051000000000002E-2</v>
      </c>
      <c r="W25" s="7">
        <v>1.1590000000000001E-3</v>
      </c>
      <c r="X25" s="7">
        <v>9.7270999999999996E-2</v>
      </c>
      <c r="Y25" s="7">
        <v>0.26906799999999997</v>
      </c>
      <c r="Z25" s="7">
        <v>2.5905999999999998E-2</v>
      </c>
      <c r="AA25" s="7">
        <v>1.428E-3</v>
      </c>
      <c r="AB25" s="7">
        <v>1.8425E-2</v>
      </c>
      <c r="AC25" s="7">
        <v>1.6323000000000001E-2</v>
      </c>
      <c r="AD25" s="7">
        <v>5.7320000000000001E-3</v>
      </c>
      <c r="AE25" s="7">
        <v>2.908E-3</v>
      </c>
      <c r="AF25" s="12">
        <v>5.1812999999999998E-2</v>
      </c>
      <c r="AG25" s="7">
        <v>9.8340000000000007E-3</v>
      </c>
      <c r="AH25" s="7">
        <v>0.520316</v>
      </c>
      <c r="AI25" s="7">
        <v>2.7060000000000001E-3</v>
      </c>
      <c r="AJ25" s="7">
        <v>4.3369999999999997E-3</v>
      </c>
      <c r="AK25" s="7">
        <v>3.2160000000000001E-2</v>
      </c>
      <c r="AL25" s="7">
        <v>2.2594E-2</v>
      </c>
      <c r="AM25" s="7">
        <v>6.5389999999999997E-3</v>
      </c>
      <c r="AN25" s="7">
        <v>8.2710000000000006E-3</v>
      </c>
      <c r="AO25" s="7">
        <v>2.4006E-2</v>
      </c>
      <c r="AP25" s="7">
        <v>7.5600000000000005E-4</v>
      </c>
      <c r="AQ25" s="7">
        <v>7.8375E-2</v>
      </c>
      <c r="AR25" s="7">
        <v>0.18304300000000001</v>
      </c>
      <c r="AS25" s="7">
        <v>8.6409999999999994E-3</v>
      </c>
      <c r="AT25" s="7">
        <v>9.2400000000000002E-4</v>
      </c>
      <c r="AU25" s="7">
        <v>9.0100000000000006E-3</v>
      </c>
      <c r="AV25" s="7">
        <v>1.0994E-2</v>
      </c>
      <c r="AW25" s="7">
        <v>3.8830000000000002E-3</v>
      </c>
      <c r="AX25" s="7">
        <v>9.9099999999999991E-4</v>
      </c>
      <c r="AY25" s="7">
        <v>3.1992E-2</v>
      </c>
      <c r="AZ25" s="7">
        <v>2.3869999999999998E-3</v>
      </c>
    </row>
    <row r="26" spans="1:52" x14ac:dyDescent="0.25">
      <c r="D26" s="17">
        <f>D25/SUM(D24:D25)</f>
        <v>3.9533727587274879E-2</v>
      </c>
      <c r="E26" s="3">
        <f>E25-E24</f>
        <v>2.9796729999999982</v>
      </c>
      <c r="G26" s="18">
        <f>G25-G24</f>
        <v>3.3330000000000026E-3</v>
      </c>
      <c r="H26" s="18">
        <f>H25-H24</f>
        <v>-1.3289999999999996E-2</v>
      </c>
      <c r="I26" s="16">
        <f>I25-I24</f>
        <v>177.42191200000002</v>
      </c>
      <c r="J26" s="3">
        <f t="shared" ref="J26" si="105">J25-J24</f>
        <v>25.892211000000003</v>
      </c>
      <c r="K26" s="9">
        <f t="shared" ref="K26" si="106">K25-K24</f>
        <v>62.412572999999981</v>
      </c>
      <c r="L26" s="9">
        <f t="shared" ref="L26" si="107">L25-L24</f>
        <v>44.174741000000012</v>
      </c>
      <c r="M26" s="9">
        <f t="shared" ref="M26" si="108">M25-M24</f>
        <v>45.659825999999995</v>
      </c>
      <c r="N26" s="9">
        <f t="shared" ref="N26" si="109">N25-N24</f>
        <v>-0.71743800000000135</v>
      </c>
      <c r="V26" s="12"/>
      <c r="AF26" s="12"/>
    </row>
    <row r="27" spans="1:52" x14ac:dyDescent="0.25">
      <c r="A27" t="s">
        <v>54</v>
      </c>
      <c r="E27" s="10">
        <f>E25/E24-1</f>
        <v>6.7786842040007178E-2</v>
      </c>
      <c r="F27" s="10" t="e">
        <f t="shared" ref="F27:AZ27" si="110">F25/F24-1</f>
        <v>#DIV/0!</v>
      </c>
      <c r="G27" s="10">
        <f t="shared" si="110"/>
        <v>9.1840952302223666E-2</v>
      </c>
      <c r="H27" s="10">
        <f t="shared" si="110"/>
        <v>-9.2087666904565602E-2</v>
      </c>
      <c r="I27" s="13">
        <f t="shared" si="110"/>
        <v>0.44252333996136795</v>
      </c>
      <c r="J27" s="10">
        <f t="shared" si="110"/>
        <v>0.26879567118335301</v>
      </c>
      <c r="K27" s="10">
        <f t="shared" si="110"/>
        <v>0.48286425184405934</v>
      </c>
      <c r="L27" s="10">
        <f t="shared" si="110"/>
        <v>0.49612788864926882</v>
      </c>
      <c r="M27" s="10">
        <f t="shared" si="110"/>
        <v>0.71670646788613013</v>
      </c>
      <c r="N27" s="10">
        <f t="shared" si="110"/>
        <v>-3.1739692036887091E-2</v>
      </c>
      <c r="O27" s="10">
        <f t="shared" si="110"/>
        <v>0.28781213436482478</v>
      </c>
      <c r="P27" s="10">
        <f t="shared" si="110"/>
        <v>6.4311896034654925E-2</v>
      </c>
      <c r="Q27" s="10">
        <f t="shared" si="110"/>
        <v>0.35264110580878727</v>
      </c>
      <c r="R27" s="10">
        <f t="shared" si="110"/>
        <v>0.39947460595446604</v>
      </c>
      <c r="S27" s="10">
        <f t="shared" si="110"/>
        <v>0.36392192057437733</v>
      </c>
      <c r="T27" s="10">
        <f t="shared" si="110"/>
        <v>0.13861980926635109</v>
      </c>
      <c r="U27" s="10">
        <f t="shared" si="110"/>
        <v>0.11334552102376616</v>
      </c>
      <c r="V27" s="13">
        <f t="shared" si="110"/>
        <v>0.28363673976003301</v>
      </c>
      <c r="W27" s="10">
        <f t="shared" si="110"/>
        <v>-0.30264741275571594</v>
      </c>
      <c r="X27" s="10">
        <f t="shared" si="110"/>
        <v>0.23732414073829089</v>
      </c>
      <c r="Y27" s="10">
        <f t="shared" si="110"/>
        <v>0.37060016096661474</v>
      </c>
      <c r="Z27" s="10">
        <f t="shared" si="110"/>
        <v>0.38787099539269265</v>
      </c>
      <c r="AA27" s="10">
        <f t="shared" si="110"/>
        <v>-0.10470219435736683</v>
      </c>
      <c r="AB27" s="10">
        <f t="shared" si="110"/>
        <v>0.1429191737485267</v>
      </c>
      <c r="AC27" s="10">
        <f t="shared" si="110"/>
        <v>0.12054644058488373</v>
      </c>
      <c r="AD27" s="10">
        <f t="shared" si="110"/>
        <v>0.28089385474860351</v>
      </c>
      <c r="AE27" s="10">
        <f t="shared" si="110"/>
        <v>0.20764119601328912</v>
      </c>
      <c r="AF27" s="13">
        <f t="shared" si="110"/>
        <v>0.37745580220656638</v>
      </c>
      <c r="AG27" s="10">
        <f t="shared" si="110"/>
        <v>3.0493555485696433E-2</v>
      </c>
      <c r="AH27" s="10">
        <f t="shared" si="110"/>
        <v>0.28600098863074641</v>
      </c>
      <c r="AI27" s="10">
        <f t="shared" si="110"/>
        <v>8.1102676787854655E-2</v>
      </c>
      <c r="AJ27" s="10">
        <f t="shared" si="110"/>
        <v>0.31503941782898703</v>
      </c>
      <c r="AK27" s="10">
        <f t="shared" si="110"/>
        <v>0.44079566327673492</v>
      </c>
      <c r="AL27" s="10">
        <f t="shared" si="110"/>
        <v>0.37332847070265007</v>
      </c>
      <c r="AM27" s="10">
        <f t="shared" si="110"/>
        <v>7.7265238879736353E-2</v>
      </c>
      <c r="AN27" s="10">
        <f t="shared" si="110"/>
        <v>6.1745827984595714E-2</v>
      </c>
      <c r="AO27" s="10">
        <f t="shared" si="110"/>
        <v>0.26134930643127352</v>
      </c>
      <c r="AP27" s="10">
        <f t="shared" si="110"/>
        <v>-0.27027027027027029</v>
      </c>
      <c r="AQ27" s="10">
        <f t="shared" si="110"/>
        <v>0.2526371308016877</v>
      </c>
      <c r="AR27" s="10">
        <f t="shared" si="110"/>
        <v>0.35948930860584816</v>
      </c>
      <c r="AS27" s="10">
        <f t="shared" si="110"/>
        <v>0.28548051175245459</v>
      </c>
      <c r="AT27" s="10">
        <f t="shared" si="110"/>
        <v>8.5781433607520663E-2</v>
      </c>
      <c r="AU27" s="10">
        <f t="shared" si="110"/>
        <v>0.15899151016207891</v>
      </c>
      <c r="AV27" s="10">
        <f t="shared" si="110"/>
        <v>0.13223480947476829</v>
      </c>
      <c r="AW27" s="10">
        <f t="shared" si="110"/>
        <v>0.32164737916950314</v>
      </c>
      <c r="AX27" s="10">
        <f t="shared" si="110"/>
        <v>0.21001221001220993</v>
      </c>
      <c r="AY27" s="10">
        <f t="shared" si="110"/>
        <v>0.36525412879272823</v>
      </c>
      <c r="AZ27" s="10">
        <f t="shared" si="110"/>
        <v>-3.8275584206285296E-2</v>
      </c>
    </row>
    <row r="28" spans="1:52" x14ac:dyDescent="0.25">
      <c r="I28" s="16"/>
      <c r="V28" s="12"/>
      <c r="AF28" s="12"/>
    </row>
    <row r="29" spans="1:52" x14ac:dyDescent="0.25">
      <c r="A29" t="s">
        <v>53</v>
      </c>
      <c r="B29">
        <v>0</v>
      </c>
      <c r="C29" t="s">
        <v>57</v>
      </c>
      <c r="D29">
        <v>1119688</v>
      </c>
      <c r="E29" s="3">
        <v>43.274878000000001</v>
      </c>
      <c r="F29" s="5">
        <v>1</v>
      </c>
      <c r="G29" s="7">
        <v>6.1002000000000001E-2</v>
      </c>
      <c r="H29" s="7">
        <v>0.20677599999999999</v>
      </c>
      <c r="I29" s="16">
        <v>538.31570199999999</v>
      </c>
      <c r="J29" s="9">
        <v>111.76553800000001</v>
      </c>
      <c r="K29" s="9">
        <v>165.220225</v>
      </c>
      <c r="L29" s="9">
        <v>123.63058100000001</v>
      </c>
      <c r="M29" s="9">
        <v>103.309777</v>
      </c>
      <c r="N29" s="9">
        <v>34.389578</v>
      </c>
      <c r="O29" s="7">
        <v>0.60078399999999998</v>
      </c>
      <c r="P29" s="7">
        <v>5.5900000000000004E-4</v>
      </c>
      <c r="Q29" s="7">
        <v>2.2239999999999998E-3</v>
      </c>
      <c r="R29" s="7">
        <v>1.2293E-2</v>
      </c>
      <c r="S29" s="7">
        <v>2.5999999999999999E-2</v>
      </c>
      <c r="T29" s="7">
        <v>9.7809999999999998E-3</v>
      </c>
      <c r="U29" s="7">
        <v>6.0039999999999998E-3</v>
      </c>
      <c r="V29" s="12">
        <v>6.9889999999999994E-2</v>
      </c>
      <c r="W29" s="7">
        <v>7.2300000000000001E-4</v>
      </c>
      <c r="X29" s="7">
        <v>5.8833999999999997E-2</v>
      </c>
      <c r="Y29" s="7">
        <v>0.15770500000000001</v>
      </c>
      <c r="Z29" s="7">
        <v>1.9788E-2</v>
      </c>
      <c r="AA29" s="7">
        <v>1.206E-3</v>
      </c>
      <c r="AB29" s="7">
        <v>8.5939999999999992E-3</v>
      </c>
      <c r="AC29" s="7">
        <v>8.0409999999999995E-3</v>
      </c>
      <c r="AD29" s="7">
        <v>1.4145E-2</v>
      </c>
      <c r="AE29" s="7">
        <v>2.7550000000000001E-3</v>
      </c>
      <c r="AF29" s="12">
        <v>8.2316E-2</v>
      </c>
      <c r="AG29" s="7">
        <v>9.4820000000000008E-3</v>
      </c>
      <c r="AH29" s="7">
        <v>0.360516</v>
      </c>
      <c r="AI29" s="7">
        <v>4.17E-4</v>
      </c>
      <c r="AJ29" s="7">
        <v>1.1529999999999999E-3</v>
      </c>
      <c r="AK29" s="7">
        <v>6.6080000000000002E-3</v>
      </c>
      <c r="AL29" s="7">
        <v>1.9074000000000001E-2</v>
      </c>
      <c r="AM29" s="7">
        <v>4.352E-3</v>
      </c>
      <c r="AN29" s="7">
        <v>3.388E-3</v>
      </c>
      <c r="AO29" s="7">
        <v>2.7522000000000001E-2</v>
      </c>
      <c r="AP29" s="7">
        <v>4.2099999999999999E-4</v>
      </c>
      <c r="AQ29" s="7">
        <v>4.5769999999999998E-2</v>
      </c>
      <c r="AR29" s="7">
        <v>0.104363</v>
      </c>
      <c r="AS29" s="7">
        <v>6.7470000000000004E-3</v>
      </c>
      <c r="AT29" s="7">
        <v>5.5699999999999999E-4</v>
      </c>
      <c r="AU29" s="7">
        <v>3.3519999999999999E-3</v>
      </c>
      <c r="AV29" s="7">
        <v>5.1590000000000004E-3</v>
      </c>
      <c r="AW29" s="7">
        <v>1.0225E-2</v>
      </c>
      <c r="AX29" s="7">
        <v>9.2100000000000005E-4</v>
      </c>
      <c r="AY29" s="7">
        <v>4.7371999999999997E-2</v>
      </c>
      <c r="AZ29" s="7">
        <v>2.0660000000000001E-3</v>
      </c>
    </row>
    <row r="30" spans="1:52" x14ac:dyDescent="0.25">
      <c r="A30" t="s">
        <v>53</v>
      </c>
      <c r="B30">
        <v>1</v>
      </c>
      <c r="C30" t="s">
        <v>57</v>
      </c>
      <c r="D30">
        <v>86901</v>
      </c>
      <c r="E30" s="3">
        <v>43.744754999999998</v>
      </c>
      <c r="F30" s="5">
        <v>1</v>
      </c>
      <c r="G30" s="7">
        <v>5.5707E-2</v>
      </c>
      <c r="H30" s="7">
        <v>0.14776500000000001</v>
      </c>
      <c r="I30" s="16">
        <v>609.95904800000005</v>
      </c>
      <c r="J30" s="9">
        <v>112.281552</v>
      </c>
      <c r="K30" s="9">
        <v>184.23402200000001</v>
      </c>
      <c r="L30" s="9">
        <v>148.303473</v>
      </c>
      <c r="M30" s="9">
        <v>139.88903500000001</v>
      </c>
      <c r="N30" s="9">
        <v>25.250964</v>
      </c>
      <c r="O30" s="7">
        <v>0.61647700000000005</v>
      </c>
      <c r="P30" s="7">
        <v>2.5300000000000002E-4</v>
      </c>
      <c r="Q30" s="7">
        <v>1.7949999999999999E-3</v>
      </c>
      <c r="R30" s="7">
        <v>1.1115999999999999E-2</v>
      </c>
      <c r="S30" s="7">
        <v>3.0494E-2</v>
      </c>
      <c r="T30" s="7">
        <v>8.6189999999999999E-3</v>
      </c>
      <c r="U30" s="7">
        <v>4.81E-3</v>
      </c>
      <c r="V30" s="12">
        <v>7.8307000000000002E-2</v>
      </c>
      <c r="W30" s="7">
        <v>5.0600000000000005E-4</v>
      </c>
      <c r="X30" s="7">
        <v>5.0229000000000003E-2</v>
      </c>
      <c r="Y30" s="7">
        <v>0.158778</v>
      </c>
      <c r="Z30" s="7">
        <v>1.9262999999999999E-2</v>
      </c>
      <c r="AA30" s="7">
        <v>8.4000000000000003E-4</v>
      </c>
      <c r="AB30" s="7">
        <v>7.7780000000000002E-3</v>
      </c>
      <c r="AC30" s="7">
        <v>6.9499999999999996E-3</v>
      </c>
      <c r="AD30" s="7">
        <v>1.6927000000000001E-2</v>
      </c>
      <c r="AE30" s="7">
        <v>2.405E-3</v>
      </c>
      <c r="AF30" s="12">
        <v>9.6787999999999999E-2</v>
      </c>
      <c r="AG30" s="7">
        <v>8.6529999999999992E-3</v>
      </c>
      <c r="AH30" s="7">
        <v>0.36568600000000001</v>
      </c>
      <c r="AI30" s="7">
        <v>1.4899999999999999E-4</v>
      </c>
      <c r="AJ30" s="7">
        <v>9.2000000000000003E-4</v>
      </c>
      <c r="AK30" s="7">
        <v>5.7530000000000003E-3</v>
      </c>
      <c r="AL30" s="7">
        <v>2.2415999999999998E-2</v>
      </c>
      <c r="AM30" s="7">
        <v>3.7160000000000001E-3</v>
      </c>
      <c r="AN30" s="7">
        <v>2.5079999999999998E-3</v>
      </c>
      <c r="AO30" s="7">
        <v>3.0713000000000001E-2</v>
      </c>
      <c r="AP30" s="7">
        <v>1.7200000000000001E-4</v>
      </c>
      <c r="AQ30" s="7">
        <v>3.8745000000000002E-2</v>
      </c>
      <c r="AR30" s="7">
        <v>0.102657</v>
      </c>
      <c r="AS30" s="7">
        <v>6.7660000000000003E-3</v>
      </c>
      <c r="AT30" s="7">
        <v>4.37E-4</v>
      </c>
      <c r="AU30" s="7">
        <v>2.784E-3</v>
      </c>
      <c r="AV30" s="7">
        <v>4.1539999999999997E-3</v>
      </c>
      <c r="AW30" s="7">
        <v>1.2623000000000001E-2</v>
      </c>
      <c r="AX30" s="7">
        <v>6.8999999999999997E-4</v>
      </c>
      <c r="AY30" s="7">
        <v>5.6742000000000001E-2</v>
      </c>
      <c r="AZ30" s="7">
        <v>1.588E-3</v>
      </c>
    </row>
    <row r="31" spans="1:52" x14ac:dyDescent="0.25">
      <c r="D31" s="17">
        <f>D30/SUM(D29:D30)</f>
        <v>7.2022038987592296E-2</v>
      </c>
      <c r="E31" s="3">
        <f>E30-E29</f>
        <v>0.46987699999999677</v>
      </c>
      <c r="G31" s="18">
        <f>G30-G29</f>
        <v>-5.2950000000000011E-3</v>
      </c>
      <c r="H31" s="18">
        <f>H30-H29</f>
        <v>-5.901099999999998E-2</v>
      </c>
      <c r="I31" s="16">
        <f>I30-I29</f>
        <v>71.643346000000065</v>
      </c>
      <c r="J31" s="3">
        <f t="shared" ref="J31" si="111">J30-J29</f>
        <v>0.51601399999999842</v>
      </c>
      <c r="K31" s="9">
        <f t="shared" ref="K31" si="112">K30-K29</f>
        <v>19.013797000000011</v>
      </c>
      <c r="L31" s="9">
        <f t="shared" ref="L31" si="113">L30-L29</f>
        <v>24.67289199999999</v>
      </c>
      <c r="M31" s="9">
        <f t="shared" ref="M31" si="114">M30-M29</f>
        <v>36.57925800000001</v>
      </c>
      <c r="N31" s="9">
        <f t="shared" ref="N31" si="115">N30-N29</f>
        <v>-9.1386140000000005</v>
      </c>
      <c r="V31" s="12"/>
      <c r="AF31" s="12"/>
    </row>
    <row r="32" spans="1:52" x14ac:dyDescent="0.25">
      <c r="A32" t="s">
        <v>54</v>
      </c>
      <c r="E32" s="10">
        <f>E30/E29-1</f>
        <v>1.0857962441858326E-2</v>
      </c>
      <c r="F32" s="10">
        <f t="shared" ref="F32:AZ32" si="116">F30/F29-1</f>
        <v>0</v>
      </c>
      <c r="G32" s="10">
        <f t="shared" si="116"/>
        <v>-8.6800432772696001E-2</v>
      </c>
      <c r="H32" s="10">
        <f t="shared" si="116"/>
        <v>-0.28538611831160277</v>
      </c>
      <c r="I32" s="13">
        <f t="shared" si="116"/>
        <v>0.13308797371844094</v>
      </c>
      <c r="J32" s="10">
        <f t="shared" si="116"/>
        <v>4.6169329941398995E-3</v>
      </c>
      <c r="K32" s="10">
        <f t="shared" si="116"/>
        <v>0.11508153435815749</v>
      </c>
      <c r="L32" s="10">
        <f t="shared" si="116"/>
        <v>0.19956949001153679</v>
      </c>
      <c r="M32" s="10">
        <f t="shared" si="116"/>
        <v>0.35407353555704613</v>
      </c>
      <c r="N32" s="10">
        <f t="shared" si="116"/>
        <v>-0.26573789303259265</v>
      </c>
      <c r="O32" s="10">
        <f t="shared" si="116"/>
        <v>2.6120868731524194E-2</v>
      </c>
      <c r="P32" s="10">
        <f t="shared" si="116"/>
        <v>-0.54740608228980325</v>
      </c>
      <c r="Q32" s="10">
        <f t="shared" si="116"/>
        <v>-0.19289568345323738</v>
      </c>
      <c r="R32" s="10">
        <f t="shared" si="116"/>
        <v>-9.5745546245831092E-2</v>
      </c>
      <c r="S32" s="10">
        <f t="shared" si="116"/>
        <v>0.17284615384615387</v>
      </c>
      <c r="T32" s="10">
        <f t="shared" si="116"/>
        <v>-0.11880175851139962</v>
      </c>
      <c r="U32" s="10">
        <f t="shared" si="116"/>
        <v>-0.19886742171885408</v>
      </c>
      <c r="V32" s="13">
        <f t="shared" si="116"/>
        <v>0.12043210759765355</v>
      </c>
      <c r="W32" s="10">
        <f t="shared" si="116"/>
        <v>-0.3001383125864453</v>
      </c>
      <c r="X32" s="10">
        <f t="shared" si="116"/>
        <v>-0.14625896590406895</v>
      </c>
      <c r="Y32" s="10">
        <f t="shared" si="116"/>
        <v>6.8038426175454081E-3</v>
      </c>
      <c r="Z32" s="10">
        <f t="shared" si="116"/>
        <v>-2.6531231049120696E-2</v>
      </c>
      <c r="AA32" s="10">
        <f t="shared" si="116"/>
        <v>-0.30348258706467657</v>
      </c>
      <c r="AB32" s="10">
        <f t="shared" si="116"/>
        <v>-9.4949965091924438E-2</v>
      </c>
      <c r="AC32" s="10">
        <f t="shared" si="116"/>
        <v>-0.13567964183559256</v>
      </c>
      <c r="AD32" s="10">
        <f t="shared" si="116"/>
        <v>0.19667727112053734</v>
      </c>
      <c r="AE32" s="10">
        <f t="shared" si="116"/>
        <v>-0.12704174228675136</v>
      </c>
      <c r="AF32" s="13">
        <f t="shared" si="116"/>
        <v>0.17581029204528886</v>
      </c>
      <c r="AG32" s="10">
        <f t="shared" si="116"/>
        <v>-8.7428812486817331E-2</v>
      </c>
      <c r="AH32" s="10">
        <f t="shared" si="116"/>
        <v>1.4340556313728214E-2</v>
      </c>
      <c r="AI32" s="10">
        <f t="shared" si="116"/>
        <v>-0.64268585131894485</v>
      </c>
      <c r="AJ32" s="10">
        <f t="shared" si="116"/>
        <v>-0.20208152645273192</v>
      </c>
      <c r="AK32" s="10">
        <f t="shared" si="116"/>
        <v>-0.1293886198547215</v>
      </c>
      <c r="AL32" s="10">
        <f t="shared" si="116"/>
        <v>0.17521233092167332</v>
      </c>
      <c r="AM32" s="10">
        <f t="shared" si="116"/>
        <v>-0.14613970588235292</v>
      </c>
      <c r="AN32" s="10">
        <f t="shared" si="116"/>
        <v>-0.25974025974025983</v>
      </c>
      <c r="AO32" s="10">
        <f t="shared" si="116"/>
        <v>0.11594360874936416</v>
      </c>
      <c r="AP32" s="10">
        <f t="shared" si="116"/>
        <v>-0.59144893111638952</v>
      </c>
      <c r="AQ32" s="10">
        <f t="shared" si="116"/>
        <v>-0.15348481538125403</v>
      </c>
      <c r="AR32" s="10">
        <f t="shared" si="116"/>
        <v>-1.634678957101654E-2</v>
      </c>
      <c r="AS32" s="10">
        <f t="shared" si="116"/>
        <v>2.8160663998815227E-3</v>
      </c>
      <c r="AT32" s="10">
        <f t="shared" si="116"/>
        <v>-0.21543985637342911</v>
      </c>
      <c r="AU32" s="10">
        <f t="shared" si="116"/>
        <v>-0.16945107398568016</v>
      </c>
      <c r="AV32" s="10">
        <f t="shared" si="116"/>
        <v>-0.19480519480519487</v>
      </c>
      <c r="AW32" s="10">
        <f t="shared" si="116"/>
        <v>0.23452322738386311</v>
      </c>
      <c r="AX32" s="10">
        <f t="shared" si="116"/>
        <v>-0.25081433224755711</v>
      </c>
      <c r="AY32" s="10">
        <f t="shared" si="116"/>
        <v>0.19779616651186371</v>
      </c>
      <c r="AZ32" s="10">
        <f t="shared" si="116"/>
        <v>-0.2313649564375605</v>
      </c>
    </row>
    <row r="33" spans="1:52" x14ac:dyDescent="0.25">
      <c r="I33" s="16"/>
      <c r="V33" s="12"/>
      <c r="AF33" s="12"/>
    </row>
    <row r="34" spans="1:52" x14ac:dyDescent="0.25">
      <c r="A34" t="s">
        <v>53</v>
      </c>
      <c r="B34">
        <v>0</v>
      </c>
      <c r="C34" t="s">
        <v>58</v>
      </c>
      <c r="D34">
        <v>1235661</v>
      </c>
      <c r="E34" s="3">
        <v>43.275294000000002</v>
      </c>
      <c r="F34" s="5">
        <v>0</v>
      </c>
      <c r="G34" s="7">
        <v>3.3449E-2</v>
      </c>
      <c r="H34" s="7">
        <v>0.15171599999999999</v>
      </c>
      <c r="I34" s="16">
        <v>415.36267400000003</v>
      </c>
      <c r="J34" s="9">
        <v>95.908890999999997</v>
      </c>
      <c r="K34" s="9">
        <v>121.23937100000001</v>
      </c>
      <c r="L34" s="9">
        <v>79.444974000000002</v>
      </c>
      <c r="M34" s="9">
        <v>94.482562000000001</v>
      </c>
      <c r="N34" s="9">
        <v>24.286874000000001</v>
      </c>
      <c r="O34" s="7">
        <v>0.58880900000000003</v>
      </c>
      <c r="P34" s="7">
        <v>3.3089999999999999E-3</v>
      </c>
      <c r="Q34" s="7">
        <v>5.7999999999999996E-3</v>
      </c>
      <c r="R34" s="7">
        <v>2.9756999999999999E-2</v>
      </c>
      <c r="S34" s="7">
        <v>1.8423999999999999E-2</v>
      </c>
      <c r="T34" s="7">
        <v>1.0274E-2</v>
      </c>
      <c r="U34" s="7">
        <v>9.9179999999999997E-3</v>
      </c>
      <c r="V34" s="12">
        <v>4.6919000000000002E-2</v>
      </c>
      <c r="W34" s="7">
        <v>5.5599999999999996E-4</v>
      </c>
      <c r="X34" s="7">
        <v>7.2915999999999995E-2</v>
      </c>
      <c r="Y34" s="7">
        <v>0.19250800000000001</v>
      </c>
      <c r="Z34" s="7">
        <v>1.8950000000000002E-2</v>
      </c>
      <c r="AA34" s="7">
        <v>1.273E-3</v>
      </c>
      <c r="AB34" s="7">
        <v>1.2220999999999999E-2</v>
      </c>
      <c r="AC34" s="7">
        <v>1.1299E-2</v>
      </c>
      <c r="AD34" s="7">
        <v>4.1700000000000001E-3</v>
      </c>
      <c r="AE34" s="7">
        <v>2.2360000000000001E-3</v>
      </c>
      <c r="AF34" s="12">
        <v>3.7301000000000001E-2</v>
      </c>
      <c r="AG34" s="7">
        <v>9.6760000000000006E-3</v>
      </c>
      <c r="AH34" s="7">
        <v>0.37029400000000001</v>
      </c>
      <c r="AI34" s="7">
        <v>2.7659999999999998E-3</v>
      </c>
      <c r="AJ34" s="7">
        <v>3.2200000000000002E-3</v>
      </c>
      <c r="AK34" s="7">
        <v>1.8877000000000001E-2</v>
      </c>
      <c r="AL34" s="7">
        <v>1.3632999999999999E-2</v>
      </c>
      <c r="AM34" s="7">
        <v>4.6940000000000003E-3</v>
      </c>
      <c r="AN34" s="7">
        <v>6.2319999999999997E-3</v>
      </c>
      <c r="AO34" s="7">
        <v>1.7084999999999999E-2</v>
      </c>
      <c r="AP34" s="7">
        <v>2.9799999999999998E-4</v>
      </c>
      <c r="AQ34" s="7">
        <v>5.7924000000000003E-2</v>
      </c>
      <c r="AR34" s="7">
        <v>0.12829399999999999</v>
      </c>
      <c r="AS34" s="7">
        <v>6.96E-3</v>
      </c>
      <c r="AT34" s="7">
        <v>6.6E-4</v>
      </c>
      <c r="AU34" s="7">
        <v>5.6129999999999999E-3</v>
      </c>
      <c r="AV34" s="7">
        <v>7.2680000000000002E-3</v>
      </c>
      <c r="AW34" s="7">
        <v>2.771E-3</v>
      </c>
      <c r="AX34" s="7">
        <v>7.8200000000000003E-4</v>
      </c>
      <c r="AY34" s="7">
        <v>2.2364999999999999E-2</v>
      </c>
      <c r="AZ34" s="7">
        <v>2.3839999999999998E-3</v>
      </c>
    </row>
    <row r="35" spans="1:52" x14ac:dyDescent="0.25">
      <c r="A35" t="s">
        <v>53</v>
      </c>
      <c r="B35">
        <v>1</v>
      </c>
      <c r="C35" t="s">
        <v>58</v>
      </c>
      <c r="D35">
        <v>51799</v>
      </c>
      <c r="E35" s="3">
        <v>46.009768000000001</v>
      </c>
      <c r="F35" s="5">
        <v>0</v>
      </c>
      <c r="G35" s="7">
        <v>3.6602999999999997E-2</v>
      </c>
      <c r="H35" s="7">
        <v>0.12143</v>
      </c>
      <c r="I35" s="16">
        <v>569.93134499999996</v>
      </c>
      <c r="J35" s="9">
        <v>117.975931</v>
      </c>
      <c r="K35" s="9">
        <v>168.935757</v>
      </c>
      <c r="L35" s="9">
        <v>113.321572</v>
      </c>
      <c r="M35" s="9">
        <v>148.57056900000001</v>
      </c>
      <c r="N35" s="9">
        <v>21.127514999999999</v>
      </c>
      <c r="O35" s="7">
        <v>0.72897100000000004</v>
      </c>
      <c r="P35" s="7">
        <v>3.7450000000000001E-3</v>
      </c>
      <c r="Q35" s="7">
        <v>7.2199999999999999E-3</v>
      </c>
      <c r="R35" s="7">
        <v>4.4478999999999998E-2</v>
      </c>
      <c r="S35" s="7">
        <v>2.5367000000000001E-2</v>
      </c>
      <c r="T35" s="7">
        <v>1.2432E-2</v>
      </c>
      <c r="U35" s="7">
        <v>1.3108E-2</v>
      </c>
      <c r="V35" s="12">
        <v>5.5155000000000003E-2</v>
      </c>
      <c r="W35" s="7">
        <v>7.3300000000000004E-4</v>
      </c>
      <c r="X35" s="7">
        <v>8.5831000000000005E-2</v>
      </c>
      <c r="Y35" s="7">
        <v>0.24774599999999999</v>
      </c>
      <c r="Z35" s="7">
        <v>2.3108E-2</v>
      </c>
      <c r="AA35" s="7">
        <v>1.235E-3</v>
      </c>
      <c r="AB35" s="7">
        <v>1.4749E-2</v>
      </c>
      <c r="AC35" s="7">
        <v>1.3494000000000001E-2</v>
      </c>
      <c r="AD35" s="7">
        <v>5.3660000000000001E-3</v>
      </c>
      <c r="AE35" s="7">
        <v>2.4510000000000001E-3</v>
      </c>
      <c r="AF35" s="12">
        <v>4.6621999999999997E-2</v>
      </c>
      <c r="AG35" s="7">
        <v>1.0193000000000001E-2</v>
      </c>
      <c r="AH35" s="7">
        <v>0.46331</v>
      </c>
      <c r="AI35" s="7">
        <v>3.1080000000000001E-3</v>
      </c>
      <c r="AJ35" s="7">
        <v>3.6480000000000002E-3</v>
      </c>
      <c r="AK35" s="7">
        <v>2.8629000000000002E-2</v>
      </c>
      <c r="AL35" s="7">
        <v>1.8686999999999999E-2</v>
      </c>
      <c r="AM35" s="7">
        <v>5.5209999999999999E-3</v>
      </c>
      <c r="AN35" s="7">
        <v>8.378E-3</v>
      </c>
      <c r="AO35" s="7">
        <v>2.0386000000000001E-2</v>
      </c>
      <c r="AP35" s="7">
        <v>3.86E-4</v>
      </c>
      <c r="AQ35" s="7">
        <v>6.9575999999999999E-2</v>
      </c>
      <c r="AR35" s="7">
        <v>0.16544700000000001</v>
      </c>
      <c r="AS35" s="7">
        <v>8.0689999999999998E-3</v>
      </c>
      <c r="AT35" s="7">
        <v>6.7500000000000004E-4</v>
      </c>
      <c r="AU35" s="7">
        <v>7.0070000000000002E-3</v>
      </c>
      <c r="AV35" s="7">
        <v>8.7259999999999994E-3</v>
      </c>
      <c r="AW35" s="7">
        <v>3.6289999999999998E-3</v>
      </c>
      <c r="AX35" s="7">
        <v>8.3000000000000001E-4</v>
      </c>
      <c r="AY35" s="7">
        <v>2.9343999999999999E-2</v>
      </c>
      <c r="AZ35" s="7">
        <v>2.3549999999999999E-3</v>
      </c>
    </row>
    <row r="36" spans="1:52" x14ac:dyDescent="0.25">
      <c r="D36" s="17">
        <f>D35/SUM(D34:D35)</f>
        <v>4.0233482981995555E-2</v>
      </c>
      <c r="E36" s="3">
        <f>E35-E34</f>
        <v>2.7344739999999987</v>
      </c>
      <c r="G36" s="18">
        <f>G35-G34</f>
        <v>3.1539999999999971E-3</v>
      </c>
      <c r="H36" s="18">
        <f>H35-H34</f>
        <v>-3.0285999999999993E-2</v>
      </c>
      <c r="I36" s="16">
        <f>I35-I34</f>
        <v>154.56867099999994</v>
      </c>
      <c r="J36" s="3">
        <f t="shared" ref="J36" si="117">J35-J34</f>
        <v>22.067040000000006</v>
      </c>
      <c r="K36" s="9">
        <f t="shared" ref="K36" si="118">K35-K34</f>
        <v>47.69638599999999</v>
      </c>
      <c r="L36" s="9">
        <f t="shared" ref="L36" si="119">L35-L34</f>
        <v>33.876598000000001</v>
      </c>
      <c r="M36" s="9">
        <f t="shared" ref="M36" si="120">M35-M34</f>
        <v>54.088007000000005</v>
      </c>
      <c r="N36" s="9">
        <f t="shared" ref="N36" si="121">N35-N34</f>
        <v>-3.159359000000002</v>
      </c>
      <c r="V36" s="12"/>
      <c r="AF36" s="12"/>
    </row>
    <row r="37" spans="1:52" x14ac:dyDescent="0.25">
      <c r="A37" t="s">
        <v>54</v>
      </c>
      <c r="E37" s="10">
        <f>E35/E34-1</f>
        <v>6.3187878053468483E-2</v>
      </c>
      <c r="F37" s="10" t="e">
        <f t="shared" ref="F37:AZ37" si="122">F35/F34-1</f>
        <v>#DIV/0!</v>
      </c>
      <c r="G37" s="10">
        <f t="shared" si="122"/>
        <v>9.4292803970223327E-2</v>
      </c>
      <c r="H37" s="10">
        <f t="shared" si="122"/>
        <v>-0.19962297977800625</v>
      </c>
      <c r="I37" s="13">
        <f t="shared" si="122"/>
        <v>0.37212942008361583</v>
      </c>
      <c r="J37" s="10">
        <f t="shared" si="122"/>
        <v>0.23008336109318583</v>
      </c>
      <c r="K37" s="10">
        <f t="shared" si="122"/>
        <v>0.39340674243517793</v>
      </c>
      <c r="L37" s="10">
        <f t="shared" si="122"/>
        <v>0.42641587370901535</v>
      </c>
      <c r="M37" s="10">
        <f t="shared" si="122"/>
        <v>0.57246549897747268</v>
      </c>
      <c r="N37" s="10">
        <f t="shared" si="122"/>
        <v>-0.13008504099786589</v>
      </c>
      <c r="O37" s="10">
        <f t="shared" si="122"/>
        <v>0.23804323643150838</v>
      </c>
      <c r="P37" s="10">
        <f t="shared" si="122"/>
        <v>0.13176186158960412</v>
      </c>
      <c r="Q37" s="10">
        <f t="shared" si="122"/>
        <v>0.24482758620689671</v>
      </c>
      <c r="R37" s="10">
        <f t="shared" si="122"/>
        <v>0.49474073327284329</v>
      </c>
      <c r="S37" s="10">
        <f t="shared" si="122"/>
        <v>0.37684541901867141</v>
      </c>
      <c r="T37" s="10">
        <f t="shared" si="122"/>
        <v>0.21004477321393811</v>
      </c>
      <c r="U37" s="10">
        <f t="shared" si="122"/>
        <v>0.32163742690058483</v>
      </c>
      <c r="V37" s="13">
        <f t="shared" si="122"/>
        <v>0.17553656301285203</v>
      </c>
      <c r="W37" s="10">
        <f t="shared" si="122"/>
        <v>0.31834532374100744</v>
      </c>
      <c r="X37" s="10">
        <f t="shared" si="122"/>
        <v>0.17712161939766324</v>
      </c>
      <c r="Y37" s="10">
        <f t="shared" si="122"/>
        <v>0.28693872462443104</v>
      </c>
      <c r="Z37" s="10">
        <f t="shared" si="122"/>
        <v>0.21941952506596296</v>
      </c>
      <c r="AA37" s="10">
        <f t="shared" si="122"/>
        <v>-2.9850746268656803E-2</v>
      </c>
      <c r="AB37" s="10">
        <f t="shared" si="122"/>
        <v>0.20685704934129778</v>
      </c>
      <c r="AC37" s="10">
        <f t="shared" si="122"/>
        <v>0.19426497920169927</v>
      </c>
      <c r="AD37" s="10">
        <f t="shared" si="122"/>
        <v>0.2868105515587529</v>
      </c>
      <c r="AE37" s="10">
        <f t="shared" si="122"/>
        <v>9.6153846153846034E-2</v>
      </c>
      <c r="AF37" s="13">
        <f t="shared" si="122"/>
        <v>0.24988606203587027</v>
      </c>
      <c r="AG37" s="10">
        <f t="shared" si="122"/>
        <v>5.3431169904919473E-2</v>
      </c>
      <c r="AH37" s="10">
        <f t="shared" si="122"/>
        <v>0.25119499640825937</v>
      </c>
      <c r="AI37" s="10">
        <f t="shared" si="122"/>
        <v>0.12364425162689807</v>
      </c>
      <c r="AJ37" s="10">
        <f t="shared" si="122"/>
        <v>0.13291925465838506</v>
      </c>
      <c r="AK37" s="10">
        <f t="shared" si="122"/>
        <v>0.51660751178683051</v>
      </c>
      <c r="AL37" s="10">
        <f t="shared" si="122"/>
        <v>0.37071811046724856</v>
      </c>
      <c r="AM37" s="10">
        <f t="shared" si="122"/>
        <v>0.17618236046016178</v>
      </c>
      <c r="AN37" s="10">
        <f t="shared" si="122"/>
        <v>0.34435173299101418</v>
      </c>
      <c r="AO37" s="10">
        <f t="shared" si="122"/>
        <v>0.1932104184957566</v>
      </c>
      <c r="AP37" s="10">
        <f t="shared" si="122"/>
        <v>0.29530201342281881</v>
      </c>
      <c r="AQ37" s="10">
        <f t="shared" si="122"/>
        <v>0.20116014087424894</v>
      </c>
      <c r="AR37" s="10">
        <f t="shared" si="122"/>
        <v>0.28959265437198956</v>
      </c>
      <c r="AS37" s="10">
        <f t="shared" si="122"/>
        <v>0.15933908045977008</v>
      </c>
      <c r="AT37" s="10">
        <f t="shared" si="122"/>
        <v>2.2727272727272707E-2</v>
      </c>
      <c r="AU37" s="10">
        <f t="shared" si="122"/>
        <v>0.24835203990735799</v>
      </c>
      <c r="AV37" s="10">
        <f t="shared" si="122"/>
        <v>0.20060539350577855</v>
      </c>
      <c r="AW37" s="10">
        <f t="shared" si="122"/>
        <v>0.30963551064597605</v>
      </c>
      <c r="AX37" s="10">
        <f t="shared" si="122"/>
        <v>6.13810741687979E-2</v>
      </c>
      <c r="AY37" s="10">
        <f t="shared" si="122"/>
        <v>0.31205007824726128</v>
      </c>
      <c r="AZ37" s="10">
        <f t="shared" si="122"/>
        <v>-1.2164429530201359E-2</v>
      </c>
    </row>
  </sheetData>
  <autoFilter ref="A18:AZ35">
    <sortState ref="A17:AZ24">
      <sortCondition ref="A17:A24"/>
      <sortCondition ref="C17:C24"/>
      <sortCondition ref="B17:B24"/>
    </sortState>
  </autoFilter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Grossinger</dc:creator>
  <cp:lastModifiedBy>Seth Grossinger</cp:lastModifiedBy>
  <dcterms:created xsi:type="dcterms:W3CDTF">2018-07-20T06:15:06Z</dcterms:created>
  <dcterms:modified xsi:type="dcterms:W3CDTF">2018-07-23T16:50:48Z</dcterms:modified>
</cp:coreProperties>
</file>