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60" tabRatio="500"/>
  </bookViews>
  <sheets>
    <sheet name="Feuil1" sheetId="1" r:id="rId1"/>
  </sheets>
  <definedNames>
    <definedName name="_xlnm.Print_Area" localSheetId="0">Feuil1!$A$1:$AM$82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9" i="1" l="1"/>
  <c r="L50" i="1"/>
  <c r="L78" i="1"/>
  <c r="AM71" i="1"/>
  <c r="AL71" i="1"/>
  <c r="AK71" i="1"/>
  <c r="AJ71" i="1"/>
  <c r="AI71" i="1"/>
  <c r="AH71" i="1"/>
  <c r="AG71" i="1"/>
  <c r="AF71" i="1"/>
  <c r="AM70" i="1"/>
  <c r="AL70" i="1"/>
  <c r="AK70" i="1"/>
  <c r="AJ70" i="1"/>
  <c r="AI70" i="1"/>
  <c r="AH70" i="1"/>
  <c r="AG70" i="1"/>
  <c r="AF70" i="1"/>
  <c r="AM69" i="1"/>
  <c r="AL69" i="1"/>
  <c r="AK69" i="1"/>
  <c r="AJ69" i="1"/>
  <c r="AI69" i="1"/>
  <c r="AH69" i="1"/>
  <c r="AG69" i="1"/>
  <c r="AF69" i="1"/>
  <c r="AM68" i="1"/>
  <c r="AL68" i="1"/>
  <c r="AK68" i="1"/>
  <c r="AJ68" i="1"/>
  <c r="AI68" i="1"/>
  <c r="AH68" i="1"/>
  <c r="AG68" i="1"/>
  <c r="AF68" i="1"/>
  <c r="AC71" i="1"/>
  <c r="AB71" i="1"/>
  <c r="AA71" i="1"/>
  <c r="Z71" i="1"/>
  <c r="Y71" i="1"/>
  <c r="X71" i="1"/>
  <c r="W71" i="1"/>
  <c r="V71" i="1"/>
  <c r="AC70" i="1"/>
  <c r="AB70" i="1"/>
  <c r="AA70" i="1"/>
  <c r="Z70" i="1"/>
  <c r="Y70" i="1"/>
  <c r="X70" i="1"/>
  <c r="W70" i="1"/>
  <c r="V70" i="1"/>
  <c r="AC69" i="1"/>
  <c r="AB69" i="1"/>
  <c r="AA69" i="1"/>
  <c r="Z69" i="1"/>
  <c r="Y69" i="1"/>
  <c r="X69" i="1"/>
  <c r="W69" i="1"/>
  <c r="V69" i="1"/>
  <c r="AC68" i="1"/>
  <c r="AB68" i="1"/>
  <c r="AA68" i="1"/>
  <c r="Z68" i="1"/>
  <c r="Y68" i="1"/>
  <c r="X68" i="1"/>
  <c r="W68" i="1"/>
  <c r="V68" i="1"/>
  <c r="S71" i="1"/>
  <c r="R71" i="1"/>
  <c r="Q71" i="1"/>
  <c r="P71" i="1"/>
  <c r="O71" i="1"/>
  <c r="N71" i="1"/>
  <c r="M71" i="1"/>
  <c r="L71" i="1"/>
  <c r="S70" i="1"/>
  <c r="R70" i="1"/>
  <c r="Q70" i="1"/>
  <c r="P70" i="1"/>
  <c r="O70" i="1"/>
  <c r="N70" i="1"/>
  <c r="M70" i="1"/>
  <c r="L70" i="1"/>
  <c r="S69" i="1"/>
  <c r="R69" i="1"/>
  <c r="Q69" i="1"/>
  <c r="P69" i="1"/>
  <c r="O69" i="1"/>
  <c r="N69" i="1"/>
  <c r="M69" i="1"/>
  <c r="L69" i="1"/>
  <c r="S68" i="1"/>
  <c r="R68" i="1"/>
  <c r="Q68" i="1"/>
  <c r="P68" i="1"/>
  <c r="O68" i="1"/>
  <c r="N68" i="1"/>
  <c r="M68" i="1"/>
  <c r="L68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AM78" i="1"/>
  <c r="AM79" i="1"/>
  <c r="AM80" i="1"/>
  <c r="AM81" i="1"/>
  <c r="AM82" i="1"/>
  <c r="AL78" i="1"/>
  <c r="AL79" i="1"/>
  <c r="AL80" i="1"/>
  <c r="AL81" i="1"/>
  <c r="AL82" i="1"/>
  <c r="AK78" i="1"/>
  <c r="AK79" i="1"/>
  <c r="AK80" i="1"/>
  <c r="AK81" i="1"/>
  <c r="AK82" i="1"/>
  <c r="AJ78" i="1"/>
  <c r="AJ79" i="1"/>
  <c r="AJ80" i="1"/>
  <c r="AJ81" i="1"/>
  <c r="AJ82" i="1"/>
  <c r="AI78" i="1"/>
  <c r="AI79" i="1"/>
  <c r="AI80" i="1"/>
  <c r="AI81" i="1"/>
  <c r="AI82" i="1"/>
  <c r="AH78" i="1"/>
  <c r="AH79" i="1"/>
  <c r="AH80" i="1"/>
  <c r="AH81" i="1"/>
  <c r="AH82" i="1"/>
  <c r="AG78" i="1"/>
  <c r="AG79" i="1"/>
  <c r="AG80" i="1"/>
  <c r="AG81" i="1"/>
  <c r="AG82" i="1"/>
  <c r="AF78" i="1"/>
  <c r="AF79" i="1"/>
  <c r="AF80" i="1"/>
  <c r="AF81" i="1"/>
  <c r="AF82" i="1"/>
  <c r="AC78" i="1"/>
  <c r="AC79" i="1"/>
  <c r="AC80" i="1"/>
  <c r="AC81" i="1"/>
  <c r="AC82" i="1"/>
  <c r="AB78" i="1"/>
  <c r="AB79" i="1"/>
  <c r="AB80" i="1"/>
  <c r="AB81" i="1"/>
  <c r="AB82" i="1"/>
  <c r="AA78" i="1"/>
  <c r="AA79" i="1"/>
  <c r="AA80" i="1"/>
  <c r="AA81" i="1"/>
  <c r="AA82" i="1"/>
  <c r="Z78" i="1"/>
  <c r="Z79" i="1"/>
  <c r="Z80" i="1"/>
  <c r="Z81" i="1"/>
  <c r="Z82" i="1"/>
  <c r="Y78" i="1"/>
  <c r="Y79" i="1"/>
  <c r="Y80" i="1"/>
  <c r="Y81" i="1"/>
  <c r="Y82" i="1"/>
  <c r="X78" i="1"/>
  <c r="X79" i="1"/>
  <c r="X80" i="1"/>
  <c r="X81" i="1"/>
  <c r="X82" i="1"/>
  <c r="W78" i="1"/>
  <c r="W79" i="1"/>
  <c r="W80" i="1"/>
  <c r="W81" i="1"/>
  <c r="W82" i="1"/>
  <c r="V78" i="1"/>
  <c r="V79" i="1"/>
  <c r="V80" i="1"/>
  <c r="V81" i="1"/>
  <c r="V82" i="1"/>
  <c r="S78" i="1"/>
  <c r="S79" i="1"/>
  <c r="S80" i="1"/>
  <c r="S81" i="1"/>
  <c r="S82" i="1"/>
  <c r="R78" i="1"/>
  <c r="R79" i="1"/>
  <c r="R80" i="1"/>
  <c r="R81" i="1"/>
  <c r="R82" i="1"/>
  <c r="Q78" i="1"/>
  <c r="Q79" i="1"/>
  <c r="Q80" i="1"/>
  <c r="Q81" i="1"/>
  <c r="Q82" i="1"/>
  <c r="P78" i="1"/>
  <c r="P79" i="1"/>
  <c r="P80" i="1"/>
  <c r="P81" i="1"/>
  <c r="P82" i="1"/>
  <c r="O78" i="1"/>
  <c r="O79" i="1"/>
  <c r="O80" i="1"/>
  <c r="O81" i="1"/>
  <c r="O82" i="1"/>
  <c r="N78" i="1"/>
  <c r="N79" i="1"/>
  <c r="N80" i="1"/>
  <c r="N81" i="1"/>
  <c r="N82" i="1"/>
  <c r="M78" i="1"/>
  <c r="M79" i="1"/>
  <c r="M80" i="1"/>
  <c r="M81" i="1"/>
  <c r="M82" i="1"/>
  <c r="L80" i="1"/>
  <c r="L81" i="1"/>
  <c r="L82" i="1"/>
  <c r="I78" i="1"/>
  <c r="I79" i="1"/>
  <c r="I80" i="1"/>
  <c r="I81" i="1"/>
  <c r="I82" i="1"/>
  <c r="H78" i="1"/>
  <c r="H79" i="1"/>
  <c r="H80" i="1"/>
  <c r="H81" i="1"/>
  <c r="H82" i="1"/>
  <c r="G78" i="1"/>
  <c r="G79" i="1"/>
  <c r="G80" i="1"/>
  <c r="G81" i="1"/>
  <c r="G82" i="1"/>
  <c r="F78" i="1"/>
  <c r="F79" i="1"/>
  <c r="F80" i="1"/>
  <c r="F81" i="1"/>
  <c r="F82" i="1"/>
  <c r="E78" i="1"/>
  <c r="E79" i="1"/>
  <c r="E80" i="1"/>
  <c r="E81" i="1"/>
  <c r="E82" i="1"/>
  <c r="D78" i="1"/>
  <c r="D79" i="1"/>
  <c r="D80" i="1"/>
  <c r="D81" i="1"/>
  <c r="D82" i="1"/>
  <c r="C78" i="1"/>
  <c r="C79" i="1"/>
  <c r="C80" i="1"/>
  <c r="C81" i="1"/>
  <c r="C82" i="1"/>
  <c r="B78" i="1"/>
  <c r="B79" i="1"/>
  <c r="B80" i="1"/>
  <c r="B81" i="1"/>
  <c r="B82" i="1"/>
  <c r="AF76" i="1"/>
  <c r="V76" i="1"/>
  <c r="L76" i="1"/>
  <c r="F76" i="1"/>
  <c r="B76" i="1"/>
  <c r="AM72" i="1"/>
  <c r="AL72" i="1"/>
  <c r="AK72" i="1"/>
  <c r="AJ72" i="1"/>
  <c r="AI72" i="1"/>
  <c r="AH72" i="1"/>
  <c r="AG72" i="1"/>
  <c r="AF72" i="1"/>
  <c r="AC72" i="1"/>
  <c r="AB72" i="1"/>
  <c r="AA72" i="1"/>
  <c r="Z72" i="1"/>
  <c r="Y72" i="1"/>
  <c r="X72" i="1"/>
  <c r="W72" i="1"/>
  <c r="V72" i="1"/>
  <c r="S72" i="1"/>
  <c r="R72" i="1"/>
  <c r="Q72" i="1"/>
  <c r="P72" i="1"/>
  <c r="O72" i="1"/>
  <c r="N72" i="1"/>
  <c r="M72" i="1"/>
  <c r="L72" i="1"/>
  <c r="I72" i="1"/>
  <c r="H72" i="1"/>
  <c r="G72" i="1"/>
  <c r="F72" i="1"/>
  <c r="E72" i="1"/>
  <c r="D72" i="1"/>
  <c r="C72" i="1"/>
  <c r="B72" i="1"/>
  <c r="I12" i="1"/>
  <c r="I13" i="1"/>
  <c r="I14" i="1"/>
  <c r="I15" i="1"/>
  <c r="I20" i="1"/>
  <c r="I21" i="1"/>
  <c r="I22" i="1"/>
  <c r="I23" i="1"/>
  <c r="I24" i="1"/>
  <c r="AM39" i="1"/>
  <c r="AM49" i="1"/>
  <c r="AM40" i="1"/>
  <c r="AM50" i="1"/>
  <c r="AM41" i="1"/>
  <c r="AM51" i="1"/>
  <c r="AM42" i="1"/>
  <c r="AM52" i="1"/>
  <c r="AM53" i="1"/>
  <c r="H12" i="1"/>
  <c r="H13" i="1"/>
  <c r="H14" i="1"/>
  <c r="H15" i="1"/>
  <c r="H20" i="1"/>
  <c r="H21" i="1"/>
  <c r="H22" i="1"/>
  <c r="H23" i="1"/>
  <c r="H24" i="1"/>
  <c r="AL39" i="1"/>
  <c r="AL49" i="1"/>
  <c r="AL40" i="1"/>
  <c r="AL50" i="1"/>
  <c r="AL41" i="1"/>
  <c r="AL51" i="1"/>
  <c r="AL42" i="1"/>
  <c r="AL52" i="1"/>
  <c r="AL53" i="1"/>
  <c r="G12" i="1"/>
  <c r="G13" i="1"/>
  <c r="G14" i="1"/>
  <c r="G15" i="1"/>
  <c r="G20" i="1"/>
  <c r="G21" i="1"/>
  <c r="G22" i="1"/>
  <c r="G23" i="1"/>
  <c r="G24" i="1"/>
  <c r="AK39" i="1"/>
  <c r="AK49" i="1"/>
  <c r="AK40" i="1"/>
  <c r="AK50" i="1"/>
  <c r="AK41" i="1"/>
  <c r="AK51" i="1"/>
  <c r="AK42" i="1"/>
  <c r="AK52" i="1"/>
  <c r="AK53" i="1"/>
  <c r="F12" i="1"/>
  <c r="F13" i="1"/>
  <c r="F14" i="1"/>
  <c r="F15" i="1"/>
  <c r="F20" i="1"/>
  <c r="F21" i="1"/>
  <c r="F22" i="1"/>
  <c r="F23" i="1"/>
  <c r="F24" i="1"/>
  <c r="AJ39" i="1"/>
  <c r="AJ49" i="1"/>
  <c r="AJ40" i="1"/>
  <c r="AJ50" i="1"/>
  <c r="AJ41" i="1"/>
  <c r="AJ51" i="1"/>
  <c r="AJ42" i="1"/>
  <c r="AJ52" i="1"/>
  <c r="AJ53" i="1"/>
  <c r="E12" i="1"/>
  <c r="E13" i="1"/>
  <c r="E14" i="1"/>
  <c r="E15" i="1"/>
  <c r="E20" i="1"/>
  <c r="E21" i="1"/>
  <c r="E22" i="1"/>
  <c r="E23" i="1"/>
  <c r="E24" i="1"/>
  <c r="AI39" i="1"/>
  <c r="AI49" i="1"/>
  <c r="AI40" i="1"/>
  <c r="AI50" i="1"/>
  <c r="AI41" i="1"/>
  <c r="AI51" i="1"/>
  <c r="AI42" i="1"/>
  <c r="AI52" i="1"/>
  <c r="AI53" i="1"/>
  <c r="D12" i="1"/>
  <c r="D13" i="1"/>
  <c r="D14" i="1"/>
  <c r="D15" i="1"/>
  <c r="D20" i="1"/>
  <c r="D21" i="1"/>
  <c r="D22" i="1"/>
  <c r="D23" i="1"/>
  <c r="D24" i="1"/>
  <c r="AH39" i="1"/>
  <c r="AH49" i="1"/>
  <c r="AH40" i="1"/>
  <c r="AH50" i="1"/>
  <c r="AH41" i="1"/>
  <c r="AH51" i="1"/>
  <c r="AH42" i="1"/>
  <c r="AH52" i="1"/>
  <c r="AH53" i="1"/>
  <c r="C12" i="1"/>
  <c r="C13" i="1"/>
  <c r="C14" i="1"/>
  <c r="C15" i="1"/>
  <c r="C20" i="1"/>
  <c r="C21" i="1"/>
  <c r="C22" i="1"/>
  <c r="C23" i="1"/>
  <c r="C24" i="1"/>
  <c r="AG39" i="1"/>
  <c r="AG49" i="1"/>
  <c r="AG40" i="1"/>
  <c r="AG50" i="1"/>
  <c r="AG41" i="1"/>
  <c r="AG51" i="1"/>
  <c r="AG42" i="1"/>
  <c r="AG52" i="1"/>
  <c r="AG53" i="1"/>
  <c r="B12" i="1"/>
  <c r="B13" i="1"/>
  <c r="B14" i="1"/>
  <c r="B15" i="1"/>
  <c r="B20" i="1"/>
  <c r="B21" i="1"/>
  <c r="B22" i="1"/>
  <c r="B23" i="1"/>
  <c r="B24" i="1"/>
  <c r="AF39" i="1"/>
  <c r="AF49" i="1"/>
  <c r="AF40" i="1"/>
  <c r="AF50" i="1"/>
  <c r="AF41" i="1"/>
  <c r="AF51" i="1"/>
  <c r="AF42" i="1"/>
  <c r="AF52" i="1"/>
  <c r="AF53" i="1"/>
  <c r="AF47" i="1"/>
  <c r="AC39" i="1"/>
  <c r="AC49" i="1"/>
  <c r="AC40" i="1"/>
  <c r="AC50" i="1"/>
  <c r="AC41" i="1"/>
  <c r="AC51" i="1"/>
  <c r="AC42" i="1"/>
  <c r="AC52" i="1"/>
  <c r="AC53" i="1"/>
  <c r="AB39" i="1"/>
  <c r="AB49" i="1"/>
  <c r="AB40" i="1"/>
  <c r="AB50" i="1"/>
  <c r="AB41" i="1"/>
  <c r="AB51" i="1"/>
  <c r="AB42" i="1"/>
  <c r="AB52" i="1"/>
  <c r="AB53" i="1"/>
  <c r="AA39" i="1"/>
  <c r="AA49" i="1"/>
  <c r="AA40" i="1"/>
  <c r="AA50" i="1"/>
  <c r="AA41" i="1"/>
  <c r="AA51" i="1"/>
  <c r="AA42" i="1"/>
  <c r="AA52" i="1"/>
  <c r="AA53" i="1"/>
  <c r="Z39" i="1"/>
  <c r="Z49" i="1"/>
  <c r="Z40" i="1"/>
  <c r="Z50" i="1"/>
  <c r="Z41" i="1"/>
  <c r="Z51" i="1"/>
  <c r="Z42" i="1"/>
  <c r="Z52" i="1"/>
  <c r="Z53" i="1"/>
  <c r="Y39" i="1"/>
  <c r="Y49" i="1"/>
  <c r="Y40" i="1"/>
  <c r="Y50" i="1"/>
  <c r="Y41" i="1"/>
  <c r="Y51" i="1"/>
  <c r="Y42" i="1"/>
  <c r="Y52" i="1"/>
  <c r="Y53" i="1"/>
  <c r="X39" i="1"/>
  <c r="X49" i="1"/>
  <c r="X40" i="1"/>
  <c r="X50" i="1"/>
  <c r="X41" i="1"/>
  <c r="X51" i="1"/>
  <c r="X42" i="1"/>
  <c r="X52" i="1"/>
  <c r="X53" i="1"/>
  <c r="W39" i="1"/>
  <c r="W49" i="1"/>
  <c r="W40" i="1"/>
  <c r="W50" i="1"/>
  <c r="W41" i="1"/>
  <c r="W51" i="1"/>
  <c r="W42" i="1"/>
  <c r="W52" i="1"/>
  <c r="W53" i="1"/>
  <c r="V39" i="1"/>
  <c r="V49" i="1"/>
  <c r="V40" i="1"/>
  <c r="V50" i="1"/>
  <c r="V41" i="1"/>
  <c r="V51" i="1"/>
  <c r="V42" i="1"/>
  <c r="V52" i="1"/>
  <c r="V53" i="1"/>
  <c r="V47" i="1"/>
  <c r="L47" i="1"/>
  <c r="B47" i="1"/>
  <c r="S42" i="1"/>
  <c r="R42" i="1"/>
  <c r="Q42" i="1"/>
  <c r="P42" i="1"/>
  <c r="O42" i="1"/>
  <c r="N42" i="1"/>
  <c r="M42" i="1"/>
  <c r="L42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S39" i="1"/>
  <c r="R39" i="1"/>
  <c r="Q39" i="1"/>
  <c r="P39" i="1"/>
  <c r="O39" i="1"/>
  <c r="N39" i="1"/>
  <c r="M39" i="1"/>
  <c r="L39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9" i="1"/>
  <c r="H39" i="1"/>
  <c r="G39" i="1"/>
  <c r="F39" i="1"/>
  <c r="E39" i="1"/>
  <c r="D39" i="1"/>
  <c r="C39" i="1"/>
  <c r="B39" i="1"/>
  <c r="S52" i="1"/>
  <c r="R52" i="1"/>
  <c r="Q52" i="1"/>
  <c r="P52" i="1"/>
  <c r="O52" i="1"/>
  <c r="N52" i="1"/>
  <c r="M52" i="1"/>
  <c r="L52" i="1"/>
  <c r="S51" i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L49" i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F47" i="1"/>
  <c r="AK43" i="1"/>
  <c r="AL43" i="1"/>
  <c r="AM43" i="1"/>
  <c r="AA43" i="1"/>
  <c r="AB43" i="1"/>
  <c r="AC43" i="1"/>
  <c r="Q43" i="1"/>
  <c r="R43" i="1"/>
  <c r="S43" i="1"/>
  <c r="Q53" i="1"/>
  <c r="R53" i="1"/>
  <c r="S53" i="1"/>
  <c r="G43" i="1"/>
  <c r="H43" i="1"/>
  <c r="I43" i="1"/>
  <c r="G53" i="1"/>
  <c r="H53" i="1"/>
  <c r="I53" i="1"/>
  <c r="F43" i="1"/>
  <c r="P53" i="1"/>
  <c r="E43" i="1"/>
  <c r="O53" i="1"/>
  <c r="D43" i="1"/>
  <c r="N53" i="1"/>
  <c r="C43" i="1"/>
  <c r="M53" i="1"/>
  <c r="B43" i="1"/>
  <c r="L53" i="1"/>
  <c r="F53" i="1"/>
  <c r="E53" i="1"/>
  <c r="D53" i="1"/>
  <c r="C53" i="1"/>
  <c r="B53" i="1"/>
  <c r="AJ43" i="1"/>
  <c r="AI43" i="1"/>
  <c r="AH43" i="1"/>
  <c r="AG43" i="1"/>
  <c r="AF43" i="1"/>
  <c r="Z43" i="1"/>
  <c r="Y43" i="1"/>
  <c r="X43" i="1"/>
  <c r="W43" i="1"/>
  <c r="V43" i="1"/>
  <c r="P43" i="1"/>
  <c r="O43" i="1"/>
  <c r="N43" i="1"/>
  <c r="M43" i="1"/>
  <c r="L43" i="1"/>
  <c r="A15" i="1"/>
  <c r="A14" i="1"/>
  <c r="A13" i="1"/>
  <c r="A12" i="1"/>
</calcChain>
</file>

<file path=xl/sharedStrings.xml><?xml version="1.0" encoding="utf-8"?>
<sst xmlns="http://schemas.openxmlformats.org/spreadsheetml/2006/main" count="149" uniqueCount="27">
  <si>
    <t>Sequences</t>
  </si>
  <si>
    <t>Alignment</t>
  </si>
  <si>
    <t>Position</t>
  </si>
  <si>
    <t>Seq1</t>
  </si>
  <si>
    <t>Seq2</t>
  </si>
  <si>
    <t>Seq3</t>
  </si>
  <si>
    <t>Seq4</t>
  </si>
  <si>
    <t>Count matrix</t>
  </si>
  <si>
    <t>Exercise: from sites to matrices</t>
  </si>
  <si>
    <t>A</t>
  </si>
  <si>
    <t>C</t>
  </si>
  <si>
    <t>G</t>
  </si>
  <si>
    <t>T</t>
  </si>
  <si>
    <t>Total</t>
  </si>
  <si>
    <t>Pseudo-weight</t>
  </si>
  <si>
    <t>Prior</t>
  </si>
  <si>
    <t>Residue</t>
  </si>
  <si>
    <t>AAAAACCG</t>
  </si>
  <si>
    <t>AAAACCGG</t>
  </si>
  <si>
    <t>AATTGGGG</t>
  </si>
  <si>
    <t>ATTGTGGG</t>
  </si>
  <si>
    <t>Frequency matrices with equal priors</t>
  </si>
  <si>
    <t>Equal priors</t>
  </si>
  <si>
    <t>Unequal priors</t>
  </si>
  <si>
    <t>Frequency matrices with unequal priors</t>
  </si>
  <si>
    <t>Weight matrices with unequal priors</t>
  </si>
  <si>
    <t>Weight matrices with equal priors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</si>
</sst>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6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2" xfId="2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2" xfId="2" applyFill="1" applyAlignment="1">
      <alignment horizontal="left"/>
    </xf>
    <xf numFmtId="164" fontId="0" fillId="0" borderId="5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3" fillId="0" borderId="0" xfId="3" applyBorder="1" applyAlignment="1">
      <alignment horizontal="center"/>
    </xf>
    <xf numFmtId="0" fontId="3" fillId="0" borderId="0" xfId="3" applyBorder="1" applyAlignment="1">
      <alignment horizontal="right" vertical="top" wrapText="1"/>
    </xf>
    <xf numFmtId="0" fontId="3" fillId="0" borderId="0" xfId="3" applyBorder="1" applyAlignment="1">
      <alignment horizontal="center" vertical="top"/>
    </xf>
    <xf numFmtId="0" fontId="0" fillId="0" borderId="1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</cellXfs>
  <cellStyles count="160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Normal" xfId="0" builtinId="0"/>
    <cellStyle name="Titre 1" xfId="1" builtinId="16"/>
    <cellStyle name="Titre 2" xfId="2" builtinId="17"/>
    <cellStyle name="Titre 3" xfId="3" builtinId="18"/>
  </cellStyles>
  <dxfs count="2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83"/>
  <sheetViews>
    <sheetView showGridLines="0" tabSelected="1" topLeftCell="A25" zoomScale="75" zoomScaleNormal="75" zoomScalePageLayoutView="75" workbookViewId="0">
      <selection activeCell="A26" sqref="A26:XFD26"/>
    </sheetView>
  </sheetViews>
  <sheetFormatPr baseColWidth="10" defaultRowHeight="15" x14ac:dyDescent="0"/>
  <cols>
    <col min="1" max="1" width="7.33203125" customWidth="1"/>
    <col min="2" max="2" width="6.5" style="2" customWidth="1"/>
    <col min="3" max="9" width="6.5" customWidth="1"/>
    <col min="10" max="10" width="3.83203125" customWidth="1"/>
    <col min="11" max="11" width="7.1640625" customWidth="1"/>
    <col min="12" max="13" width="6.5" customWidth="1"/>
    <col min="14" max="15" width="6.5" style="3" customWidth="1"/>
    <col min="16" max="19" width="6.5" customWidth="1"/>
    <col min="20" max="20" width="3.83203125" customWidth="1"/>
    <col min="21" max="21" width="7.1640625" customWidth="1"/>
    <col min="22" max="29" width="6.5" customWidth="1"/>
    <col min="30" max="30" width="4.83203125" customWidth="1"/>
    <col min="31" max="31" width="7.1640625" customWidth="1"/>
    <col min="32" max="39" width="6.5" customWidth="1"/>
  </cols>
  <sheetData>
    <row r="1" spans="1:9" ht="20" thickBot="1">
      <c r="A1" s="4" t="s">
        <v>8</v>
      </c>
    </row>
    <row r="2" spans="1:9" ht="16" thickTop="1"/>
    <row r="3" spans="1:9" ht="17" thickBot="1">
      <c r="A3" s="1" t="s">
        <v>0</v>
      </c>
    </row>
    <row r="4" spans="1:9" ht="16" thickTop="1">
      <c r="A4" t="s">
        <v>3</v>
      </c>
      <c r="B4" s="2" t="s">
        <v>17</v>
      </c>
    </row>
    <row r="5" spans="1:9">
      <c r="A5" t="s">
        <v>4</v>
      </c>
      <c r="B5" s="2" t="s">
        <v>18</v>
      </c>
    </row>
    <row r="6" spans="1:9">
      <c r="A6" t="s">
        <v>5</v>
      </c>
      <c r="B6" s="2" t="s">
        <v>19</v>
      </c>
    </row>
    <row r="7" spans="1:9">
      <c r="A7" t="s">
        <v>6</v>
      </c>
      <c r="B7" s="2" t="s">
        <v>20</v>
      </c>
    </row>
    <row r="9" spans="1:9" ht="17" thickBot="1">
      <c r="A9" s="1" t="s">
        <v>1</v>
      </c>
    </row>
    <row r="10" spans="1:9" ht="16" thickTop="1"/>
    <row r="11" spans="1:9">
      <c r="A11" s="9" t="s">
        <v>2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</row>
    <row r="12" spans="1:9">
      <c r="A12" s="10" t="str">
        <f>A4</f>
        <v>Seq1</v>
      </c>
      <c r="B12" s="6" t="str">
        <f>MID($B4,B$11,1)</f>
        <v>A</v>
      </c>
      <c r="C12" s="6" t="str">
        <f t="shared" ref="C12:F12" si="0">MID($B4,C$11,1)</f>
        <v>A</v>
      </c>
      <c r="D12" s="6" t="str">
        <f t="shared" si="0"/>
        <v>A</v>
      </c>
      <c r="E12" s="6" t="str">
        <f t="shared" si="0"/>
        <v>A</v>
      </c>
      <c r="F12" s="6" t="str">
        <f t="shared" si="0"/>
        <v>A</v>
      </c>
      <c r="G12" s="6" t="str">
        <f t="shared" ref="G12:I12" si="1">MID($B4,G$11,1)</f>
        <v>C</v>
      </c>
      <c r="H12" s="6" t="str">
        <f t="shared" si="1"/>
        <v>C</v>
      </c>
      <c r="I12" s="6" t="str">
        <f t="shared" si="1"/>
        <v>G</v>
      </c>
    </row>
    <row r="13" spans="1:9">
      <c r="A13" s="11" t="str">
        <f t="shared" ref="A13:A15" si="2">A5</f>
        <v>Seq2</v>
      </c>
      <c r="B13" s="7" t="str">
        <f t="shared" ref="B13:F13" si="3">MID($B5,B$11,1)</f>
        <v>A</v>
      </c>
      <c r="C13" s="7" t="str">
        <f t="shared" si="3"/>
        <v>A</v>
      </c>
      <c r="D13" s="7" t="str">
        <f t="shared" si="3"/>
        <v>A</v>
      </c>
      <c r="E13" s="7" t="str">
        <f t="shared" si="3"/>
        <v>A</v>
      </c>
      <c r="F13" s="7" t="str">
        <f t="shared" si="3"/>
        <v>C</v>
      </c>
      <c r="G13" s="7" t="str">
        <f t="shared" ref="G13:I13" si="4">MID($B5,G$11,1)</f>
        <v>C</v>
      </c>
      <c r="H13" s="7" t="str">
        <f t="shared" si="4"/>
        <v>G</v>
      </c>
      <c r="I13" s="7" t="str">
        <f t="shared" si="4"/>
        <v>G</v>
      </c>
    </row>
    <row r="14" spans="1:9">
      <c r="A14" s="11" t="str">
        <f t="shared" si="2"/>
        <v>Seq3</v>
      </c>
      <c r="B14" s="7" t="str">
        <f t="shared" ref="B14:F14" si="5">MID($B6,B$11,1)</f>
        <v>A</v>
      </c>
      <c r="C14" s="7" t="str">
        <f t="shared" si="5"/>
        <v>A</v>
      </c>
      <c r="D14" s="7" t="str">
        <f t="shared" si="5"/>
        <v>T</v>
      </c>
      <c r="E14" s="7" t="str">
        <f t="shared" si="5"/>
        <v>T</v>
      </c>
      <c r="F14" s="7" t="str">
        <f t="shared" si="5"/>
        <v>G</v>
      </c>
      <c r="G14" s="7" t="str">
        <f t="shared" ref="G14:I14" si="6">MID($B6,G$11,1)</f>
        <v>G</v>
      </c>
      <c r="H14" s="7" t="str">
        <f t="shared" si="6"/>
        <v>G</v>
      </c>
      <c r="I14" s="7" t="str">
        <f t="shared" si="6"/>
        <v>G</v>
      </c>
    </row>
    <row r="15" spans="1:9">
      <c r="A15" s="12" t="str">
        <f t="shared" si="2"/>
        <v>Seq4</v>
      </c>
      <c r="B15" s="8" t="str">
        <f t="shared" ref="B15:F15" si="7">MID($B7,B$11,1)</f>
        <v>A</v>
      </c>
      <c r="C15" s="8" t="str">
        <f t="shared" si="7"/>
        <v>T</v>
      </c>
      <c r="D15" s="8" t="str">
        <f t="shared" si="7"/>
        <v>T</v>
      </c>
      <c r="E15" s="8" t="str">
        <f t="shared" si="7"/>
        <v>G</v>
      </c>
      <c r="F15" s="8" t="str">
        <f t="shared" si="7"/>
        <v>T</v>
      </c>
      <c r="G15" s="8" t="str">
        <f t="shared" ref="G15:I15" si="8">MID($B7,G$11,1)</f>
        <v>G</v>
      </c>
      <c r="H15" s="8" t="str">
        <f t="shared" si="8"/>
        <v>G</v>
      </c>
      <c r="I15" s="8" t="str">
        <f t="shared" si="8"/>
        <v>G</v>
      </c>
    </row>
    <row r="17" spans="1:15" ht="17" thickBot="1">
      <c r="A17" s="1" t="s">
        <v>7</v>
      </c>
    </row>
    <row r="18" spans="1:15" ht="16" thickTop="1"/>
    <row r="19" spans="1:15">
      <c r="A19" s="9" t="s">
        <v>2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</row>
    <row r="20" spans="1:15">
      <c r="A20" s="10" t="s">
        <v>9</v>
      </c>
      <c r="B20" s="6">
        <f>COUNTIF(B$12:B$15,$A20)</f>
        <v>4</v>
      </c>
      <c r="C20" s="6">
        <f t="shared" ref="C20:I23" si="9">COUNTIF(C$12:C$15,$A20)</f>
        <v>3</v>
      </c>
      <c r="D20" s="6">
        <f t="shared" si="9"/>
        <v>2</v>
      </c>
      <c r="E20" s="6">
        <f t="shared" si="9"/>
        <v>2</v>
      </c>
      <c r="F20" s="6">
        <f t="shared" si="9"/>
        <v>1</v>
      </c>
      <c r="G20" s="6">
        <f t="shared" si="9"/>
        <v>0</v>
      </c>
      <c r="H20" s="6">
        <f t="shared" si="9"/>
        <v>0</v>
      </c>
      <c r="I20" s="6">
        <f t="shared" si="9"/>
        <v>0</v>
      </c>
    </row>
    <row r="21" spans="1:15">
      <c r="A21" s="11" t="s">
        <v>10</v>
      </c>
      <c r="B21" s="7">
        <f t="shared" ref="B21:B23" si="10">COUNTIF(B$12:B$15,$A21)</f>
        <v>0</v>
      </c>
      <c r="C21" s="7">
        <f t="shared" si="9"/>
        <v>0</v>
      </c>
      <c r="D21" s="7">
        <f t="shared" si="9"/>
        <v>0</v>
      </c>
      <c r="E21" s="7">
        <f t="shared" si="9"/>
        <v>0</v>
      </c>
      <c r="F21" s="7">
        <f t="shared" si="9"/>
        <v>1</v>
      </c>
      <c r="G21" s="7">
        <f t="shared" si="9"/>
        <v>2</v>
      </c>
      <c r="H21" s="7">
        <f t="shared" si="9"/>
        <v>1</v>
      </c>
      <c r="I21" s="7">
        <f t="shared" si="9"/>
        <v>0</v>
      </c>
    </row>
    <row r="22" spans="1:15">
      <c r="A22" s="11" t="s">
        <v>11</v>
      </c>
      <c r="B22" s="7">
        <f t="shared" si="10"/>
        <v>0</v>
      </c>
      <c r="C22" s="7">
        <f t="shared" si="9"/>
        <v>0</v>
      </c>
      <c r="D22" s="7">
        <f t="shared" si="9"/>
        <v>0</v>
      </c>
      <c r="E22" s="7">
        <f t="shared" si="9"/>
        <v>1</v>
      </c>
      <c r="F22" s="7">
        <f t="shared" si="9"/>
        <v>1</v>
      </c>
      <c r="G22" s="7">
        <f t="shared" si="9"/>
        <v>2</v>
      </c>
      <c r="H22" s="7">
        <f t="shared" si="9"/>
        <v>3</v>
      </c>
      <c r="I22" s="7">
        <f t="shared" si="9"/>
        <v>4</v>
      </c>
    </row>
    <row r="23" spans="1:15">
      <c r="A23" s="12" t="s">
        <v>12</v>
      </c>
      <c r="B23" s="8">
        <f t="shared" si="10"/>
        <v>0</v>
      </c>
      <c r="C23" s="8">
        <f t="shared" si="9"/>
        <v>1</v>
      </c>
      <c r="D23" s="8">
        <f t="shared" si="9"/>
        <v>2</v>
      </c>
      <c r="E23" s="8">
        <f t="shared" si="9"/>
        <v>1</v>
      </c>
      <c r="F23" s="8">
        <f t="shared" si="9"/>
        <v>1</v>
      </c>
      <c r="G23" s="8">
        <f t="shared" si="9"/>
        <v>0</v>
      </c>
      <c r="H23" s="8">
        <f t="shared" si="9"/>
        <v>0</v>
      </c>
      <c r="I23" s="8">
        <f t="shared" si="9"/>
        <v>0</v>
      </c>
    </row>
    <row r="24" spans="1:15">
      <c r="A24" s="13" t="s">
        <v>13</v>
      </c>
      <c r="B24" s="5">
        <f>SUM(B20:B23)</f>
        <v>4</v>
      </c>
      <c r="C24" s="5">
        <f t="shared" ref="C24:F24" si="11">SUM(C20:C23)</f>
        <v>4</v>
      </c>
      <c r="D24" s="5">
        <f t="shared" si="11"/>
        <v>4</v>
      </c>
      <c r="E24" s="5">
        <f t="shared" si="11"/>
        <v>4</v>
      </c>
      <c r="F24" s="5">
        <f t="shared" si="11"/>
        <v>4</v>
      </c>
      <c r="G24" s="5">
        <f t="shared" ref="G24:I24" si="12">SUM(G20:G23)</f>
        <v>4</v>
      </c>
      <c r="H24" s="5">
        <f t="shared" si="12"/>
        <v>4</v>
      </c>
      <c r="I24" s="5">
        <f t="shared" si="12"/>
        <v>4</v>
      </c>
    </row>
    <row r="25" spans="1:15" ht="16" thickBot="1"/>
    <row r="26" spans="1:15" s="27" customFormat="1">
      <c r="B26" s="28"/>
      <c r="N26" s="29"/>
      <c r="O26" s="29"/>
    </row>
    <row r="27" spans="1:15" ht="17" thickBot="1">
      <c r="A27" s="1" t="s">
        <v>22</v>
      </c>
    </row>
    <row r="28" spans="1:15" ht="16" thickTop="1"/>
    <row r="29" spans="1:15">
      <c r="A29" s="23" t="s">
        <v>16</v>
      </c>
      <c r="B29" s="23" t="s">
        <v>15</v>
      </c>
    </row>
    <row r="30" spans="1:15">
      <c r="A30" s="6" t="s">
        <v>9</v>
      </c>
      <c r="B30" s="6">
        <v>0.25</v>
      </c>
    </row>
    <row r="31" spans="1:15">
      <c r="A31" s="7" t="s">
        <v>10</v>
      </c>
      <c r="B31" s="7">
        <v>0.25</v>
      </c>
    </row>
    <row r="32" spans="1:15">
      <c r="A32" s="7" t="s">
        <v>11</v>
      </c>
      <c r="B32" s="7">
        <v>0.25</v>
      </c>
    </row>
    <row r="33" spans="1:39">
      <c r="A33" s="8" t="s">
        <v>12</v>
      </c>
      <c r="B33" s="8">
        <v>0.25</v>
      </c>
    </row>
    <row r="35" spans="1:39" ht="17" thickBot="1">
      <c r="A35" s="1" t="s">
        <v>21</v>
      </c>
    </row>
    <row r="36" spans="1:39" ht="16" thickTop="1"/>
    <row r="37" spans="1:39" s="22" customFormat="1" ht="28">
      <c r="A37" s="24" t="s">
        <v>14</v>
      </c>
      <c r="B37" s="25">
        <v>0</v>
      </c>
      <c r="C37" s="21"/>
      <c r="D37" s="21"/>
      <c r="E37" s="21"/>
      <c r="F37" s="21"/>
      <c r="K37" s="24" t="s">
        <v>14</v>
      </c>
      <c r="L37" s="25">
        <v>1</v>
      </c>
      <c r="U37" s="24" t="s">
        <v>14</v>
      </c>
      <c r="V37" s="25">
        <v>10</v>
      </c>
      <c r="AE37" s="24" t="s">
        <v>14</v>
      </c>
      <c r="AF37" s="25">
        <v>100</v>
      </c>
    </row>
    <row r="38" spans="1:39">
      <c r="A38" s="9" t="s">
        <v>2</v>
      </c>
      <c r="B38" s="26">
        <v>1</v>
      </c>
      <c r="C38" s="5">
        <v>2</v>
      </c>
      <c r="D38" s="5">
        <v>3</v>
      </c>
      <c r="E38" s="5">
        <v>4</v>
      </c>
      <c r="F38" s="5">
        <v>5</v>
      </c>
      <c r="G38" s="5">
        <v>6</v>
      </c>
      <c r="H38" s="5">
        <v>7</v>
      </c>
      <c r="I38" s="5">
        <v>8</v>
      </c>
      <c r="K38" s="9" t="s">
        <v>2</v>
      </c>
      <c r="L38" s="26">
        <v>1</v>
      </c>
      <c r="M38" s="5">
        <v>2</v>
      </c>
      <c r="N38" s="5">
        <v>3</v>
      </c>
      <c r="O38" s="5">
        <v>4</v>
      </c>
      <c r="P38" s="5">
        <v>5</v>
      </c>
      <c r="Q38" s="5">
        <v>6</v>
      </c>
      <c r="R38" s="5">
        <v>7</v>
      </c>
      <c r="S38" s="5">
        <v>8</v>
      </c>
      <c r="U38" s="9" t="s">
        <v>2</v>
      </c>
      <c r="V38" s="26">
        <v>1</v>
      </c>
      <c r="W38" s="5">
        <v>2</v>
      </c>
      <c r="X38" s="5">
        <v>3</v>
      </c>
      <c r="Y38" s="5">
        <v>4</v>
      </c>
      <c r="Z38" s="5">
        <v>5</v>
      </c>
      <c r="AA38" s="5">
        <v>6</v>
      </c>
      <c r="AB38" s="5">
        <v>7</v>
      </c>
      <c r="AC38" s="5">
        <v>8</v>
      </c>
      <c r="AE38" s="9" t="s">
        <v>2</v>
      </c>
      <c r="AF38" s="26">
        <v>1</v>
      </c>
      <c r="AG38" s="5">
        <v>2</v>
      </c>
      <c r="AH38" s="5">
        <v>3</v>
      </c>
      <c r="AI38" s="5">
        <v>4</v>
      </c>
      <c r="AJ38" s="5">
        <v>5</v>
      </c>
      <c r="AK38" s="5">
        <v>6</v>
      </c>
      <c r="AL38" s="5">
        <v>7</v>
      </c>
      <c r="AM38" s="5">
        <v>8</v>
      </c>
    </row>
    <row r="39" spans="1:39">
      <c r="A39" s="10" t="s">
        <v>9</v>
      </c>
      <c r="B39" s="6">
        <f>B20/B$24</f>
        <v>1</v>
      </c>
      <c r="C39" s="6">
        <f t="shared" ref="C39:F39" si="13">C20/C$24</f>
        <v>0.75</v>
      </c>
      <c r="D39" s="6">
        <f t="shared" si="13"/>
        <v>0.5</v>
      </c>
      <c r="E39" s="6">
        <f t="shared" si="13"/>
        <v>0.5</v>
      </c>
      <c r="F39" s="6">
        <f t="shared" si="13"/>
        <v>0.25</v>
      </c>
      <c r="G39" s="6">
        <f t="shared" ref="G39:I39" si="14">G20/G$24</f>
        <v>0</v>
      </c>
      <c r="H39" s="6">
        <f t="shared" si="14"/>
        <v>0</v>
      </c>
      <c r="I39" s="6">
        <f t="shared" si="14"/>
        <v>0</v>
      </c>
      <c r="K39" s="10" t="s">
        <v>9</v>
      </c>
      <c r="L39" s="6">
        <f>(B20+$L$37*$B30)/(B$24+$L$37)</f>
        <v>0.85</v>
      </c>
      <c r="M39" s="6">
        <f t="shared" ref="M39:S39" si="15">(C20+$L$37*$B30)/(C$24+$L$37)</f>
        <v>0.65</v>
      </c>
      <c r="N39" s="6">
        <f t="shared" si="15"/>
        <v>0.45</v>
      </c>
      <c r="O39" s="6">
        <f t="shared" si="15"/>
        <v>0.45</v>
      </c>
      <c r="P39" s="6">
        <f t="shared" si="15"/>
        <v>0.25</v>
      </c>
      <c r="Q39" s="6">
        <f t="shared" si="15"/>
        <v>0.05</v>
      </c>
      <c r="R39" s="6">
        <f t="shared" si="15"/>
        <v>0.05</v>
      </c>
      <c r="S39" s="6">
        <f t="shared" si="15"/>
        <v>0.05</v>
      </c>
      <c r="U39" s="10" t="s">
        <v>9</v>
      </c>
      <c r="V39" s="15">
        <f>(B20+$V$37*$B30)/(B$24+$V$37)</f>
        <v>0.4642857142857143</v>
      </c>
      <c r="W39" s="15">
        <f t="shared" ref="W39:AC39" si="16">(C20+$V$37*$B30)/(C$24+$V$37)</f>
        <v>0.39285714285714285</v>
      </c>
      <c r="X39" s="15">
        <f t="shared" si="16"/>
        <v>0.32142857142857145</v>
      </c>
      <c r="Y39" s="15">
        <f t="shared" si="16"/>
        <v>0.32142857142857145</v>
      </c>
      <c r="Z39" s="15">
        <f t="shared" si="16"/>
        <v>0.25</v>
      </c>
      <c r="AA39" s="15">
        <f t="shared" si="16"/>
        <v>0.17857142857142858</v>
      </c>
      <c r="AB39" s="15">
        <f t="shared" si="16"/>
        <v>0.17857142857142858</v>
      </c>
      <c r="AC39" s="15">
        <f t="shared" si="16"/>
        <v>0.17857142857142858</v>
      </c>
      <c r="AE39" s="10" t="s">
        <v>9</v>
      </c>
      <c r="AF39" s="15">
        <f>(B20+$AF$37*$B30)/(B$24+$AF$37)</f>
        <v>0.27884615384615385</v>
      </c>
      <c r="AG39" s="15">
        <f t="shared" ref="AG39:AM39" si="17">(C20+$AF$37*$B30)/(C$24+$AF$37)</f>
        <v>0.26923076923076922</v>
      </c>
      <c r="AH39" s="15">
        <f t="shared" si="17"/>
        <v>0.25961538461538464</v>
      </c>
      <c r="AI39" s="15">
        <f t="shared" si="17"/>
        <v>0.25961538461538464</v>
      </c>
      <c r="AJ39" s="15">
        <f t="shared" si="17"/>
        <v>0.25</v>
      </c>
      <c r="AK39" s="15">
        <f t="shared" si="17"/>
        <v>0.24038461538461539</v>
      </c>
      <c r="AL39" s="15">
        <f t="shared" si="17"/>
        <v>0.24038461538461539</v>
      </c>
      <c r="AM39" s="15">
        <f t="shared" si="17"/>
        <v>0.24038461538461539</v>
      </c>
    </row>
    <row r="40" spans="1:39">
      <c r="A40" s="11" t="s">
        <v>10</v>
      </c>
      <c r="B40" s="7">
        <f t="shared" ref="B40:F40" si="18">B21/B$24</f>
        <v>0</v>
      </c>
      <c r="C40" s="7">
        <f t="shared" si="18"/>
        <v>0</v>
      </c>
      <c r="D40" s="7">
        <f t="shared" si="18"/>
        <v>0</v>
      </c>
      <c r="E40" s="7">
        <f t="shared" si="18"/>
        <v>0</v>
      </c>
      <c r="F40" s="7">
        <f t="shared" si="18"/>
        <v>0.25</v>
      </c>
      <c r="G40" s="7">
        <f t="shared" ref="G40:I40" si="19">G21/G$24</f>
        <v>0.5</v>
      </c>
      <c r="H40" s="7">
        <f t="shared" si="19"/>
        <v>0.25</v>
      </c>
      <c r="I40" s="7">
        <f t="shared" si="19"/>
        <v>0</v>
      </c>
      <c r="K40" s="11" t="s">
        <v>10</v>
      </c>
      <c r="L40" s="7">
        <f t="shared" ref="L40:S40" si="20">(B21+$L$37*$B31)/(B$24+$L$37)</f>
        <v>0.05</v>
      </c>
      <c r="M40" s="7">
        <f t="shared" si="20"/>
        <v>0.05</v>
      </c>
      <c r="N40" s="7">
        <f t="shared" si="20"/>
        <v>0.05</v>
      </c>
      <c r="O40" s="7">
        <f t="shared" si="20"/>
        <v>0.05</v>
      </c>
      <c r="P40" s="7">
        <f t="shared" si="20"/>
        <v>0.25</v>
      </c>
      <c r="Q40" s="7">
        <f t="shared" si="20"/>
        <v>0.45</v>
      </c>
      <c r="R40" s="7">
        <f t="shared" si="20"/>
        <v>0.25</v>
      </c>
      <c r="S40" s="7">
        <f t="shared" si="20"/>
        <v>0.05</v>
      </c>
      <c r="U40" s="11" t="s">
        <v>10</v>
      </c>
      <c r="V40" s="16">
        <f t="shared" ref="V40:AC40" si="21">(B21+$V$37*$B31)/(B$24+$V$37)</f>
        <v>0.17857142857142858</v>
      </c>
      <c r="W40" s="16">
        <f t="shared" si="21"/>
        <v>0.17857142857142858</v>
      </c>
      <c r="X40" s="16">
        <f t="shared" si="21"/>
        <v>0.17857142857142858</v>
      </c>
      <c r="Y40" s="16">
        <f t="shared" si="21"/>
        <v>0.17857142857142858</v>
      </c>
      <c r="Z40" s="16">
        <f t="shared" si="21"/>
        <v>0.25</v>
      </c>
      <c r="AA40" s="16">
        <f t="shared" si="21"/>
        <v>0.32142857142857145</v>
      </c>
      <c r="AB40" s="16">
        <f t="shared" si="21"/>
        <v>0.25</v>
      </c>
      <c r="AC40" s="16">
        <f t="shared" si="21"/>
        <v>0.17857142857142858</v>
      </c>
      <c r="AE40" s="11" t="s">
        <v>10</v>
      </c>
      <c r="AF40" s="16">
        <f t="shared" ref="AF40:AM40" si="22">(B21+$AF$37*$B31)/(B$24+$AF$37)</f>
        <v>0.24038461538461539</v>
      </c>
      <c r="AG40" s="16">
        <f t="shared" si="22"/>
        <v>0.24038461538461539</v>
      </c>
      <c r="AH40" s="16">
        <f t="shared" si="22"/>
        <v>0.24038461538461539</v>
      </c>
      <c r="AI40" s="16">
        <f t="shared" si="22"/>
        <v>0.24038461538461539</v>
      </c>
      <c r="AJ40" s="16">
        <f t="shared" si="22"/>
        <v>0.25</v>
      </c>
      <c r="AK40" s="16">
        <f t="shared" si="22"/>
        <v>0.25961538461538464</v>
      </c>
      <c r="AL40" s="16">
        <f t="shared" si="22"/>
        <v>0.25</v>
      </c>
      <c r="AM40" s="16">
        <f t="shared" si="22"/>
        <v>0.24038461538461539</v>
      </c>
    </row>
    <row r="41" spans="1:39">
      <c r="A41" s="11" t="s">
        <v>11</v>
      </c>
      <c r="B41" s="7">
        <f t="shared" ref="B41:F41" si="23">B22/B$24</f>
        <v>0</v>
      </c>
      <c r="C41" s="7">
        <f t="shared" si="23"/>
        <v>0</v>
      </c>
      <c r="D41" s="7">
        <f t="shared" si="23"/>
        <v>0</v>
      </c>
      <c r="E41" s="7">
        <f t="shared" si="23"/>
        <v>0.25</v>
      </c>
      <c r="F41" s="7">
        <f t="shared" si="23"/>
        <v>0.25</v>
      </c>
      <c r="G41" s="7">
        <f t="shared" ref="G41:I41" si="24">G22/G$24</f>
        <v>0.5</v>
      </c>
      <c r="H41" s="7">
        <f t="shared" si="24"/>
        <v>0.75</v>
      </c>
      <c r="I41" s="7">
        <f t="shared" si="24"/>
        <v>1</v>
      </c>
      <c r="K41" s="11" t="s">
        <v>11</v>
      </c>
      <c r="L41" s="7">
        <f t="shared" ref="L41:S41" si="25">(B22+$L$37*$B32)/(B$24+$L$37)</f>
        <v>0.05</v>
      </c>
      <c r="M41" s="7">
        <f t="shared" si="25"/>
        <v>0.05</v>
      </c>
      <c r="N41" s="7">
        <f t="shared" si="25"/>
        <v>0.05</v>
      </c>
      <c r="O41" s="7">
        <f t="shared" si="25"/>
        <v>0.25</v>
      </c>
      <c r="P41" s="7">
        <f t="shared" si="25"/>
        <v>0.25</v>
      </c>
      <c r="Q41" s="7">
        <f t="shared" si="25"/>
        <v>0.45</v>
      </c>
      <c r="R41" s="7">
        <f t="shared" si="25"/>
        <v>0.65</v>
      </c>
      <c r="S41" s="7">
        <f t="shared" si="25"/>
        <v>0.85</v>
      </c>
      <c r="U41" s="11" t="s">
        <v>11</v>
      </c>
      <c r="V41" s="16">
        <f t="shared" ref="V41:AC41" si="26">(B22+$V$37*$B32)/(B$24+$V$37)</f>
        <v>0.17857142857142858</v>
      </c>
      <c r="W41" s="16">
        <f t="shared" si="26"/>
        <v>0.17857142857142858</v>
      </c>
      <c r="X41" s="16">
        <f t="shared" si="26"/>
        <v>0.17857142857142858</v>
      </c>
      <c r="Y41" s="16">
        <f t="shared" si="26"/>
        <v>0.25</v>
      </c>
      <c r="Z41" s="16">
        <f t="shared" si="26"/>
        <v>0.25</v>
      </c>
      <c r="AA41" s="16">
        <f t="shared" si="26"/>
        <v>0.32142857142857145</v>
      </c>
      <c r="AB41" s="16">
        <f t="shared" si="26"/>
        <v>0.39285714285714285</v>
      </c>
      <c r="AC41" s="16">
        <f t="shared" si="26"/>
        <v>0.4642857142857143</v>
      </c>
      <c r="AE41" s="11" t="s">
        <v>11</v>
      </c>
      <c r="AF41" s="16">
        <f t="shared" ref="AF41:AM41" si="27">(B22+$AF$37*$B32)/(B$24+$AF$37)</f>
        <v>0.24038461538461539</v>
      </c>
      <c r="AG41" s="16">
        <f t="shared" si="27"/>
        <v>0.24038461538461539</v>
      </c>
      <c r="AH41" s="16">
        <f t="shared" si="27"/>
        <v>0.24038461538461539</v>
      </c>
      <c r="AI41" s="16">
        <f t="shared" si="27"/>
        <v>0.25</v>
      </c>
      <c r="AJ41" s="16">
        <f t="shared" si="27"/>
        <v>0.25</v>
      </c>
      <c r="AK41" s="16">
        <f t="shared" si="27"/>
        <v>0.25961538461538464</v>
      </c>
      <c r="AL41" s="16">
        <f t="shared" si="27"/>
        <v>0.26923076923076922</v>
      </c>
      <c r="AM41" s="16">
        <f t="shared" si="27"/>
        <v>0.27884615384615385</v>
      </c>
    </row>
    <row r="42" spans="1:39">
      <c r="A42" s="12" t="s">
        <v>12</v>
      </c>
      <c r="B42" s="8">
        <f t="shared" ref="B42:F42" si="28">B23/B$24</f>
        <v>0</v>
      </c>
      <c r="C42" s="8">
        <f t="shared" si="28"/>
        <v>0.25</v>
      </c>
      <c r="D42" s="8">
        <f t="shared" si="28"/>
        <v>0.5</v>
      </c>
      <c r="E42" s="8">
        <f t="shared" si="28"/>
        <v>0.25</v>
      </c>
      <c r="F42" s="8">
        <f t="shared" si="28"/>
        <v>0.25</v>
      </c>
      <c r="G42" s="8">
        <f t="shared" ref="G42:I42" si="29">G23/G$24</f>
        <v>0</v>
      </c>
      <c r="H42" s="8">
        <f t="shared" si="29"/>
        <v>0</v>
      </c>
      <c r="I42" s="8">
        <f t="shared" si="29"/>
        <v>0</v>
      </c>
      <c r="K42" s="12" t="s">
        <v>12</v>
      </c>
      <c r="L42" s="8">
        <f t="shared" ref="L42:S42" si="30">(B23+$L$37*$B33)/(B$24+$L$37)</f>
        <v>0.05</v>
      </c>
      <c r="M42" s="8">
        <f t="shared" si="30"/>
        <v>0.25</v>
      </c>
      <c r="N42" s="8">
        <f t="shared" si="30"/>
        <v>0.45</v>
      </c>
      <c r="O42" s="8">
        <f t="shared" si="30"/>
        <v>0.25</v>
      </c>
      <c r="P42" s="8">
        <f t="shared" si="30"/>
        <v>0.25</v>
      </c>
      <c r="Q42" s="8">
        <f t="shared" si="30"/>
        <v>0.05</v>
      </c>
      <c r="R42" s="8">
        <f t="shared" si="30"/>
        <v>0.05</v>
      </c>
      <c r="S42" s="8">
        <f t="shared" si="30"/>
        <v>0.05</v>
      </c>
      <c r="U42" s="12" t="s">
        <v>12</v>
      </c>
      <c r="V42" s="17">
        <f t="shared" ref="V42:AC42" si="31">(B23+$V$37*$B33)/(B$24+$V$37)</f>
        <v>0.17857142857142858</v>
      </c>
      <c r="W42" s="17">
        <f t="shared" si="31"/>
        <v>0.25</v>
      </c>
      <c r="X42" s="17">
        <f t="shared" si="31"/>
        <v>0.32142857142857145</v>
      </c>
      <c r="Y42" s="17">
        <f t="shared" si="31"/>
        <v>0.25</v>
      </c>
      <c r="Z42" s="17">
        <f t="shared" si="31"/>
        <v>0.25</v>
      </c>
      <c r="AA42" s="17">
        <f t="shared" si="31"/>
        <v>0.17857142857142858</v>
      </c>
      <c r="AB42" s="17">
        <f t="shared" si="31"/>
        <v>0.17857142857142858</v>
      </c>
      <c r="AC42" s="17">
        <f t="shared" si="31"/>
        <v>0.17857142857142858</v>
      </c>
      <c r="AE42" s="12" t="s">
        <v>12</v>
      </c>
      <c r="AF42" s="17">
        <f t="shared" ref="AF42:AM42" si="32">(B23+$AF$37*$B33)/(B$24+$AF$37)</f>
        <v>0.24038461538461539</v>
      </c>
      <c r="AG42" s="17">
        <f t="shared" si="32"/>
        <v>0.25</v>
      </c>
      <c r="AH42" s="17">
        <f t="shared" si="32"/>
        <v>0.25961538461538464</v>
      </c>
      <c r="AI42" s="17">
        <f t="shared" si="32"/>
        <v>0.25</v>
      </c>
      <c r="AJ42" s="17">
        <f t="shared" si="32"/>
        <v>0.25</v>
      </c>
      <c r="AK42" s="17">
        <f t="shared" si="32"/>
        <v>0.24038461538461539</v>
      </c>
      <c r="AL42" s="17">
        <f t="shared" si="32"/>
        <v>0.24038461538461539</v>
      </c>
      <c r="AM42" s="17">
        <f t="shared" si="32"/>
        <v>0.24038461538461539</v>
      </c>
    </row>
    <row r="43" spans="1:39">
      <c r="A43" s="13" t="s">
        <v>13</v>
      </c>
      <c r="B43" s="5">
        <f>SUM(B39:B42)</f>
        <v>1</v>
      </c>
      <c r="C43" s="5">
        <f t="shared" ref="C43" si="33">SUM(C39:C42)</f>
        <v>1</v>
      </c>
      <c r="D43" s="5">
        <f t="shared" ref="D43" si="34">SUM(D39:D42)</f>
        <v>1</v>
      </c>
      <c r="E43" s="5">
        <f t="shared" ref="E43:I43" si="35">SUM(E39:E42)</f>
        <v>1</v>
      </c>
      <c r="F43" s="5">
        <f t="shared" ref="F43:H43" si="36">SUM(F39:F42)</f>
        <v>1</v>
      </c>
      <c r="G43" s="5">
        <f t="shared" si="35"/>
        <v>1</v>
      </c>
      <c r="H43" s="5">
        <f t="shared" si="36"/>
        <v>1</v>
      </c>
      <c r="I43" s="5">
        <f t="shared" si="35"/>
        <v>1</v>
      </c>
      <c r="K43" s="13" t="s">
        <v>13</v>
      </c>
      <c r="L43" s="5">
        <f>SUM(L39:L42)</f>
        <v>1</v>
      </c>
      <c r="M43" s="5">
        <f t="shared" ref="M43" si="37">SUM(M39:M42)</f>
        <v>1</v>
      </c>
      <c r="N43" s="5">
        <f t="shared" ref="N43" si="38">SUM(N39:N42)</f>
        <v>1</v>
      </c>
      <c r="O43" s="5">
        <f t="shared" ref="O43:S43" si="39">SUM(O39:O42)</f>
        <v>1</v>
      </c>
      <c r="P43" s="5">
        <f t="shared" ref="P43:R43" si="40">SUM(P39:P42)</f>
        <v>1</v>
      </c>
      <c r="Q43" s="5">
        <f t="shared" si="39"/>
        <v>1</v>
      </c>
      <c r="R43" s="5">
        <f t="shared" si="40"/>
        <v>1</v>
      </c>
      <c r="S43" s="5">
        <f t="shared" si="39"/>
        <v>1</v>
      </c>
      <c r="U43" s="13" t="s">
        <v>13</v>
      </c>
      <c r="V43" s="5">
        <f>SUM(V39:V42)</f>
        <v>1</v>
      </c>
      <c r="W43" s="5">
        <f t="shared" ref="W43" si="41">SUM(W39:W42)</f>
        <v>1</v>
      </c>
      <c r="X43" s="5">
        <f t="shared" ref="X43" si="42">SUM(X39:X42)</f>
        <v>1</v>
      </c>
      <c r="Y43" s="5">
        <f t="shared" ref="Y43:AC43" si="43">SUM(Y39:Y42)</f>
        <v>1</v>
      </c>
      <c r="Z43" s="5">
        <f t="shared" ref="Z43:AB43" si="44">SUM(Z39:Z42)</f>
        <v>1</v>
      </c>
      <c r="AA43" s="5">
        <f t="shared" si="43"/>
        <v>1</v>
      </c>
      <c r="AB43" s="5">
        <f t="shared" si="44"/>
        <v>1</v>
      </c>
      <c r="AC43" s="5">
        <f t="shared" si="43"/>
        <v>1</v>
      </c>
      <c r="AE43" s="13" t="s">
        <v>13</v>
      </c>
      <c r="AF43" s="5">
        <f>SUM(AF39:AF42)</f>
        <v>1</v>
      </c>
      <c r="AG43" s="5">
        <f t="shared" ref="AG43" si="45">SUM(AG39:AG42)</f>
        <v>1</v>
      </c>
      <c r="AH43" s="5">
        <f t="shared" ref="AH43" si="46">SUM(AH39:AH42)</f>
        <v>1</v>
      </c>
      <c r="AI43" s="5">
        <f t="shared" ref="AI43:AM43" si="47">SUM(AI39:AI42)</f>
        <v>1</v>
      </c>
      <c r="AJ43" s="5">
        <f t="shared" ref="AJ43:AL43" si="48">SUM(AJ39:AJ42)</f>
        <v>1</v>
      </c>
      <c r="AK43" s="5">
        <f t="shared" si="47"/>
        <v>1</v>
      </c>
      <c r="AL43" s="5">
        <f t="shared" si="48"/>
        <v>1</v>
      </c>
      <c r="AM43" s="5">
        <f t="shared" si="47"/>
        <v>1</v>
      </c>
    </row>
    <row r="44" spans="1:39">
      <c r="N44"/>
      <c r="O44"/>
      <c r="U44" s="3"/>
      <c r="V44" s="3"/>
    </row>
    <row r="45" spans="1:39" ht="17" thickBot="1">
      <c r="A45" s="14" t="s">
        <v>26</v>
      </c>
      <c r="N45"/>
      <c r="O45"/>
      <c r="U45" s="3"/>
      <c r="V45" s="3"/>
    </row>
    <row r="46" spans="1:39" ht="16" thickTop="1">
      <c r="N46"/>
      <c r="O46"/>
      <c r="U46" s="3"/>
      <c r="V46" s="3"/>
    </row>
    <row r="47" spans="1:39" s="22" customFormat="1" ht="28">
      <c r="A47" s="24" t="s">
        <v>14</v>
      </c>
      <c r="B47" s="25">
        <f>B37</f>
        <v>0</v>
      </c>
      <c r="F47" s="22">
        <f>LN(B39/B30)</f>
        <v>1.3862943611198906</v>
      </c>
      <c r="K47" s="24" t="s">
        <v>14</v>
      </c>
      <c r="L47" s="25">
        <f>L37</f>
        <v>1</v>
      </c>
      <c r="U47" s="24" t="s">
        <v>14</v>
      </c>
      <c r="V47" s="25">
        <f>V37</f>
        <v>10</v>
      </c>
      <c r="AE47" s="24" t="s">
        <v>14</v>
      </c>
      <c r="AF47" s="25">
        <f>AF37</f>
        <v>100</v>
      </c>
    </row>
    <row r="48" spans="1:39">
      <c r="A48" s="9" t="s">
        <v>2</v>
      </c>
      <c r="B48" s="26">
        <v>1</v>
      </c>
      <c r="C48" s="5">
        <v>2</v>
      </c>
      <c r="D48" s="5">
        <v>3</v>
      </c>
      <c r="E48" s="5">
        <v>4</v>
      </c>
      <c r="F48" s="5">
        <v>5</v>
      </c>
      <c r="G48" s="5">
        <v>6</v>
      </c>
      <c r="H48" s="5">
        <v>7</v>
      </c>
      <c r="I48" s="5">
        <v>8</v>
      </c>
      <c r="K48" s="9" t="s">
        <v>2</v>
      </c>
      <c r="L48" s="26">
        <v>1</v>
      </c>
      <c r="M48" s="5">
        <v>2</v>
      </c>
      <c r="N48" s="5">
        <v>3</v>
      </c>
      <c r="O48" s="5">
        <v>4</v>
      </c>
      <c r="P48" s="5">
        <v>5</v>
      </c>
      <c r="Q48" s="5">
        <v>6</v>
      </c>
      <c r="R48" s="5">
        <v>7</v>
      </c>
      <c r="S48" s="5">
        <v>8</v>
      </c>
      <c r="U48" s="9" t="s">
        <v>2</v>
      </c>
      <c r="V48" s="26">
        <v>1</v>
      </c>
      <c r="W48" s="5">
        <v>2</v>
      </c>
      <c r="X48" s="5">
        <v>3</v>
      </c>
      <c r="Y48" s="5">
        <v>4</v>
      </c>
      <c r="Z48" s="5">
        <v>5</v>
      </c>
      <c r="AA48" s="5">
        <v>6</v>
      </c>
      <c r="AB48" s="5">
        <v>7</v>
      </c>
      <c r="AC48" s="5">
        <v>8</v>
      </c>
      <c r="AE48" s="9" t="s">
        <v>2</v>
      </c>
      <c r="AF48" s="26">
        <v>1</v>
      </c>
      <c r="AG48" s="5">
        <v>2</v>
      </c>
      <c r="AH48" s="5">
        <v>3</v>
      </c>
      <c r="AI48" s="5">
        <v>4</v>
      </c>
      <c r="AJ48" s="5">
        <v>5</v>
      </c>
      <c r="AK48" s="5">
        <v>6</v>
      </c>
      <c r="AL48" s="5">
        <v>7</v>
      </c>
      <c r="AM48" s="5">
        <v>8</v>
      </c>
    </row>
    <row r="49" spans="1:39">
      <c r="A49" s="10" t="s">
        <v>9</v>
      </c>
      <c r="B49" s="18">
        <f>IF(B39=0, "-Inf",LN(B39/$B30))</f>
        <v>1.3862943611198906</v>
      </c>
      <c r="C49" s="18">
        <f>IF(C39=0, "-Inf",LN(C39/$B30))</f>
        <v>1.0986122886681098</v>
      </c>
      <c r="D49" s="18">
        <f>IF(D39=0, "-Inf",LN(D39/$B30))</f>
        <v>0.69314718055994529</v>
      </c>
      <c r="E49" s="18">
        <f>IF(E39=0, "-Inf",LN(E39/$B30))</f>
        <v>0.69314718055994529</v>
      </c>
      <c r="F49" s="18">
        <f>IF(F39=0, "-Inf",LN(F39/$B30))</f>
        <v>0</v>
      </c>
      <c r="G49" s="18" t="str">
        <f>IF(G39=0, "-Inf",LN(G39/$B30))</f>
        <v>-Inf</v>
      </c>
      <c r="H49" s="18" t="str">
        <f>IF(H39=0, "-Inf",LN(H39/$B30))</f>
        <v>-Inf</v>
      </c>
      <c r="I49" s="18" t="str">
        <f>IF(I39=0, "-Inf",LN(I39/$B30))</f>
        <v>-Inf</v>
      </c>
      <c r="K49" s="10" t="s">
        <v>9</v>
      </c>
      <c r="L49" s="18">
        <f>IF(L39=0, "-Inf",LN(L39/$B30))</f>
        <v>1.2237754316221157</v>
      </c>
      <c r="M49" s="18">
        <f>IF(M39=0, "-Inf",LN(M39/$B30))</f>
        <v>0.95551144502743635</v>
      </c>
      <c r="N49" s="18">
        <f>IF(N39=0, "-Inf",LN(N39/$B30))</f>
        <v>0.58778666490211906</v>
      </c>
      <c r="O49" s="18">
        <f>IF(O39=0, "-Inf",LN(O39/$B30))</f>
        <v>0.58778666490211906</v>
      </c>
      <c r="P49" s="18">
        <f>IF(P39=0, "-Inf",LN(P39/$B30))</f>
        <v>0</v>
      </c>
      <c r="Q49" s="18">
        <f>IF(Q39=0, "-Inf",LN(Q39/$B30))</f>
        <v>-1.6094379124341003</v>
      </c>
      <c r="R49" s="18">
        <f>IF(R39=0, "-Inf",LN(R39/$B30))</f>
        <v>-1.6094379124341003</v>
      </c>
      <c r="S49" s="18">
        <f>IF(S39=0, "-Inf",LN(S39/$B30))</f>
        <v>-1.6094379124341003</v>
      </c>
      <c r="U49" s="10" t="s">
        <v>9</v>
      </c>
      <c r="V49" s="18">
        <f>IF(V39=0, "-Inf",LN(V39/$B30))</f>
        <v>0.61903920840622351</v>
      </c>
      <c r="W49" s="18">
        <f>IF(W39=0, "-Inf",LN(W39/$B30))</f>
        <v>0.45198512374305722</v>
      </c>
      <c r="X49" s="18">
        <f>IF(X39=0, "-Inf",LN(X39/$B30))</f>
        <v>0.25131442828090617</v>
      </c>
      <c r="Y49" s="18">
        <f>IF(Y39=0, "-Inf",LN(Y39/$B30))</f>
        <v>0.25131442828090617</v>
      </c>
      <c r="Z49" s="18">
        <f>IF(Z39=0, "-Inf",LN(Z39/$B30))</f>
        <v>0</v>
      </c>
      <c r="AA49" s="18">
        <f>IF(AA39=0, "-Inf",LN(AA39/$B30))</f>
        <v>-0.33647223662121289</v>
      </c>
      <c r="AB49" s="18">
        <f>IF(AB39=0, "-Inf",LN(AB39/$B30))</f>
        <v>-0.33647223662121289</v>
      </c>
      <c r="AC49" s="18">
        <f>IF(AC39=0, "-Inf",LN(AC39/$B30))</f>
        <v>-0.33647223662121289</v>
      </c>
      <c r="AE49" s="10" t="s">
        <v>9</v>
      </c>
      <c r="AF49" s="18">
        <f>IF(AF39=0, "-Inf",LN(AF39/$B30))</f>
        <v>0.10919929196499201</v>
      </c>
      <c r="AG49" s="18">
        <f>IF(AG39=0, "-Inf",LN(AG39/$B30))</f>
        <v>7.4107972153721835E-2</v>
      </c>
      <c r="AH49" s="18">
        <f>IF(AH39=0, "-Inf",LN(AH39/$B30))</f>
        <v>3.7740327982847113E-2</v>
      </c>
      <c r="AI49" s="18">
        <f>IF(AI39=0, "-Inf",LN(AI39/$B30))</f>
        <v>3.7740327982847113E-2</v>
      </c>
      <c r="AJ49" s="18">
        <f>IF(AJ39=0, "-Inf",LN(AJ39/$B30))</f>
        <v>0</v>
      </c>
      <c r="AK49" s="18">
        <f>IF(AK39=0, "-Inf",LN(AK39/$B30))</f>
        <v>-3.9220713153281267E-2</v>
      </c>
      <c r="AL49" s="18">
        <f>IF(AL39=0, "-Inf",LN(AL39/$B30))</f>
        <v>-3.9220713153281267E-2</v>
      </c>
      <c r="AM49" s="18">
        <f>IF(AM39=0, "-Inf",LN(AM39/$B30))</f>
        <v>-3.9220713153281267E-2</v>
      </c>
    </row>
    <row r="50" spans="1:39">
      <c r="A50" s="11" t="s">
        <v>10</v>
      </c>
      <c r="B50" s="19" t="str">
        <f>IF(B40=0, "-Inf",LN(B40/$B31))</f>
        <v>-Inf</v>
      </c>
      <c r="C50" s="19" t="str">
        <f>IF(C40=0, "-Inf",LN(C40/$B31))</f>
        <v>-Inf</v>
      </c>
      <c r="D50" s="19" t="str">
        <f>IF(D40=0, "-Inf",LN(D40/$B31))</f>
        <v>-Inf</v>
      </c>
      <c r="E50" s="19" t="str">
        <f>IF(E40=0, "-Inf",LN(E40/$B31))</f>
        <v>-Inf</v>
      </c>
      <c r="F50" s="19">
        <f>IF(F40=0, "-Inf",LN(F40/$B31))</f>
        <v>0</v>
      </c>
      <c r="G50" s="19">
        <f>IF(G40=0, "-Inf",LN(G40/$B31))</f>
        <v>0.69314718055994529</v>
      </c>
      <c r="H50" s="19">
        <f>IF(H40=0, "-Inf",LN(H40/$B31))</f>
        <v>0</v>
      </c>
      <c r="I50" s="19" t="str">
        <f>IF(I40=0, "-Inf",LN(I40/$B31))</f>
        <v>-Inf</v>
      </c>
      <c r="K50" s="11" t="s">
        <v>10</v>
      </c>
      <c r="L50" s="19">
        <f>IF(L40=0, "-Inf",LN(L40/$B31))</f>
        <v>-1.6094379124341003</v>
      </c>
      <c r="M50" s="19">
        <f>IF(M40=0, "-Inf",LN(M40/$B31))</f>
        <v>-1.6094379124341003</v>
      </c>
      <c r="N50" s="19">
        <f>IF(N40=0, "-Inf",LN(N40/$B31))</f>
        <v>-1.6094379124341003</v>
      </c>
      <c r="O50" s="19">
        <f>IF(O40=0, "-Inf",LN(O40/$B31))</f>
        <v>-1.6094379124341003</v>
      </c>
      <c r="P50" s="19">
        <f>IF(P40=0, "-Inf",LN(P40/$B31))</f>
        <v>0</v>
      </c>
      <c r="Q50" s="19">
        <f>IF(Q40=0, "-Inf",LN(Q40/$B31))</f>
        <v>0.58778666490211906</v>
      </c>
      <c r="R50" s="19">
        <f>IF(R40=0, "-Inf",LN(R40/$B31))</f>
        <v>0</v>
      </c>
      <c r="S50" s="19">
        <f>IF(S40=0, "-Inf",LN(S40/$B31))</f>
        <v>-1.6094379124341003</v>
      </c>
      <c r="U50" s="11" t="s">
        <v>10</v>
      </c>
      <c r="V50" s="19">
        <f>IF(V40=0, "-Inf",LN(V40/$B31))</f>
        <v>-0.33647223662121289</v>
      </c>
      <c r="W50" s="19">
        <f>IF(W40=0, "-Inf",LN(W40/$B31))</f>
        <v>-0.33647223662121289</v>
      </c>
      <c r="X50" s="19">
        <f>IF(X40=0, "-Inf",LN(X40/$B31))</f>
        <v>-0.33647223662121289</v>
      </c>
      <c r="Y50" s="19">
        <f>IF(Y40=0, "-Inf",LN(Y40/$B31))</f>
        <v>-0.33647223662121289</v>
      </c>
      <c r="Z50" s="19">
        <f>IF(Z40=0, "-Inf",LN(Z40/$B31))</f>
        <v>0</v>
      </c>
      <c r="AA50" s="19">
        <f>IF(AA40=0, "-Inf",LN(AA40/$B31))</f>
        <v>0.25131442828090617</v>
      </c>
      <c r="AB50" s="19">
        <f>IF(AB40=0, "-Inf",LN(AB40/$B31))</f>
        <v>0</v>
      </c>
      <c r="AC50" s="19">
        <f>IF(AC40=0, "-Inf",LN(AC40/$B31))</f>
        <v>-0.33647223662121289</v>
      </c>
      <c r="AE50" s="11" t="s">
        <v>10</v>
      </c>
      <c r="AF50" s="19">
        <f>IF(AF40=0, "-Inf",LN(AF40/$B31))</f>
        <v>-3.9220713153281267E-2</v>
      </c>
      <c r="AG50" s="19">
        <f>IF(AG40=0, "-Inf",LN(AG40/$B31))</f>
        <v>-3.9220713153281267E-2</v>
      </c>
      <c r="AH50" s="19">
        <f>IF(AH40=0, "-Inf",LN(AH40/$B31))</f>
        <v>-3.9220713153281267E-2</v>
      </c>
      <c r="AI50" s="19">
        <f>IF(AI40=0, "-Inf",LN(AI40/$B31))</f>
        <v>-3.9220713153281267E-2</v>
      </c>
      <c r="AJ50" s="19">
        <f>IF(AJ40=0, "-Inf",LN(AJ40/$B31))</f>
        <v>0</v>
      </c>
      <c r="AK50" s="19">
        <f>IF(AK40=0, "-Inf",LN(AK40/$B31))</f>
        <v>3.7740327982847113E-2</v>
      </c>
      <c r="AL50" s="19">
        <f>IF(AL40=0, "-Inf",LN(AL40/$B31))</f>
        <v>0</v>
      </c>
      <c r="AM50" s="19">
        <f>IF(AM40=0, "-Inf",LN(AM40/$B31))</f>
        <v>-3.9220713153281267E-2</v>
      </c>
    </row>
    <row r="51" spans="1:39">
      <c r="A51" s="11" t="s">
        <v>11</v>
      </c>
      <c r="B51" s="19" t="str">
        <f>IF(B41=0, "-Inf",LN(B41/$B32))</f>
        <v>-Inf</v>
      </c>
      <c r="C51" s="19" t="str">
        <f>IF(C41=0, "-Inf",LN(C41/$B32))</f>
        <v>-Inf</v>
      </c>
      <c r="D51" s="19" t="str">
        <f>IF(D41=0, "-Inf",LN(D41/$B32))</f>
        <v>-Inf</v>
      </c>
      <c r="E51" s="19">
        <f>IF(E41=0, "-Inf",LN(E41/$B32))</f>
        <v>0</v>
      </c>
      <c r="F51" s="19">
        <f>IF(F41=0, "-Inf",LN(F41/$B32))</f>
        <v>0</v>
      </c>
      <c r="G51" s="19">
        <f>IF(G41=0, "-Inf",LN(G41/$B32))</f>
        <v>0.69314718055994529</v>
      </c>
      <c r="H51" s="19">
        <f>IF(H41=0, "-Inf",LN(H41/$B32))</f>
        <v>1.0986122886681098</v>
      </c>
      <c r="I51" s="19">
        <f>IF(I41=0, "-Inf",LN(I41/$B32))</f>
        <v>1.3862943611198906</v>
      </c>
      <c r="K51" s="11" t="s">
        <v>11</v>
      </c>
      <c r="L51" s="19">
        <f>IF(L41=0, "-Inf",LN(L41/$B32))</f>
        <v>-1.6094379124341003</v>
      </c>
      <c r="M51" s="19">
        <f>IF(M41=0, "-Inf",LN(M41/$B32))</f>
        <v>-1.6094379124341003</v>
      </c>
      <c r="N51" s="19">
        <f>IF(N41=0, "-Inf",LN(N41/$B32))</f>
        <v>-1.6094379124341003</v>
      </c>
      <c r="O51" s="19">
        <f>IF(O41=0, "-Inf",LN(O41/$B32))</f>
        <v>0</v>
      </c>
      <c r="P51" s="19">
        <f>IF(P41=0, "-Inf",LN(P41/$B32))</f>
        <v>0</v>
      </c>
      <c r="Q51" s="19">
        <f>IF(Q41=0, "-Inf",LN(Q41/$B32))</f>
        <v>0.58778666490211906</v>
      </c>
      <c r="R51" s="19">
        <f>IF(R41=0, "-Inf",LN(R41/$B32))</f>
        <v>0.95551144502743635</v>
      </c>
      <c r="S51" s="19">
        <f>IF(S41=0, "-Inf",LN(S41/$B32))</f>
        <v>1.2237754316221157</v>
      </c>
      <c r="U51" s="11" t="s">
        <v>11</v>
      </c>
      <c r="V51" s="19">
        <f>IF(V41=0, "-Inf",LN(V41/$B32))</f>
        <v>-0.33647223662121289</v>
      </c>
      <c r="W51" s="19">
        <f>IF(W41=0, "-Inf",LN(W41/$B32))</f>
        <v>-0.33647223662121289</v>
      </c>
      <c r="X51" s="19">
        <f>IF(X41=0, "-Inf",LN(X41/$B32))</f>
        <v>-0.33647223662121289</v>
      </c>
      <c r="Y51" s="19">
        <f>IF(Y41=0, "-Inf",LN(Y41/$B32))</f>
        <v>0</v>
      </c>
      <c r="Z51" s="19">
        <f>IF(Z41=0, "-Inf",LN(Z41/$B32))</f>
        <v>0</v>
      </c>
      <c r="AA51" s="19">
        <f>IF(AA41=0, "-Inf",LN(AA41/$B32))</f>
        <v>0.25131442828090617</v>
      </c>
      <c r="AB51" s="19">
        <f>IF(AB41=0, "-Inf",LN(AB41/$B32))</f>
        <v>0.45198512374305722</v>
      </c>
      <c r="AC51" s="19">
        <f>IF(AC41=0, "-Inf",LN(AC41/$B32))</f>
        <v>0.61903920840622351</v>
      </c>
      <c r="AE51" s="11" t="s">
        <v>11</v>
      </c>
      <c r="AF51" s="19">
        <f>IF(AF41=0, "-Inf",LN(AF41/$B32))</f>
        <v>-3.9220713153281267E-2</v>
      </c>
      <c r="AG51" s="19">
        <f>IF(AG41=0, "-Inf",LN(AG41/$B32))</f>
        <v>-3.9220713153281267E-2</v>
      </c>
      <c r="AH51" s="19">
        <f>IF(AH41=0, "-Inf",LN(AH41/$B32))</f>
        <v>-3.9220713153281267E-2</v>
      </c>
      <c r="AI51" s="19">
        <f>IF(AI41=0, "-Inf",LN(AI41/$B32))</f>
        <v>0</v>
      </c>
      <c r="AJ51" s="19">
        <f>IF(AJ41=0, "-Inf",LN(AJ41/$B32))</f>
        <v>0</v>
      </c>
      <c r="AK51" s="19">
        <f>IF(AK41=0, "-Inf",LN(AK41/$B32))</f>
        <v>3.7740327982847113E-2</v>
      </c>
      <c r="AL51" s="19">
        <f>IF(AL41=0, "-Inf",LN(AL41/$B32))</f>
        <v>7.4107972153721835E-2</v>
      </c>
      <c r="AM51" s="19">
        <f>IF(AM41=0, "-Inf",LN(AM41/$B32))</f>
        <v>0.10919929196499201</v>
      </c>
    </row>
    <row r="52" spans="1:39">
      <c r="A52" s="12" t="s">
        <v>12</v>
      </c>
      <c r="B52" s="20" t="str">
        <f>IF(B42=0, "-Inf",LN(B42/$B33))</f>
        <v>-Inf</v>
      </c>
      <c r="C52" s="20">
        <f>IF(C42=0, "-Inf",LN(C42/$B33))</f>
        <v>0</v>
      </c>
      <c r="D52" s="20">
        <f>IF(D42=0, "-Inf",LN(D42/$B33))</f>
        <v>0.69314718055994529</v>
      </c>
      <c r="E52" s="20">
        <f>IF(E42=0, "-Inf",LN(E42/$B33))</f>
        <v>0</v>
      </c>
      <c r="F52" s="20">
        <f>IF(F42=0, "-Inf",LN(F42/$B33))</f>
        <v>0</v>
      </c>
      <c r="G52" s="20" t="str">
        <f>IF(G42=0, "-Inf",LN(G42/$B33))</f>
        <v>-Inf</v>
      </c>
      <c r="H52" s="20" t="str">
        <f>IF(H42=0, "-Inf",LN(H42/$B33))</f>
        <v>-Inf</v>
      </c>
      <c r="I52" s="20" t="str">
        <f>IF(I42=0, "-Inf",LN(I42/$B33))</f>
        <v>-Inf</v>
      </c>
      <c r="K52" s="12" t="s">
        <v>12</v>
      </c>
      <c r="L52" s="20">
        <f>IF(L42=0, "-Inf",LN(L42/$B33))</f>
        <v>-1.6094379124341003</v>
      </c>
      <c r="M52" s="20">
        <f>IF(M42=0, "-Inf",LN(M42/$B33))</f>
        <v>0</v>
      </c>
      <c r="N52" s="20">
        <f>IF(N42=0, "-Inf",LN(N42/$B33))</f>
        <v>0.58778666490211906</v>
      </c>
      <c r="O52" s="20">
        <f>IF(O42=0, "-Inf",LN(O42/$B33))</f>
        <v>0</v>
      </c>
      <c r="P52" s="20">
        <f>IF(P42=0, "-Inf",LN(P42/$B33))</f>
        <v>0</v>
      </c>
      <c r="Q52" s="20">
        <f>IF(Q42=0, "-Inf",LN(Q42/$B33))</f>
        <v>-1.6094379124341003</v>
      </c>
      <c r="R52" s="20">
        <f>IF(R42=0, "-Inf",LN(R42/$B33))</f>
        <v>-1.6094379124341003</v>
      </c>
      <c r="S52" s="20">
        <f>IF(S42=0, "-Inf",LN(S42/$B33))</f>
        <v>-1.6094379124341003</v>
      </c>
      <c r="U52" s="12" t="s">
        <v>12</v>
      </c>
      <c r="V52" s="20">
        <f>IF(V42=0, "-Inf",LN(V42/$B33))</f>
        <v>-0.33647223662121289</v>
      </c>
      <c r="W52" s="20">
        <f>IF(W42=0, "-Inf",LN(W42/$B33))</f>
        <v>0</v>
      </c>
      <c r="X52" s="20">
        <f>IF(X42=0, "-Inf",LN(X42/$B33))</f>
        <v>0.25131442828090617</v>
      </c>
      <c r="Y52" s="20">
        <f>IF(Y42=0, "-Inf",LN(Y42/$B33))</f>
        <v>0</v>
      </c>
      <c r="Z52" s="20">
        <f>IF(Z42=0, "-Inf",LN(Z42/$B33))</f>
        <v>0</v>
      </c>
      <c r="AA52" s="20">
        <f>IF(AA42=0, "-Inf",LN(AA42/$B33))</f>
        <v>-0.33647223662121289</v>
      </c>
      <c r="AB52" s="20">
        <f>IF(AB42=0, "-Inf",LN(AB42/$B33))</f>
        <v>-0.33647223662121289</v>
      </c>
      <c r="AC52" s="20">
        <f>IF(AC42=0, "-Inf",LN(AC42/$B33))</f>
        <v>-0.33647223662121289</v>
      </c>
      <c r="AE52" s="12" t="s">
        <v>12</v>
      </c>
      <c r="AF52" s="20">
        <f>IF(AF42=0, "-Inf",LN(AF42/$B33))</f>
        <v>-3.9220713153281267E-2</v>
      </c>
      <c r="AG52" s="20">
        <f>IF(AG42=0, "-Inf",LN(AG42/$B33))</f>
        <v>0</v>
      </c>
      <c r="AH52" s="20">
        <f>IF(AH42=0, "-Inf",LN(AH42/$B33))</f>
        <v>3.7740327982847113E-2</v>
      </c>
      <c r="AI52" s="20">
        <f>IF(AI42=0, "-Inf",LN(AI42/$B33))</f>
        <v>0</v>
      </c>
      <c r="AJ52" s="20">
        <f>IF(AJ42=0, "-Inf",LN(AJ42/$B33))</f>
        <v>0</v>
      </c>
      <c r="AK52" s="20">
        <f>IF(AK42=0, "-Inf",LN(AK42/$B33))</f>
        <v>-3.9220713153281267E-2</v>
      </c>
      <c r="AL52" s="20">
        <f>IF(AL42=0, "-Inf",LN(AL42/$B33))</f>
        <v>-3.9220713153281267E-2</v>
      </c>
      <c r="AM52" s="20">
        <f>IF(AM42=0, "-Inf",LN(AM42/$B33))</f>
        <v>-3.9220713153281267E-2</v>
      </c>
    </row>
    <row r="53" spans="1:39">
      <c r="A53" s="13" t="s">
        <v>13</v>
      </c>
      <c r="B53" s="5">
        <f>SUM(B49:B52)</f>
        <v>1.3862943611198906</v>
      </c>
      <c r="C53" s="5">
        <f t="shared" ref="C53" si="49">SUM(C49:C52)</f>
        <v>1.0986122886681098</v>
      </c>
      <c r="D53" s="5">
        <f t="shared" ref="D53" si="50">SUM(D49:D52)</f>
        <v>1.3862943611198906</v>
      </c>
      <c r="E53" s="5">
        <f t="shared" ref="E53:I53" si="51">SUM(E49:E52)</f>
        <v>0.69314718055994529</v>
      </c>
      <c r="F53" s="5">
        <f t="shared" ref="F53:H53" si="52">SUM(F49:F52)</f>
        <v>0</v>
      </c>
      <c r="G53" s="5">
        <f t="shared" si="51"/>
        <v>1.3862943611198906</v>
      </c>
      <c r="H53" s="5">
        <f t="shared" si="52"/>
        <v>1.0986122886681098</v>
      </c>
      <c r="I53" s="5">
        <f t="shared" si="51"/>
        <v>1.3862943611198906</v>
      </c>
      <c r="K53" s="13" t="s">
        <v>13</v>
      </c>
      <c r="L53" s="5">
        <f>SUM(L49:L52)</f>
        <v>-3.604538305680185</v>
      </c>
      <c r="M53" s="5">
        <f t="shared" ref="M53" si="53">SUM(M49:M52)</f>
        <v>-2.2633643798407643</v>
      </c>
      <c r="N53" s="5">
        <f t="shared" ref="N53" si="54">SUM(N49:N52)</f>
        <v>-2.0433024950639624</v>
      </c>
      <c r="O53" s="5">
        <f t="shared" ref="O53:S53" si="55">SUM(O49:O52)</f>
        <v>-1.0216512475319812</v>
      </c>
      <c r="P53" s="5">
        <f t="shared" ref="P53:R53" si="56">SUM(P49:P52)</f>
        <v>0</v>
      </c>
      <c r="Q53" s="5">
        <f t="shared" si="55"/>
        <v>-2.0433024950639624</v>
      </c>
      <c r="R53" s="5">
        <f t="shared" si="56"/>
        <v>-2.2633643798407643</v>
      </c>
      <c r="S53" s="5">
        <f t="shared" si="55"/>
        <v>-3.604538305680185</v>
      </c>
      <c r="U53" s="13" t="s">
        <v>13</v>
      </c>
      <c r="V53" s="5">
        <f>SUM(V49:V52)</f>
        <v>-0.39037750145741518</v>
      </c>
      <c r="W53" s="5">
        <f t="shared" ref="W53:AC53" si="57">SUM(W49:W52)</f>
        <v>-0.22095934949936857</v>
      </c>
      <c r="X53" s="5">
        <f t="shared" si="57"/>
        <v>-0.17031561668061346</v>
      </c>
      <c r="Y53" s="5">
        <f t="shared" si="57"/>
        <v>-8.5157808340306729E-2</v>
      </c>
      <c r="Z53" s="5">
        <f t="shared" si="57"/>
        <v>0</v>
      </c>
      <c r="AA53" s="5">
        <f t="shared" si="57"/>
        <v>-0.17031561668061346</v>
      </c>
      <c r="AB53" s="5">
        <f t="shared" si="57"/>
        <v>-0.22095934949936857</v>
      </c>
      <c r="AC53" s="5">
        <f t="shared" si="57"/>
        <v>-0.39037750145741518</v>
      </c>
      <c r="AE53" s="13" t="s">
        <v>13</v>
      </c>
      <c r="AF53" s="5">
        <f>SUM(AF49:AF52)</f>
        <v>-8.462847494851794E-3</v>
      </c>
      <c r="AG53" s="5">
        <f t="shared" ref="AG53:AM53" si="58">SUM(AG49:AG52)</f>
        <v>-4.3334541528406989E-3</v>
      </c>
      <c r="AH53" s="5">
        <f t="shared" si="58"/>
        <v>-2.9607703408683073E-3</v>
      </c>
      <c r="AI53" s="5">
        <f t="shared" si="58"/>
        <v>-1.4803851704341536E-3</v>
      </c>
      <c r="AJ53" s="5">
        <f t="shared" si="58"/>
        <v>0</v>
      </c>
      <c r="AK53" s="5">
        <f t="shared" si="58"/>
        <v>-2.9607703408683073E-3</v>
      </c>
      <c r="AL53" s="5">
        <f t="shared" si="58"/>
        <v>-4.3334541528406989E-3</v>
      </c>
      <c r="AM53" s="5">
        <f t="shared" si="58"/>
        <v>-8.462847494851794E-3</v>
      </c>
    </row>
    <row r="54" spans="1:39" ht="16" thickBot="1">
      <c r="N54"/>
      <c r="O54"/>
      <c r="U54" s="3"/>
      <c r="V54" s="3"/>
    </row>
    <row r="55" spans="1:39" s="27" customFormat="1">
      <c r="B55" s="28"/>
      <c r="N55" s="29"/>
      <c r="O55" s="29"/>
    </row>
    <row r="56" spans="1:39" ht="17" thickBot="1">
      <c r="A56" s="1" t="s">
        <v>23</v>
      </c>
    </row>
    <row r="57" spans="1:39" ht="16" thickTop="1"/>
    <row r="58" spans="1:39">
      <c r="A58" s="23" t="s">
        <v>16</v>
      </c>
      <c r="B58" s="23" t="s">
        <v>15</v>
      </c>
    </row>
    <row r="59" spans="1:39">
      <c r="A59" s="6" t="s">
        <v>9</v>
      </c>
      <c r="B59" s="6">
        <v>0.3</v>
      </c>
    </row>
    <row r="60" spans="1:39">
      <c r="A60" s="7" t="s">
        <v>10</v>
      </c>
      <c r="B60" s="7">
        <v>0.2</v>
      </c>
    </row>
    <row r="61" spans="1:39">
      <c r="A61" s="7" t="s">
        <v>11</v>
      </c>
      <c r="B61" s="7">
        <v>0.2</v>
      </c>
    </row>
    <row r="62" spans="1:39">
      <c r="A62" s="8" t="s">
        <v>12</v>
      </c>
      <c r="B62" s="8">
        <v>0.3</v>
      </c>
    </row>
    <row r="64" spans="1:39" ht="17" thickBot="1">
      <c r="A64" s="1" t="s">
        <v>24</v>
      </c>
    </row>
    <row r="65" spans="1:39" ht="16" thickTop="1"/>
    <row r="66" spans="1:39" s="22" customFormat="1" ht="28">
      <c r="A66" s="24" t="s">
        <v>14</v>
      </c>
      <c r="B66" s="25">
        <v>0</v>
      </c>
      <c r="C66" s="21"/>
      <c r="D66" s="21"/>
      <c r="E66" s="21"/>
      <c r="F66" s="21"/>
      <c r="K66" s="24" t="s">
        <v>14</v>
      </c>
      <c r="L66" s="25">
        <v>1</v>
      </c>
      <c r="U66" s="24" t="s">
        <v>14</v>
      </c>
      <c r="V66" s="25">
        <v>10</v>
      </c>
      <c r="AE66" s="24" t="s">
        <v>14</v>
      </c>
      <c r="AF66" s="25">
        <v>100</v>
      </c>
    </row>
    <row r="67" spans="1:39">
      <c r="A67" s="9" t="s">
        <v>2</v>
      </c>
      <c r="B67" s="26">
        <v>1</v>
      </c>
      <c r="C67" s="5">
        <v>2</v>
      </c>
      <c r="D67" s="5">
        <v>3</v>
      </c>
      <c r="E67" s="5">
        <v>4</v>
      </c>
      <c r="F67" s="5">
        <v>5</v>
      </c>
      <c r="G67" s="5">
        <v>6</v>
      </c>
      <c r="H67" s="5">
        <v>7</v>
      </c>
      <c r="I67" s="5">
        <v>8</v>
      </c>
      <c r="K67" s="9" t="s">
        <v>2</v>
      </c>
      <c r="L67" s="26">
        <v>1</v>
      </c>
      <c r="M67" s="5">
        <v>2</v>
      </c>
      <c r="N67" s="5">
        <v>3</v>
      </c>
      <c r="O67" s="5">
        <v>4</v>
      </c>
      <c r="P67" s="5">
        <v>5</v>
      </c>
      <c r="Q67" s="5">
        <v>6</v>
      </c>
      <c r="R67" s="5">
        <v>7</v>
      </c>
      <c r="S67" s="5">
        <v>8</v>
      </c>
      <c r="U67" s="9" t="s">
        <v>2</v>
      </c>
      <c r="V67" s="26">
        <v>1</v>
      </c>
      <c r="W67" s="5">
        <v>2</v>
      </c>
      <c r="X67" s="5">
        <v>3</v>
      </c>
      <c r="Y67" s="5">
        <v>4</v>
      </c>
      <c r="Z67" s="5">
        <v>5</v>
      </c>
      <c r="AA67" s="5">
        <v>6</v>
      </c>
      <c r="AB67" s="5">
        <v>7</v>
      </c>
      <c r="AC67" s="5">
        <v>8</v>
      </c>
      <c r="AE67" s="9" t="s">
        <v>2</v>
      </c>
      <c r="AF67" s="26">
        <v>1</v>
      </c>
      <c r="AG67" s="5">
        <v>2</v>
      </c>
      <c r="AH67" s="5">
        <v>3</v>
      </c>
      <c r="AI67" s="5">
        <v>4</v>
      </c>
      <c r="AJ67" s="5">
        <v>5</v>
      </c>
      <c r="AK67" s="5">
        <v>6</v>
      </c>
      <c r="AL67" s="5">
        <v>7</v>
      </c>
      <c r="AM67" s="5">
        <v>8</v>
      </c>
    </row>
    <row r="68" spans="1:39">
      <c r="A68" s="10" t="s">
        <v>9</v>
      </c>
      <c r="B68" s="6">
        <f>B20/B$24</f>
        <v>1</v>
      </c>
      <c r="C68" s="6">
        <f t="shared" ref="C68:I68" si="59">C20/C$24</f>
        <v>0.75</v>
      </c>
      <c r="D68" s="6">
        <f t="shared" si="59"/>
        <v>0.5</v>
      </c>
      <c r="E68" s="6">
        <f t="shared" si="59"/>
        <v>0.5</v>
      </c>
      <c r="F68" s="6">
        <f t="shared" si="59"/>
        <v>0.25</v>
      </c>
      <c r="G68" s="6">
        <f t="shared" si="59"/>
        <v>0</v>
      </c>
      <c r="H68" s="6">
        <f t="shared" si="59"/>
        <v>0</v>
      </c>
      <c r="I68" s="6">
        <f t="shared" si="59"/>
        <v>0</v>
      </c>
      <c r="K68" s="10" t="s">
        <v>9</v>
      </c>
      <c r="L68" s="6">
        <f>(B20+$L$66*$B59)/(B$24+$L$66)</f>
        <v>0.86</v>
      </c>
      <c r="M68" s="6">
        <f t="shared" ref="M68:S68" si="60">(C20+$L$66*$B59)/(C$24+$L$66)</f>
        <v>0.65999999999999992</v>
      </c>
      <c r="N68" s="6">
        <f t="shared" si="60"/>
        <v>0.45999999999999996</v>
      </c>
      <c r="O68" s="6">
        <f t="shared" si="60"/>
        <v>0.45999999999999996</v>
      </c>
      <c r="P68" s="6">
        <f t="shared" si="60"/>
        <v>0.26</v>
      </c>
      <c r="Q68" s="6">
        <f t="shared" si="60"/>
        <v>0.06</v>
      </c>
      <c r="R68" s="6">
        <f t="shared" si="60"/>
        <v>0.06</v>
      </c>
      <c r="S68" s="6">
        <f t="shared" si="60"/>
        <v>0.06</v>
      </c>
      <c r="U68" s="10" t="s">
        <v>9</v>
      </c>
      <c r="V68" s="15">
        <f>(B20+$V$66*$B59)/(B$24+$V$66)</f>
        <v>0.5</v>
      </c>
      <c r="W68" s="15">
        <f t="shared" ref="W68:AC68" si="61">(C20+$V$66*$B59)/(C$24+$V$66)</f>
        <v>0.42857142857142855</v>
      </c>
      <c r="X68" s="15">
        <f t="shared" si="61"/>
        <v>0.35714285714285715</v>
      </c>
      <c r="Y68" s="15">
        <f t="shared" si="61"/>
        <v>0.35714285714285715</v>
      </c>
      <c r="Z68" s="15">
        <f t="shared" si="61"/>
        <v>0.2857142857142857</v>
      </c>
      <c r="AA68" s="15">
        <f t="shared" si="61"/>
        <v>0.21428571428571427</v>
      </c>
      <c r="AB68" s="15">
        <f t="shared" si="61"/>
        <v>0.21428571428571427</v>
      </c>
      <c r="AC68" s="15">
        <f t="shared" si="61"/>
        <v>0.21428571428571427</v>
      </c>
      <c r="AE68" s="10" t="s">
        <v>9</v>
      </c>
      <c r="AF68" s="15">
        <f>(B20+$AF$66*$B59)/(B$24+$AF$66)</f>
        <v>0.32692307692307693</v>
      </c>
      <c r="AG68" s="15">
        <f t="shared" ref="AG68:AM68" si="62">(C20+$AF$66*$B59)/(C$24+$AF$66)</f>
        <v>0.31730769230769229</v>
      </c>
      <c r="AH68" s="15">
        <f t="shared" si="62"/>
        <v>0.30769230769230771</v>
      </c>
      <c r="AI68" s="15">
        <f t="shared" si="62"/>
        <v>0.30769230769230771</v>
      </c>
      <c r="AJ68" s="15">
        <f t="shared" si="62"/>
        <v>0.29807692307692307</v>
      </c>
      <c r="AK68" s="15">
        <f t="shared" si="62"/>
        <v>0.28846153846153844</v>
      </c>
      <c r="AL68" s="15">
        <f t="shared" si="62"/>
        <v>0.28846153846153844</v>
      </c>
      <c r="AM68" s="15">
        <f t="shared" si="62"/>
        <v>0.28846153846153844</v>
      </c>
    </row>
    <row r="69" spans="1:39">
      <c r="A69" s="11" t="s">
        <v>10</v>
      </c>
      <c r="B69" s="7">
        <f t="shared" ref="B69:I69" si="63">B21/B$24</f>
        <v>0</v>
      </c>
      <c r="C69" s="7">
        <f t="shared" si="63"/>
        <v>0</v>
      </c>
      <c r="D69" s="7">
        <f t="shared" si="63"/>
        <v>0</v>
      </c>
      <c r="E69" s="7">
        <f t="shared" si="63"/>
        <v>0</v>
      </c>
      <c r="F69" s="7">
        <f t="shared" si="63"/>
        <v>0.25</v>
      </c>
      <c r="G69" s="7">
        <f t="shared" si="63"/>
        <v>0.5</v>
      </c>
      <c r="H69" s="7">
        <f t="shared" si="63"/>
        <v>0.25</v>
      </c>
      <c r="I69" s="7">
        <f t="shared" si="63"/>
        <v>0</v>
      </c>
      <c r="K69" s="11" t="s">
        <v>10</v>
      </c>
      <c r="L69" s="7">
        <f t="shared" ref="L69:S69" si="64">(B21+$L$66*$B60)/(B$24+$L$66)</f>
        <v>0.04</v>
      </c>
      <c r="M69" s="7">
        <f t="shared" si="64"/>
        <v>0.04</v>
      </c>
      <c r="N69" s="7">
        <f t="shared" si="64"/>
        <v>0.04</v>
      </c>
      <c r="O69" s="7">
        <f t="shared" si="64"/>
        <v>0.04</v>
      </c>
      <c r="P69" s="7">
        <f t="shared" si="64"/>
        <v>0.24</v>
      </c>
      <c r="Q69" s="7">
        <f t="shared" si="64"/>
        <v>0.44000000000000006</v>
      </c>
      <c r="R69" s="7">
        <f t="shared" si="64"/>
        <v>0.24</v>
      </c>
      <c r="S69" s="7">
        <f t="shared" si="64"/>
        <v>0.04</v>
      </c>
      <c r="U69" s="11" t="s">
        <v>10</v>
      </c>
      <c r="V69" s="16">
        <f t="shared" ref="V69:AC69" si="65">(B21+$V$66*$B60)/(B$24+$V$66)</f>
        <v>0.14285714285714285</v>
      </c>
      <c r="W69" s="16">
        <f t="shared" si="65"/>
        <v>0.14285714285714285</v>
      </c>
      <c r="X69" s="16">
        <f t="shared" si="65"/>
        <v>0.14285714285714285</v>
      </c>
      <c r="Y69" s="16">
        <f t="shared" si="65"/>
        <v>0.14285714285714285</v>
      </c>
      <c r="Z69" s="16">
        <f t="shared" si="65"/>
        <v>0.21428571428571427</v>
      </c>
      <c r="AA69" s="16">
        <f t="shared" si="65"/>
        <v>0.2857142857142857</v>
      </c>
      <c r="AB69" s="16">
        <f t="shared" si="65"/>
        <v>0.21428571428571427</v>
      </c>
      <c r="AC69" s="16">
        <f t="shared" si="65"/>
        <v>0.14285714285714285</v>
      </c>
      <c r="AE69" s="11" t="s">
        <v>10</v>
      </c>
      <c r="AF69" s="16">
        <f t="shared" ref="AF69:AM69" si="66">(B21+$AF$66*$B60)/(B$24+$AF$66)</f>
        <v>0.19230769230769232</v>
      </c>
      <c r="AG69" s="16">
        <f t="shared" si="66"/>
        <v>0.19230769230769232</v>
      </c>
      <c r="AH69" s="16">
        <f t="shared" si="66"/>
        <v>0.19230769230769232</v>
      </c>
      <c r="AI69" s="16">
        <f t="shared" si="66"/>
        <v>0.19230769230769232</v>
      </c>
      <c r="AJ69" s="16">
        <f t="shared" si="66"/>
        <v>0.20192307692307693</v>
      </c>
      <c r="AK69" s="16">
        <f t="shared" si="66"/>
        <v>0.21153846153846154</v>
      </c>
      <c r="AL69" s="16">
        <f t="shared" si="66"/>
        <v>0.20192307692307693</v>
      </c>
      <c r="AM69" s="16">
        <f t="shared" si="66"/>
        <v>0.19230769230769232</v>
      </c>
    </row>
    <row r="70" spans="1:39">
      <c r="A70" s="11" t="s">
        <v>11</v>
      </c>
      <c r="B70" s="7">
        <f t="shared" ref="B70:I70" si="67">B22/B$24</f>
        <v>0</v>
      </c>
      <c r="C70" s="7">
        <f t="shared" si="67"/>
        <v>0</v>
      </c>
      <c r="D70" s="7">
        <f t="shared" si="67"/>
        <v>0</v>
      </c>
      <c r="E70" s="7">
        <f t="shared" si="67"/>
        <v>0.25</v>
      </c>
      <c r="F70" s="7">
        <f t="shared" si="67"/>
        <v>0.25</v>
      </c>
      <c r="G70" s="7">
        <f t="shared" si="67"/>
        <v>0.5</v>
      </c>
      <c r="H70" s="7">
        <f t="shared" si="67"/>
        <v>0.75</v>
      </c>
      <c r="I70" s="7">
        <f t="shared" si="67"/>
        <v>1</v>
      </c>
      <c r="K70" s="11" t="s">
        <v>11</v>
      </c>
      <c r="L70" s="7">
        <f t="shared" ref="L70:S70" si="68">(B22+$L$66*$B61)/(B$24+$L$66)</f>
        <v>0.04</v>
      </c>
      <c r="M70" s="7">
        <f t="shared" si="68"/>
        <v>0.04</v>
      </c>
      <c r="N70" s="7">
        <f t="shared" si="68"/>
        <v>0.04</v>
      </c>
      <c r="O70" s="7">
        <f t="shared" si="68"/>
        <v>0.24</v>
      </c>
      <c r="P70" s="7">
        <f t="shared" si="68"/>
        <v>0.24</v>
      </c>
      <c r="Q70" s="7">
        <f t="shared" si="68"/>
        <v>0.44000000000000006</v>
      </c>
      <c r="R70" s="7">
        <f t="shared" si="68"/>
        <v>0.64</v>
      </c>
      <c r="S70" s="7">
        <f t="shared" si="68"/>
        <v>0.84000000000000008</v>
      </c>
      <c r="U70" s="11" t="s">
        <v>11</v>
      </c>
      <c r="V70" s="16">
        <f t="shared" ref="V70:AC70" si="69">(B22+$V$66*$B61)/(B$24+$V$66)</f>
        <v>0.14285714285714285</v>
      </c>
      <c r="W70" s="16">
        <f t="shared" si="69"/>
        <v>0.14285714285714285</v>
      </c>
      <c r="X70" s="16">
        <f t="shared" si="69"/>
        <v>0.14285714285714285</v>
      </c>
      <c r="Y70" s="16">
        <f t="shared" si="69"/>
        <v>0.21428571428571427</v>
      </c>
      <c r="Z70" s="16">
        <f t="shared" si="69"/>
        <v>0.21428571428571427</v>
      </c>
      <c r="AA70" s="16">
        <f t="shared" si="69"/>
        <v>0.2857142857142857</v>
      </c>
      <c r="AB70" s="16">
        <f t="shared" si="69"/>
        <v>0.35714285714285715</v>
      </c>
      <c r="AC70" s="16">
        <f t="shared" si="69"/>
        <v>0.42857142857142855</v>
      </c>
      <c r="AE70" s="11" t="s">
        <v>11</v>
      </c>
      <c r="AF70" s="16">
        <f t="shared" ref="AF70:AM70" si="70">(B22+$AF$66*$B61)/(B$24+$AF$66)</f>
        <v>0.19230769230769232</v>
      </c>
      <c r="AG70" s="16">
        <f t="shared" si="70"/>
        <v>0.19230769230769232</v>
      </c>
      <c r="AH70" s="16">
        <f t="shared" si="70"/>
        <v>0.19230769230769232</v>
      </c>
      <c r="AI70" s="16">
        <f t="shared" si="70"/>
        <v>0.20192307692307693</v>
      </c>
      <c r="AJ70" s="16">
        <f t="shared" si="70"/>
        <v>0.20192307692307693</v>
      </c>
      <c r="AK70" s="16">
        <f t="shared" si="70"/>
        <v>0.21153846153846154</v>
      </c>
      <c r="AL70" s="16">
        <f t="shared" si="70"/>
        <v>0.22115384615384615</v>
      </c>
      <c r="AM70" s="16">
        <f t="shared" si="70"/>
        <v>0.23076923076923078</v>
      </c>
    </row>
    <row r="71" spans="1:39">
      <c r="A71" s="12" t="s">
        <v>12</v>
      </c>
      <c r="B71" s="8">
        <f t="shared" ref="B71:I71" si="71">B23/B$24</f>
        <v>0</v>
      </c>
      <c r="C71" s="8">
        <f t="shared" si="71"/>
        <v>0.25</v>
      </c>
      <c r="D71" s="8">
        <f t="shared" si="71"/>
        <v>0.5</v>
      </c>
      <c r="E71" s="8">
        <f t="shared" si="71"/>
        <v>0.25</v>
      </c>
      <c r="F71" s="8">
        <f t="shared" si="71"/>
        <v>0.25</v>
      </c>
      <c r="G71" s="8">
        <f t="shared" si="71"/>
        <v>0</v>
      </c>
      <c r="H71" s="8">
        <f t="shared" si="71"/>
        <v>0</v>
      </c>
      <c r="I71" s="8">
        <f t="shared" si="71"/>
        <v>0</v>
      </c>
      <c r="K71" s="12" t="s">
        <v>12</v>
      </c>
      <c r="L71" s="8">
        <f t="shared" ref="L71:S71" si="72">(B23+$L$66*$B62)/(B$24+$L$66)</f>
        <v>0.06</v>
      </c>
      <c r="M71" s="8">
        <f t="shared" si="72"/>
        <v>0.26</v>
      </c>
      <c r="N71" s="8">
        <f t="shared" si="72"/>
        <v>0.45999999999999996</v>
      </c>
      <c r="O71" s="8">
        <f t="shared" si="72"/>
        <v>0.26</v>
      </c>
      <c r="P71" s="8">
        <f t="shared" si="72"/>
        <v>0.26</v>
      </c>
      <c r="Q71" s="8">
        <f t="shared" si="72"/>
        <v>0.06</v>
      </c>
      <c r="R71" s="8">
        <f t="shared" si="72"/>
        <v>0.06</v>
      </c>
      <c r="S71" s="8">
        <f t="shared" si="72"/>
        <v>0.06</v>
      </c>
      <c r="U71" s="12" t="s">
        <v>12</v>
      </c>
      <c r="V71" s="17">
        <f t="shared" ref="V71:AC71" si="73">(B23+$V$66*$B62)/(B$24+$V$66)</f>
        <v>0.21428571428571427</v>
      </c>
      <c r="W71" s="17">
        <f t="shared" si="73"/>
        <v>0.2857142857142857</v>
      </c>
      <c r="X71" s="17">
        <f t="shared" si="73"/>
        <v>0.35714285714285715</v>
      </c>
      <c r="Y71" s="17">
        <f t="shared" si="73"/>
        <v>0.2857142857142857</v>
      </c>
      <c r="Z71" s="17">
        <f t="shared" si="73"/>
        <v>0.2857142857142857</v>
      </c>
      <c r="AA71" s="17">
        <f t="shared" si="73"/>
        <v>0.21428571428571427</v>
      </c>
      <c r="AB71" s="17">
        <f t="shared" si="73"/>
        <v>0.21428571428571427</v>
      </c>
      <c r="AC71" s="17">
        <f t="shared" si="73"/>
        <v>0.21428571428571427</v>
      </c>
      <c r="AE71" s="12" t="s">
        <v>12</v>
      </c>
      <c r="AF71" s="17">
        <f t="shared" ref="AF71:AM71" si="74">(B23+$AF$66*$B62)/(B$24+$AF$66)</f>
        <v>0.28846153846153844</v>
      </c>
      <c r="AG71" s="17">
        <f t="shared" si="74"/>
        <v>0.29807692307692307</v>
      </c>
      <c r="AH71" s="17">
        <f t="shared" si="74"/>
        <v>0.30769230769230771</v>
      </c>
      <c r="AI71" s="17">
        <f t="shared" si="74"/>
        <v>0.29807692307692307</v>
      </c>
      <c r="AJ71" s="17">
        <f t="shared" si="74"/>
        <v>0.29807692307692307</v>
      </c>
      <c r="AK71" s="17">
        <f t="shared" si="74"/>
        <v>0.28846153846153844</v>
      </c>
      <c r="AL71" s="17">
        <f t="shared" si="74"/>
        <v>0.28846153846153844</v>
      </c>
      <c r="AM71" s="17">
        <f t="shared" si="74"/>
        <v>0.28846153846153844</v>
      </c>
    </row>
    <row r="72" spans="1:39">
      <c r="A72" s="13" t="s">
        <v>13</v>
      </c>
      <c r="B72" s="5">
        <f>SUM(B68:B71)</f>
        <v>1</v>
      </c>
      <c r="C72" s="5">
        <f t="shared" ref="C72:I72" si="75">SUM(C68:C71)</f>
        <v>1</v>
      </c>
      <c r="D72" s="5">
        <f t="shared" si="75"/>
        <v>1</v>
      </c>
      <c r="E72" s="5">
        <f t="shared" si="75"/>
        <v>1</v>
      </c>
      <c r="F72" s="5">
        <f t="shared" si="75"/>
        <v>1</v>
      </c>
      <c r="G72" s="5">
        <f t="shared" si="75"/>
        <v>1</v>
      </c>
      <c r="H72" s="5">
        <f t="shared" si="75"/>
        <v>1</v>
      </c>
      <c r="I72" s="5">
        <f t="shared" si="75"/>
        <v>1</v>
      </c>
      <c r="K72" s="13" t="s">
        <v>13</v>
      </c>
      <c r="L72" s="5">
        <f>SUM(L68:L71)</f>
        <v>1</v>
      </c>
      <c r="M72" s="5">
        <f t="shared" ref="M72:S72" si="76">SUM(M68:M71)</f>
        <v>1</v>
      </c>
      <c r="N72" s="5">
        <f t="shared" si="76"/>
        <v>0.99999999999999989</v>
      </c>
      <c r="O72" s="5">
        <f t="shared" si="76"/>
        <v>1</v>
      </c>
      <c r="P72" s="5">
        <f t="shared" si="76"/>
        <v>1</v>
      </c>
      <c r="Q72" s="5">
        <f t="shared" si="76"/>
        <v>1</v>
      </c>
      <c r="R72" s="5">
        <f t="shared" si="76"/>
        <v>1</v>
      </c>
      <c r="S72" s="5">
        <f t="shared" si="76"/>
        <v>1</v>
      </c>
      <c r="U72" s="13" t="s">
        <v>13</v>
      </c>
      <c r="V72" s="5">
        <f>SUM(V68:V71)</f>
        <v>0.99999999999999989</v>
      </c>
      <c r="W72" s="5">
        <f t="shared" ref="W72:AC72" si="77">SUM(W68:W71)</f>
        <v>0.99999999999999989</v>
      </c>
      <c r="X72" s="5">
        <f t="shared" si="77"/>
        <v>1</v>
      </c>
      <c r="Y72" s="5">
        <f t="shared" si="77"/>
        <v>1</v>
      </c>
      <c r="Z72" s="5">
        <f t="shared" si="77"/>
        <v>1</v>
      </c>
      <c r="AA72" s="5">
        <f t="shared" si="77"/>
        <v>1</v>
      </c>
      <c r="AB72" s="5">
        <f t="shared" si="77"/>
        <v>1</v>
      </c>
      <c r="AC72" s="5">
        <f t="shared" si="77"/>
        <v>0.99999999999999989</v>
      </c>
      <c r="AE72" s="13" t="s">
        <v>13</v>
      </c>
      <c r="AF72" s="5">
        <f>SUM(AF68:AF71)</f>
        <v>1</v>
      </c>
      <c r="AG72" s="5">
        <f t="shared" ref="AG72:AM72" si="78">SUM(AG68:AG71)</f>
        <v>1</v>
      </c>
      <c r="AH72" s="5">
        <f t="shared" si="78"/>
        <v>1</v>
      </c>
      <c r="AI72" s="5">
        <f t="shared" si="78"/>
        <v>1</v>
      </c>
      <c r="AJ72" s="5">
        <f t="shared" si="78"/>
        <v>1</v>
      </c>
      <c r="AK72" s="5">
        <f t="shared" si="78"/>
        <v>1</v>
      </c>
      <c r="AL72" s="5">
        <f t="shared" si="78"/>
        <v>0.99999999999999989</v>
      </c>
      <c r="AM72" s="5">
        <f t="shared" si="78"/>
        <v>0.99999999999999989</v>
      </c>
    </row>
    <row r="73" spans="1:39">
      <c r="N73"/>
      <c r="O73"/>
      <c r="U73" s="3"/>
      <c r="V73" s="3"/>
    </row>
    <row r="74" spans="1:39" ht="17" thickBot="1">
      <c r="A74" s="14" t="s">
        <v>25</v>
      </c>
      <c r="N74"/>
      <c r="O74"/>
      <c r="U74" s="3"/>
      <c r="V74" s="3"/>
    </row>
    <row r="75" spans="1:39" ht="16" thickTop="1">
      <c r="N75"/>
      <c r="O75"/>
      <c r="U75" s="3"/>
      <c r="V75" s="3"/>
    </row>
    <row r="76" spans="1:39" s="22" customFormat="1" ht="28">
      <c r="A76" s="24" t="s">
        <v>14</v>
      </c>
      <c r="B76" s="25">
        <f>B66</f>
        <v>0</v>
      </c>
      <c r="F76" s="22">
        <f>LN(B68/B59)</f>
        <v>1.2039728043259361</v>
      </c>
      <c r="K76" s="24" t="s">
        <v>14</v>
      </c>
      <c r="L76" s="25">
        <f>L66</f>
        <v>1</v>
      </c>
      <c r="U76" s="24" t="s">
        <v>14</v>
      </c>
      <c r="V76" s="25">
        <f>V66</f>
        <v>10</v>
      </c>
      <c r="AE76" s="24" t="s">
        <v>14</v>
      </c>
      <c r="AF76" s="25">
        <f>AF66</f>
        <v>100</v>
      </c>
    </row>
    <row r="77" spans="1:39">
      <c r="A77" s="9" t="s">
        <v>2</v>
      </c>
      <c r="B77" s="26">
        <v>1</v>
      </c>
      <c r="C77" s="5">
        <v>2</v>
      </c>
      <c r="D77" s="5">
        <v>3</v>
      </c>
      <c r="E77" s="5">
        <v>4</v>
      </c>
      <c r="F77" s="5">
        <v>5</v>
      </c>
      <c r="G77" s="5">
        <v>6</v>
      </c>
      <c r="H77" s="5">
        <v>7</v>
      </c>
      <c r="I77" s="5">
        <v>8</v>
      </c>
      <c r="K77" s="9" t="s">
        <v>2</v>
      </c>
      <c r="L77" s="26">
        <v>1</v>
      </c>
      <c r="M77" s="5">
        <v>2</v>
      </c>
      <c r="N77" s="5">
        <v>3</v>
      </c>
      <c r="O77" s="5">
        <v>4</v>
      </c>
      <c r="P77" s="5">
        <v>5</v>
      </c>
      <c r="Q77" s="5">
        <v>6</v>
      </c>
      <c r="R77" s="5">
        <v>7</v>
      </c>
      <c r="S77" s="5">
        <v>8</v>
      </c>
      <c r="U77" s="9" t="s">
        <v>2</v>
      </c>
      <c r="V77" s="26">
        <v>1</v>
      </c>
      <c r="W77" s="5">
        <v>2</v>
      </c>
      <c r="X77" s="5">
        <v>3</v>
      </c>
      <c r="Y77" s="5">
        <v>4</v>
      </c>
      <c r="Z77" s="5">
        <v>5</v>
      </c>
      <c r="AA77" s="5">
        <v>6</v>
      </c>
      <c r="AB77" s="5">
        <v>7</v>
      </c>
      <c r="AC77" s="5">
        <v>8</v>
      </c>
      <c r="AE77" s="9" t="s">
        <v>2</v>
      </c>
      <c r="AF77" s="26">
        <v>1</v>
      </c>
      <c r="AG77" s="5">
        <v>2</v>
      </c>
      <c r="AH77" s="5">
        <v>3</v>
      </c>
      <c r="AI77" s="5">
        <v>4</v>
      </c>
      <c r="AJ77" s="5">
        <v>5</v>
      </c>
      <c r="AK77" s="5">
        <v>6</v>
      </c>
      <c r="AL77" s="5">
        <v>7</v>
      </c>
      <c r="AM77" s="5">
        <v>8</v>
      </c>
    </row>
    <row r="78" spans="1:39">
      <c r="A78" s="10" t="s">
        <v>9</v>
      </c>
      <c r="B78" s="18">
        <f>IF(B68=0, "-Inf",LN(B68/$B59))</f>
        <v>1.2039728043259361</v>
      </c>
      <c r="C78" s="18">
        <f>IF(C68=0, "-Inf",LN(C68/$B59))</f>
        <v>0.91629073187415511</v>
      </c>
      <c r="D78" s="18">
        <f>IF(D68=0, "-Inf",LN(D68/$B59))</f>
        <v>0.51082562376599072</v>
      </c>
      <c r="E78" s="18">
        <f>IF(E68=0, "-Inf",LN(E68/$B59))</f>
        <v>0.51082562376599072</v>
      </c>
      <c r="F78" s="18">
        <f>IF(F68=0, "-Inf",LN(F68/$B59))</f>
        <v>-0.18232155679395459</v>
      </c>
      <c r="G78" s="18" t="str">
        <f>IF(G68=0, "-Inf",LN(G68/$B59))</f>
        <v>-Inf</v>
      </c>
      <c r="H78" s="18" t="str">
        <f>IF(H68=0, "-Inf",LN(H68/$B59))</f>
        <v>-Inf</v>
      </c>
      <c r="I78" s="18" t="str">
        <f>IF(I68=0, "-Inf",LN(I68/$B59))</f>
        <v>-Inf</v>
      </c>
      <c r="K78" s="10" t="s">
        <v>9</v>
      </c>
      <c r="L78" s="18">
        <f>IF(L68=0, "-Inf",LN(L68/$B59))</f>
        <v>1.0531499145913523</v>
      </c>
      <c r="M78" s="18">
        <f>IF(M68=0, "-Inf",LN(M68/$B59))</f>
        <v>0.78845736036427005</v>
      </c>
      <c r="N78" s="18">
        <f>IF(N68=0, "-Inf",LN(N68/$B59))</f>
        <v>0.42744401482693956</v>
      </c>
      <c r="O78" s="18">
        <f>IF(O68=0, "-Inf",LN(O68/$B59))</f>
        <v>0.42744401482693956</v>
      </c>
      <c r="P78" s="18">
        <f>IF(P68=0, "-Inf",LN(P68/$B59))</f>
        <v>-0.1431008436406733</v>
      </c>
      <c r="Q78" s="18">
        <f>IF(Q68=0, "-Inf",LN(Q68/$B59))</f>
        <v>-1.6094379124341003</v>
      </c>
      <c r="R78" s="18">
        <f>IF(R68=0, "-Inf",LN(R68/$B59))</f>
        <v>-1.6094379124341003</v>
      </c>
      <c r="S78" s="18">
        <f>IF(S68=0, "-Inf",LN(S68/$B59))</f>
        <v>-1.6094379124341003</v>
      </c>
      <c r="U78" s="10" t="s">
        <v>9</v>
      </c>
      <c r="V78" s="18">
        <f>IF(V68=0, "-Inf",LN(V68/$B59))</f>
        <v>0.51082562376599072</v>
      </c>
      <c r="W78" s="18">
        <f>IF(W68=0, "-Inf",LN(W68/$B59))</f>
        <v>0.35667494393873239</v>
      </c>
      <c r="X78" s="18">
        <f>IF(X68=0, "-Inf",LN(X68/$B59))</f>
        <v>0.17435338714477774</v>
      </c>
      <c r="Y78" s="18">
        <f>IF(Y68=0, "-Inf",LN(Y68/$B59))</f>
        <v>0.17435338714477774</v>
      </c>
      <c r="Z78" s="18">
        <f>IF(Z68=0, "-Inf",LN(Z68/$B59))</f>
        <v>-4.8790164169432056E-2</v>
      </c>
      <c r="AA78" s="18">
        <f>IF(AA68=0, "-Inf",LN(AA68/$B59))</f>
        <v>-0.33647223662121289</v>
      </c>
      <c r="AB78" s="18">
        <f>IF(AB68=0, "-Inf",LN(AB68/$B59))</f>
        <v>-0.33647223662121289</v>
      </c>
      <c r="AC78" s="18">
        <f>IF(AC68=0, "-Inf",LN(AC68/$B59))</f>
        <v>-0.33647223662121289</v>
      </c>
      <c r="AE78" s="10" t="s">
        <v>9</v>
      </c>
      <c r="AF78" s="18">
        <f>IF(AF68=0, "-Inf",LN(AF68/$B59))</f>
        <v>8.5942429800724834E-2</v>
      </c>
      <c r="AG78" s="18">
        <f>IF(AG68=0, "-Inf",LN(AG68/$B59))</f>
        <v>5.6089466651043578E-2</v>
      </c>
      <c r="AH78" s="18">
        <f>IF(AH68=0, "-Inf",LN(AH68/$B59))</f>
        <v>2.5317807984290001E-2</v>
      </c>
      <c r="AI78" s="18">
        <f>IF(AI68=0, "-Inf",LN(AI68/$B59))</f>
        <v>2.5317807984290001E-2</v>
      </c>
      <c r="AJ78" s="18">
        <f>IF(AJ68=0, "-Inf",LN(AJ68/$B59))</f>
        <v>-6.4308903302904025E-3</v>
      </c>
      <c r="AK78" s="18">
        <f>IF(AK68=0, "-Inf",LN(AK68/$B59))</f>
        <v>-3.9220713153281385E-2</v>
      </c>
      <c r="AL78" s="18">
        <f>IF(AL68=0, "-Inf",LN(AL68/$B59))</f>
        <v>-3.9220713153281385E-2</v>
      </c>
      <c r="AM78" s="18">
        <f>IF(AM68=0, "-Inf",LN(AM68/$B59))</f>
        <v>-3.9220713153281385E-2</v>
      </c>
    </row>
    <row r="79" spans="1:39">
      <c r="A79" s="11" t="s">
        <v>10</v>
      </c>
      <c r="B79" s="19" t="str">
        <f>IF(B69=0, "-Inf",LN(B69/$B60))</f>
        <v>-Inf</v>
      </c>
      <c r="C79" s="19" t="str">
        <f>IF(C69=0, "-Inf",LN(C69/$B60))</f>
        <v>-Inf</v>
      </c>
      <c r="D79" s="19" t="str">
        <f>IF(D69=0, "-Inf",LN(D69/$B60))</f>
        <v>-Inf</v>
      </c>
      <c r="E79" s="19" t="str">
        <f>IF(E69=0, "-Inf",LN(E69/$B60))</f>
        <v>-Inf</v>
      </c>
      <c r="F79" s="19">
        <f>IF(F69=0, "-Inf",LN(F69/$B60))</f>
        <v>0.22314355131420976</v>
      </c>
      <c r="G79" s="19">
        <f>IF(G69=0, "-Inf",LN(G69/$B60))</f>
        <v>0.91629073187415511</v>
      </c>
      <c r="H79" s="19">
        <f>IF(H69=0, "-Inf",LN(H69/$B60))</f>
        <v>0.22314355131420976</v>
      </c>
      <c r="I79" s="19" t="str">
        <f>IF(I69=0, "-Inf",LN(I69/$B60))</f>
        <v>-Inf</v>
      </c>
      <c r="K79" s="11" t="s">
        <v>10</v>
      </c>
      <c r="L79" s="19">
        <f>IF(L69=0, "-Inf",LN(L69/$B60))</f>
        <v>-1.6094379124341005</v>
      </c>
      <c r="M79" s="19">
        <f>IF(M69=0, "-Inf",LN(M69/$B60))</f>
        <v>-1.6094379124341005</v>
      </c>
      <c r="N79" s="19">
        <f>IF(N69=0, "-Inf",LN(N69/$B60))</f>
        <v>-1.6094379124341005</v>
      </c>
      <c r="O79" s="19">
        <f>IF(O69=0, "-Inf",LN(O69/$B60))</f>
        <v>-1.6094379124341005</v>
      </c>
      <c r="P79" s="19">
        <f>IF(P69=0, "-Inf",LN(P69/$B60))</f>
        <v>0.18232155679395459</v>
      </c>
      <c r="Q79" s="19">
        <f>IF(Q69=0, "-Inf",LN(Q69/$B60))</f>
        <v>0.78845736036427028</v>
      </c>
      <c r="R79" s="19">
        <f>IF(R69=0, "-Inf",LN(R69/$B60))</f>
        <v>0.18232155679395459</v>
      </c>
      <c r="S79" s="19">
        <f>IF(S69=0, "-Inf",LN(S69/$B60))</f>
        <v>-1.6094379124341005</v>
      </c>
      <c r="U79" s="11" t="s">
        <v>10</v>
      </c>
      <c r="V79" s="19">
        <f>IF(V69=0, "-Inf",LN(V69/$B60))</f>
        <v>-0.33647223662121306</v>
      </c>
      <c r="W79" s="19">
        <f>IF(W69=0, "-Inf",LN(W69/$B60))</f>
        <v>-0.33647223662121306</v>
      </c>
      <c r="X79" s="19">
        <f>IF(X69=0, "-Inf",LN(X69/$B60))</f>
        <v>-0.33647223662121306</v>
      </c>
      <c r="Y79" s="19">
        <f>IF(Y69=0, "-Inf",LN(Y69/$B60))</f>
        <v>-0.33647223662121306</v>
      </c>
      <c r="Z79" s="19">
        <f>IF(Z69=0, "-Inf",LN(Z69/$B60))</f>
        <v>6.8992871486951421E-2</v>
      </c>
      <c r="AA79" s="19">
        <f>IF(AA69=0, "-Inf",LN(AA69/$B60))</f>
        <v>0.35667494393873223</v>
      </c>
      <c r="AB79" s="19">
        <f>IF(AB69=0, "-Inf",LN(AB69/$B60))</f>
        <v>6.8992871486951421E-2</v>
      </c>
      <c r="AC79" s="19">
        <f>IF(AC69=0, "-Inf",LN(AC69/$B60))</f>
        <v>-0.33647223662121306</v>
      </c>
      <c r="AE79" s="11" t="s">
        <v>10</v>
      </c>
      <c r="AF79" s="19">
        <f>IF(AF69=0, "-Inf",LN(AF69/$B60))</f>
        <v>-3.9220713153281267E-2</v>
      </c>
      <c r="AG79" s="19">
        <f>IF(AG69=0, "-Inf",LN(AG69/$B60))</f>
        <v>-3.9220713153281267E-2</v>
      </c>
      <c r="AH79" s="19">
        <f>IF(AH69=0, "-Inf",LN(AH69/$B60))</f>
        <v>-3.9220713153281267E-2</v>
      </c>
      <c r="AI79" s="19">
        <f>IF(AI69=0, "-Inf",LN(AI69/$B60))</f>
        <v>-3.9220713153281267E-2</v>
      </c>
      <c r="AJ79" s="19">
        <f>IF(AJ69=0, "-Inf",LN(AJ69/$B60))</f>
        <v>9.5694510161506725E-3</v>
      </c>
      <c r="AK79" s="19">
        <f>IF(AK69=0, "-Inf",LN(AK69/$B60))</f>
        <v>5.6089466651043578E-2</v>
      </c>
      <c r="AL79" s="19">
        <f>IF(AL69=0, "-Inf",LN(AL69/$B60))</f>
        <v>9.5694510161506725E-3</v>
      </c>
      <c r="AM79" s="19">
        <f>IF(AM69=0, "-Inf",LN(AM69/$B60))</f>
        <v>-3.9220713153281267E-2</v>
      </c>
    </row>
    <row r="80" spans="1:39">
      <c r="A80" s="11" t="s">
        <v>11</v>
      </c>
      <c r="B80" s="19" t="str">
        <f>IF(B70=0, "-Inf",LN(B70/$B61))</f>
        <v>-Inf</v>
      </c>
      <c r="C80" s="19" t="str">
        <f>IF(C70=0, "-Inf",LN(C70/$B61))</f>
        <v>-Inf</v>
      </c>
      <c r="D80" s="19" t="str">
        <f>IF(D70=0, "-Inf",LN(D70/$B61))</f>
        <v>-Inf</v>
      </c>
      <c r="E80" s="19">
        <f>IF(E70=0, "-Inf",LN(E70/$B61))</f>
        <v>0.22314355131420976</v>
      </c>
      <c r="F80" s="19">
        <f>IF(F70=0, "-Inf",LN(F70/$B61))</f>
        <v>0.22314355131420976</v>
      </c>
      <c r="G80" s="19">
        <f>IF(G70=0, "-Inf",LN(G70/$B61))</f>
        <v>0.91629073187415511</v>
      </c>
      <c r="H80" s="19">
        <f>IF(H70=0, "-Inf",LN(H70/$B61))</f>
        <v>1.3217558399823195</v>
      </c>
      <c r="I80" s="19">
        <f>IF(I70=0, "-Inf",LN(I70/$B61))</f>
        <v>1.6094379124341003</v>
      </c>
      <c r="K80" s="11" t="s">
        <v>11</v>
      </c>
      <c r="L80" s="19">
        <f>IF(L70=0, "-Inf",LN(L70/$B61))</f>
        <v>-1.6094379124341005</v>
      </c>
      <c r="M80" s="19">
        <f>IF(M70=0, "-Inf",LN(M70/$B61))</f>
        <v>-1.6094379124341005</v>
      </c>
      <c r="N80" s="19">
        <f>IF(N70=0, "-Inf",LN(N70/$B61))</f>
        <v>-1.6094379124341005</v>
      </c>
      <c r="O80" s="19">
        <f>IF(O70=0, "-Inf",LN(O70/$B61))</f>
        <v>0.18232155679395459</v>
      </c>
      <c r="P80" s="19">
        <f>IF(P70=0, "-Inf",LN(P70/$B61))</f>
        <v>0.18232155679395459</v>
      </c>
      <c r="Q80" s="19">
        <f>IF(Q70=0, "-Inf",LN(Q70/$B61))</f>
        <v>0.78845736036427028</v>
      </c>
      <c r="R80" s="19">
        <f>IF(R70=0, "-Inf",LN(R70/$B61))</f>
        <v>1.1631508098056809</v>
      </c>
      <c r="S80" s="19">
        <f>IF(S70=0, "-Inf",LN(S70/$B61))</f>
        <v>1.4350845252893227</v>
      </c>
      <c r="U80" s="11" t="s">
        <v>11</v>
      </c>
      <c r="V80" s="19">
        <f>IF(V70=0, "-Inf",LN(V70/$B61))</f>
        <v>-0.33647223662121306</v>
      </c>
      <c r="W80" s="19">
        <f>IF(W70=0, "-Inf",LN(W70/$B61))</f>
        <v>-0.33647223662121306</v>
      </c>
      <c r="X80" s="19">
        <f>IF(X70=0, "-Inf",LN(X70/$B61))</f>
        <v>-0.33647223662121306</v>
      </c>
      <c r="Y80" s="19">
        <f>IF(Y70=0, "-Inf",LN(Y70/$B61))</f>
        <v>6.8992871486951421E-2</v>
      </c>
      <c r="Z80" s="19">
        <f>IF(Z70=0, "-Inf",LN(Z70/$B61))</f>
        <v>6.8992871486951421E-2</v>
      </c>
      <c r="AA80" s="19">
        <f>IF(AA70=0, "-Inf",LN(AA70/$B61))</f>
        <v>0.35667494393873223</v>
      </c>
      <c r="AB80" s="19">
        <f>IF(AB70=0, "-Inf",LN(AB70/$B61))</f>
        <v>0.57981849525294205</v>
      </c>
      <c r="AC80" s="19">
        <f>IF(AC70=0, "-Inf",LN(AC70/$B61))</f>
        <v>0.76214005204689672</v>
      </c>
      <c r="AE80" s="11" t="s">
        <v>11</v>
      </c>
      <c r="AF80" s="19">
        <f>IF(AF70=0, "-Inf",LN(AF70/$B61))</f>
        <v>-3.9220713153281267E-2</v>
      </c>
      <c r="AG80" s="19">
        <f>IF(AG70=0, "-Inf",LN(AG70/$B61))</f>
        <v>-3.9220713153281267E-2</v>
      </c>
      <c r="AH80" s="19">
        <f>IF(AH70=0, "-Inf",LN(AH70/$B61))</f>
        <v>-3.9220713153281267E-2</v>
      </c>
      <c r="AI80" s="19">
        <f>IF(AI70=0, "-Inf",LN(AI70/$B61))</f>
        <v>9.5694510161506725E-3</v>
      </c>
      <c r="AJ80" s="19">
        <f>IF(AJ70=0, "-Inf",LN(AJ70/$B61))</f>
        <v>9.5694510161506725E-3</v>
      </c>
      <c r="AK80" s="19">
        <f>IF(AK70=0, "-Inf",LN(AK70/$B61))</f>
        <v>5.6089466651043578E-2</v>
      </c>
      <c r="AL80" s="19">
        <f>IF(AL70=0, "-Inf",LN(AL70/$B61))</f>
        <v>0.10054122922187726</v>
      </c>
      <c r="AM80" s="19">
        <f>IF(AM70=0, "-Inf",LN(AM70/$B61))</f>
        <v>0.14310084364067324</v>
      </c>
    </row>
    <row r="81" spans="1:39">
      <c r="A81" s="12" t="s">
        <v>12</v>
      </c>
      <c r="B81" s="20" t="str">
        <f>IF(B71=0, "-Inf",LN(B71/$B62))</f>
        <v>-Inf</v>
      </c>
      <c r="C81" s="20">
        <f>IF(C71=0, "-Inf",LN(C71/$B62))</f>
        <v>-0.18232155679395459</v>
      </c>
      <c r="D81" s="20">
        <f>IF(D71=0, "-Inf",LN(D71/$B62))</f>
        <v>0.51082562376599072</v>
      </c>
      <c r="E81" s="20">
        <f>IF(E71=0, "-Inf",LN(E71/$B62))</f>
        <v>-0.18232155679395459</v>
      </c>
      <c r="F81" s="20">
        <f>IF(F71=0, "-Inf",LN(F71/$B62))</f>
        <v>-0.18232155679395459</v>
      </c>
      <c r="G81" s="20" t="str">
        <f>IF(G71=0, "-Inf",LN(G71/$B62))</f>
        <v>-Inf</v>
      </c>
      <c r="H81" s="20" t="str">
        <f>IF(H71=0, "-Inf",LN(H71/$B62))</f>
        <v>-Inf</v>
      </c>
      <c r="I81" s="20" t="str">
        <f>IF(I71=0, "-Inf",LN(I71/$B62))</f>
        <v>-Inf</v>
      </c>
      <c r="K81" s="12" t="s">
        <v>12</v>
      </c>
      <c r="L81" s="20">
        <f>IF(L71=0, "-Inf",LN(L71/$B62))</f>
        <v>-1.6094379124341003</v>
      </c>
      <c r="M81" s="20">
        <f>IF(M71=0, "-Inf",LN(M71/$B62))</f>
        <v>-0.1431008436406733</v>
      </c>
      <c r="N81" s="20">
        <f>IF(N71=0, "-Inf",LN(N71/$B62))</f>
        <v>0.42744401482693956</v>
      </c>
      <c r="O81" s="20">
        <f>IF(O71=0, "-Inf",LN(O71/$B62))</f>
        <v>-0.1431008436406733</v>
      </c>
      <c r="P81" s="20">
        <f>IF(P71=0, "-Inf",LN(P71/$B62))</f>
        <v>-0.1431008436406733</v>
      </c>
      <c r="Q81" s="20">
        <f>IF(Q71=0, "-Inf",LN(Q71/$B62))</f>
        <v>-1.6094379124341003</v>
      </c>
      <c r="R81" s="20">
        <f>IF(R71=0, "-Inf",LN(R71/$B62))</f>
        <v>-1.6094379124341003</v>
      </c>
      <c r="S81" s="20">
        <f>IF(S71=0, "-Inf",LN(S71/$B62))</f>
        <v>-1.6094379124341003</v>
      </c>
      <c r="U81" s="12" t="s">
        <v>12</v>
      </c>
      <c r="V81" s="20">
        <f>IF(V71=0, "-Inf",LN(V71/$B62))</f>
        <v>-0.33647223662121289</v>
      </c>
      <c r="W81" s="20">
        <f>IF(W71=0, "-Inf",LN(W71/$B62))</f>
        <v>-4.8790164169432056E-2</v>
      </c>
      <c r="X81" s="20">
        <f>IF(X71=0, "-Inf",LN(X71/$B62))</f>
        <v>0.17435338714477774</v>
      </c>
      <c r="Y81" s="20">
        <f>IF(Y71=0, "-Inf",LN(Y71/$B62))</f>
        <v>-4.8790164169432056E-2</v>
      </c>
      <c r="Z81" s="20">
        <f>IF(Z71=0, "-Inf",LN(Z71/$B62))</f>
        <v>-4.8790164169432056E-2</v>
      </c>
      <c r="AA81" s="20">
        <f>IF(AA71=0, "-Inf",LN(AA71/$B62))</f>
        <v>-0.33647223662121289</v>
      </c>
      <c r="AB81" s="20">
        <f>IF(AB71=0, "-Inf",LN(AB71/$B62))</f>
        <v>-0.33647223662121289</v>
      </c>
      <c r="AC81" s="20">
        <f>IF(AC71=0, "-Inf",LN(AC71/$B62))</f>
        <v>-0.33647223662121289</v>
      </c>
      <c r="AE81" s="12" t="s">
        <v>12</v>
      </c>
      <c r="AF81" s="20">
        <f>IF(AF71=0, "-Inf",LN(AF71/$B62))</f>
        <v>-3.9220713153281385E-2</v>
      </c>
      <c r="AG81" s="20">
        <f>IF(AG71=0, "-Inf",LN(AG71/$B62))</f>
        <v>-6.4308903302904025E-3</v>
      </c>
      <c r="AH81" s="20">
        <f>IF(AH71=0, "-Inf",LN(AH71/$B62))</f>
        <v>2.5317807984290001E-2</v>
      </c>
      <c r="AI81" s="20">
        <f>IF(AI71=0, "-Inf",LN(AI71/$B62))</f>
        <v>-6.4308903302904025E-3</v>
      </c>
      <c r="AJ81" s="20">
        <f>IF(AJ71=0, "-Inf",LN(AJ71/$B62))</f>
        <v>-6.4308903302904025E-3</v>
      </c>
      <c r="AK81" s="20">
        <f>IF(AK71=0, "-Inf",LN(AK71/$B62))</f>
        <v>-3.9220713153281385E-2</v>
      </c>
      <c r="AL81" s="20">
        <f>IF(AL71=0, "-Inf",LN(AL71/$B62))</f>
        <v>-3.9220713153281385E-2</v>
      </c>
      <c r="AM81" s="20">
        <f>IF(AM71=0, "-Inf",LN(AM71/$B62))</f>
        <v>-3.9220713153281385E-2</v>
      </c>
    </row>
    <row r="82" spans="1:39">
      <c r="A82" s="13" t="s">
        <v>13</v>
      </c>
      <c r="B82" s="5">
        <f>SUM(B78:B81)</f>
        <v>1.2039728043259361</v>
      </c>
      <c r="C82" s="5">
        <f t="shared" ref="C82:I82" si="79">SUM(C78:C81)</f>
        <v>0.73396917508020054</v>
      </c>
      <c r="D82" s="5">
        <f t="shared" si="79"/>
        <v>1.0216512475319814</v>
      </c>
      <c r="E82" s="5">
        <f t="shared" si="79"/>
        <v>0.55164761828624587</v>
      </c>
      <c r="F82" s="5">
        <f t="shared" si="79"/>
        <v>8.1643989040510373E-2</v>
      </c>
      <c r="G82" s="5">
        <f t="shared" si="79"/>
        <v>1.8325814637483102</v>
      </c>
      <c r="H82" s="5">
        <f t="shared" si="79"/>
        <v>1.5448993912965292</v>
      </c>
      <c r="I82" s="5">
        <f t="shared" si="79"/>
        <v>1.6094379124341003</v>
      </c>
      <c r="K82" s="13" t="s">
        <v>13</v>
      </c>
      <c r="L82" s="5">
        <f>SUM(L78:L81)</f>
        <v>-3.7751638227109492</v>
      </c>
      <c r="M82" s="5">
        <f t="shared" ref="M82:S82" si="80">SUM(M78:M81)</f>
        <v>-2.5735193081446042</v>
      </c>
      <c r="N82" s="5">
        <f t="shared" si="80"/>
        <v>-2.3639877952143218</v>
      </c>
      <c r="O82" s="5">
        <f t="shared" si="80"/>
        <v>-1.1427731844538795</v>
      </c>
      <c r="P82" s="5">
        <f t="shared" si="80"/>
        <v>7.8441426306562589E-2</v>
      </c>
      <c r="Q82" s="5">
        <f t="shared" si="80"/>
        <v>-1.64196110413966</v>
      </c>
      <c r="R82" s="5">
        <f t="shared" si="80"/>
        <v>-1.873403458268565</v>
      </c>
      <c r="S82" s="5">
        <f t="shared" si="80"/>
        <v>-3.3932292120129786</v>
      </c>
      <c r="U82" s="13" t="s">
        <v>13</v>
      </c>
      <c r="V82" s="5">
        <f>SUM(V78:V81)</f>
        <v>-0.4985910860976483</v>
      </c>
      <c r="W82" s="5">
        <f t="shared" ref="W82:AC82" si="81">SUM(W78:W81)</f>
        <v>-0.36505969347312578</v>
      </c>
      <c r="X82" s="5">
        <f t="shared" si="81"/>
        <v>-0.32423769895287058</v>
      </c>
      <c r="Y82" s="5">
        <f t="shared" si="81"/>
        <v>-0.14191614215891596</v>
      </c>
      <c r="Z82" s="5">
        <f t="shared" si="81"/>
        <v>4.0405414635038737E-2</v>
      </c>
      <c r="AA82" s="5">
        <f t="shared" si="81"/>
        <v>4.0405414635038661E-2</v>
      </c>
      <c r="AB82" s="5">
        <f t="shared" si="81"/>
        <v>-2.4133106502532309E-2</v>
      </c>
      <c r="AC82" s="5">
        <f t="shared" si="81"/>
        <v>-0.24727665781674207</v>
      </c>
      <c r="AE82" s="13" t="s">
        <v>13</v>
      </c>
      <c r="AF82" s="5">
        <f>SUM(AF78:AF81)</f>
        <v>-3.1719709659119084E-2</v>
      </c>
      <c r="AG82" s="5">
        <f t="shared" ref="AG82:AM82" si="82">SUM(AG78:AG81)</f>
        <v>-2.8782849985809357E-2</v>
      </c>
      <c r="AH82" s="5">
        <f t="shared" si="82"/>
        <v>-2.7805810337982531E-2</v>
      </c>
      <c r="AI82" s="5">
        <f t="shared" si="82"/>
        <v>-1.0764344483130996E-2</v>
      </c>
      <c r="AJ82" s="5">
        <f t="shared" si="82"/>
        <v>6.2771213717205399E-3</v>
      </c>
      <c r="AK82" s="5">
        <f t="shared" si="82"/>
        <v>3.3737506995524379E-2</v>
      </c>
      <c r="AL82" s="5">
        <f t="shared" si="82"/>
        <v>3.1669253931465156E-2</v>
      </c>
      <c r="AM82" s="5">
        <f t="shared" si="82"/>
        <v>2.5438704180829212E-2</v>
      </c>
    </row>
    <row r="83" spans="1:39">
      <c r="N83"/>
      <c r="O83"/>
      <c r="U83" s="3"/>
      <c r="V83" s="3"/>
    </row>
  </sheetData>
  <phoneticPr fontId="6" type="noConversion"/>
  <conditionalFormatting sqref="B49:I52">
    <cfRule type="cellIs" dxfId="23" priority="21" operator="equal">
      <formula>"-Inf"</formula>
    </cfRule>
    <cfRule type="cellIs" dxfId="22" priority="22" operator="lessThan">
      <formula>0</formula>
    </cfRule>
  </conditionalFormatting>
  <conditionalFormatting sqref="L49:S52">
    <cfRule type="cellIs" dxfId="21" priority="19" operator="equal">
      <formula>"-Inf"</formula>
    </cfRule>
    <cfRule type="cellIs" dxfId="20" priority="20" operator="lessThan">
      <formula>0</formula>
    </cfRule>
  </conditionalFormatting>
  <conditionalFormatting sqref="V49:AC52">
    <cfRule type="cellIs" dxfId="19" priority="11" operator="equal">
      <formula>"-Inf"</formula>
    </cfRule>
    <cfRule type="cellIs" dxfId="18" priority="12" operator="lessThan">
      <formula>0</formula>
    </cfRule>
  </conditionalFormatting>
  <conditionalFormatting sqref="AF49:AM52">
    <cfRule type="cellIs" dxfId="17" priority="9" operator="equal">
      <formula>"-Inf"</formula>
    </cfRule>
    <cfRule type="cellIs" dxfId="16" priority="10" operator="lessThan">
      <formula>0</formula>
    </cfRule>
  </conditionalFormatting>
  <conditionalFormatting sqref="B78:I81">
    <cfRule type="cellIs" dxfId="15" priority="7" operator="equal">
      <formula>"-Inf"</formula>
    </cfRule>
    <cfRule type="cellIs" dxfId="14" priority="8" operator="lessThan">
      <formula>0</formula>
    </cfRule>
  </conditionalFormatting>
  <conditionalFormatting sqref="L78:S81">
    <cfRule type="cellIs" dxfId="11" priority="5" operator="equal">
      <formula>"-Inf"</formula>
    </cfRule>
    <cfRule type="cellIs" dxfId="10" priority="6" operator="lessThan">
      <formula>0</formula>
    </cfRule>
  </conditionalFormatting>
  <conditionalFormatting sqref="V78:AC81">
    <cfRule type="cellIs" dxfId="7" priority="3" operator="equal">
      <formula>"-Inf"</formula>
    </cfRule>
    <cfRule type="cellIs" dxfId="6" priority="4" operator="lessThan">
      <formula>0</formula>
    </cfRule>
  </conditionalFormatting>
  <conditionalFormatting sqref="AF78:AM81">
    <cfRule type="cellIs" dxfId="3" priority="1" operator="equal">
      <formula>"-Inf"</formula>
    </cfRule>
    <cfRule type="cellIs" dxfId="2" priority="2" operator="lessThan">
      <formula>0</formula>
    </cfRule>
  </conditionalFormatting>
  <pageMargins left="0.43307086614173229" right="0" top="0.43307086614173229" bottom="0.43307086614173229" header="0" footer="0"/>
  <pageSetup paperSize="0" scale="53" fitToHeight="0" orientation="landscape" horizontalDpi="4294967292" verticalDpi="4294967292"/>
  <rowBreaks count="1" manualBreakCount="1">
    <brk id="54" max="16383" man="1"/>
  </row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van Helden</dc:creator>
  <cp:lastModifiedBy>Jacques van Helden</cp:lastModifiedBy>
  <cp:lastPrinted>2016-02-09T09:51:22Z</cp:lastPrinted>
  <dcterms:created xsi:type="dcterms:W3CDTF">2015-10-19T00:59:27Z</dcterms:created>
  <dcterms:modified xsi:type="dcterms:W3CDTF">2016-02-09T10:33:11Z</dcterms:modified>
</cp:coreProperties>
</file>