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00" yWindow="10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23" i="1"/>
  <c r="F20" i="1"/>
  <c r="F21" i="1"/>
  <c r="F22" i="1"/>
  <c r="F24" i="1"/>
  <c r="M33" i="1"/>
  <c r="M51" i="1"/>
  <c r="E12" i="1"/>
  <c r="E13" i="1"/>
  <c r="E14" i="1"/>
  <c r="E15" i="1"/>
  <c r="E23" i="1"/>
  <c r="E20" i="1"/>
  <c r="E21" i="1"/>
  <c r="E22" i="1"/>
  <c r="E24" i="1"/>
  <c r="L33" i="1"/>
  <c r="L51" i="1"/>
  <c r="D12" i="1"/>
  <c r="D13" i="1"/>
  <c r="D14" i="1"/>
  <c r="D15" i="1"/>
  <c r="D23" i="1"/>
  <c r="D20" i="1"/>
  <c r="D21" i="1"/>
  <c r="D22" i="1"/>
  <c r="D24" i="1"/>
  <c r="K33" i="1"/>
  <c r="K51" i="1"/>
  <c r="C12" i="1"/>
  <c r="C13" i="1"/>
  <c r="C14" i="1"/>
  <c r="C15" i="1"/>
  <c r="C23" i="1"/>
  <c r="C20" i="1"/>
  <c r="C21" i="1"/>
  <c r="C22" i="1"/>
  <c r="C24" i="1"/>
  <c r="J33" i="1"/>
  <c r="J51" i="1"/>
  <c r="B12" i="1"/>
  <c r="B13" i="1"/>
  <c r="B14" i="1"/>
  <c r="B15" i="1"/>
  <c r="B23" i="1"/>
  <c r="B20" i="1"/>
  <c r="B21" i="1"/>
  <c r="B22" i="1"/>
  <c r="B24" i="1"/>
  <c r="I33" i="1"/>
  <c r="I51" i="1"/>
  <c r="M32" i="1"/>
  <c r="M50" i="1"/>
  <c r="L32" i="1"/>
  <c r="L50" i="1"/>
  <c r="K32" i="1"/>
  <c r="K50" i="1"/>
  <c r="J32" i="1"/>
  <c r="J50" i="1"/>
  <c r="I32" i="1"/>
  <c r="I50" i="1"/>
  <c r="M31" i="1"/>
  <c r="M49" i="1"/>
  <c r="L31" i="1"/>
  <c r="L49" i="1"/>
  <c r="K31" i="1"/>
  <c r="K49" i="1"/>
  <c r="J31" i="1"/>
  <c r="J49" i="1"/>
  <c r="I31" i="1"/>
  <c r="I49" i="1"/>
  <c r="M30" i="1"/>
  <c r="M48" i="1"/>
  <c r="L30" i="1"/>
  <c r="L48" i="1"/>
  <c r="K30" i="1"/>
  <c r="K48" i="1"/>
  <c r="J30" i="1"/>
  <c r="J48" i="1"/>
  <c r="I30" i="1"/>
  <c r="I48" i="1"/>
  <c r="F33" i="1"/>
  <c r="F51" i="1"/>
  <c r="E33" i="1"/>
  <c r="E51" i="1"/>
  <c r="D33" i="1"/>
  <c r="D51" i="1"/>
  <c r="C33" i="1"/>
  <c r="C51" i="1"/>
  <c r="B33" i="1"/>
  <c r="B51" i="1"/>
  <c r="F32" i="1"/>
  <c r="F50" i="1"/>
  <c r="E32" i="1"/>
  <c r="E50" i="1"/>
  <c r="D32" i="1"/>
  <c r="D50" i="1"/>
  <c r="C32" i="1"/>
  <c r="C50" i="1"/>
  <c r="B32" i="1"/>
  <c r="B50" i="1"/>
  <c r="F31" i="1"/>
  <c r="F49" i="1"/>
  <c r="E31" i="1"/>
  <c r="E49" i="1"/>
  <c r="D31" i="1"/>
  <c r="D49" i="1"/>
  <c r="C31" i="1"/>
  <c r="C49" i="1"/>
  <c r="B31" i="1"/>
  <c r="B49" i="1"/>
  <c r="F30" i="1"/>
  <c r="F48" i="1"/>
  <c r="E30" i="1"/>
  <c r="E48" i="1"/>
  <c r="D30" i="1"/>
  <c r="D48" i="1"/>
  <c r="C30" i="1"/>
  <c r="C48" i="1"/>
  <c r="B30" i="1"/>
  <c r="B48" i="1"/>
  <c r="M52" i="1"/>
  <c r="L52" i="1"/>
  <c r="K52" i="1"/>
  <c r="J52" i="1"/>
  <c r="I52" i="1"/>
  <c r="F52" i="1"/>
  <c r="E52" i="1"/>
  <c r="D52" i="1"/>
  <c r="C52" i="1"/>
  <c r="B52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4" i="1"/>
  <c r="M44" i="1"/>
  <c r="E34" i="1"/>
  <c r="L44" i="1"/>
  <c r="D34" i="1"/>
  <c r="K44" i="1"/>
  <c r="C34" i="1"/>
  <c r="J44" i="1"/>
  <c r="B34" i="1"/>
  <c r="I44" i="1"/>
  <c r="F44" i="1"/>
  <c r="E44" i="1"/>
  <c r="D44" i="1"/>
  <c r="C44" i="1"/>
  <c r="B4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34" i="1"/>
  <c r="Z34" i="1"/>
  <c r="Y34" i="1"/>
  <c r="X34" i="1"/>
  <c r="W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34" i="1"/>
  <c r="S34" i="1"/>
  <c r="R34" i="1"/>
  <c r="Q34" i="1"/>
  <c r="P34" i="1"/>
  <c r="M34" i="1"/>
  <c r="L34" i="1"/>
  <c r="K34" i="1"/>
  <c r="J34" i="1"/>
  <c r="I34" i="1"/>
  <c r="A15" i="1"/>
  <c r="A14" i="1"/>
  <c r="A13" i="1"/>
  <c r="A12" i="1"/>
</calcChain>
</file>

<file path=xl/sharedStrings.xml><?xml version="1.0" encoding="utf-8"?>
<sst xmlns="http://schemas.openxmlformats.org/spreadsheetml/2006/main" count="89" uniqueCount="23">
  <si>
    <t>AAAAA</t>
  </si>
  <si>
    <t>Sequences</t>
  </si>
  <si>
    <t>AAAAC</t>
  </si>
  <si>
    <t>AATTG</t>
  </si>
  <si>
    <t>ATTGT</t>
  </si>
  <si>
    <t>Alignment</t>
  </si>
  <si>
    <t>Position</t>
  </si>
  <si>
    <t>Seq1</t>
  </si>
  <si>
    <t>Seq2</t>
  </si>
  <si>
    <t>Seq3</t>
  </si>
  <si>
    <t>Seq4</t>
  </si>
  <si>
    <t>Count matrix</t>
  </si>
  <si>
    <t>Exercise: from sites to matrices</t>
  </si>
  <si>
    <t>A</t>
  </si>
  <si>
    <t>C</t>
  </si>
  <si>
    <t>G</t>
  </si>
  <si>
    <t>T</t>
  </si>
  <si>
    <t>Total</t>
  </si>
  <si>
    <t>Pseudo-weight</t>
  </si>
  <si>
    <t>Weight matrices</t>
  </si>
  <si>
    <t>Frequency matrices</t>
  </si>
  <si>
    <t>Prior</t>
  </si>
  <si>
    <t>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</si>
</sst>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2" xfId="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3" fillId="0" borderId="3" xfId="3"/>
    <xf numFmtId="0" fontId="2" fillId="0" borderId="2" xfId="2" applyFill="1" applyAlignment="1">
      <alignment horizontal="left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3" fillId="0" borderId="3" xfId="3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</cellXfs>
  <cellStyles count="78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Normal" xfId="0" builtinId="0"/>
    <cellStyle name="Titre 1" xfId="1" builtinId="16"/>
    <cellStyle name="Titre 2" xfId="2" builtinId="17"/>
    <cellStyle name="Titre 3" xfId="3" builtinId="18"/>
  </cellStyles>
  <dxfs count="2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showGridLines="0" tabSelected="1" workbookViewId="0">
      <pane ySplit="7" topLeftCell="A8" activePane="bottomLeft" state="frozen"/>
      <selection pane="bottomLeft" activeCell="A36" sqref="A36:XFD36"/>
    </sheetView>
  </sheetViews>
  <sheetFormatPr baseColWidth="10" defaultRowHeight="15" x14ac:dyDescent="0"/>
  <cols>
    <col min="1" max="1" width="12.33203125" customWidth="1"/>
    <col min="2" max="2" width="7.1640625" style="2" customWidth="1"/>
    <col min="3" max="6" width="7.1640625" customWidth="1"/>
    <col min="7" max="7" width="5.1640625" customWidth="1"/>
    <col min="9" max="13" width="7.1640625" customWidth="1"/>
    <col min="16" max="20" width="7.1640625" customWidth="1"/>
    <col min="23" max="27" width="7.1640625" customWidth="1"/>
  </cols>
  <sheetData>
    <row r="1" spans="1:6" ht="20" thickBot="1">
      <c r="A1" s="4" t="s">
        <v>12</v>
      </c>
    </row>
    <row r="2" spans="1:6" ht="16" thickTop="1"/>
    <row r="3" spans="1:6" ht="17" thickBot="1">
      <c r="A3" s="1" t="s">
        <v>1</v>
      </c>
    </row>
    <row r="4" spans="1:6" ht="16" thickTop="1">
      <c r="A4" t="s">
        <v>7</v>
      </c>
      <c r="B4" s="2" t="s">
        <v>0</v>
      </c>
    </row>
    <row r="5" spans="1:6">
      <c r="A5" t="s">
        <v>8</v>
      </c>
      <c r="B5" s="2" t="s">
        <v>2</v>
      </c>
    </row>
    <row r="6" spans="1:6">
      <c r="A6" t="s">
        <v>9</v>
      </c>
      <c r="B6" s="2" t="s">
        <v>3</v>
      </c>
    </row>
    <row r="7" spans="1:6">
      <c r="A7" t="s">
        <v>10</v>
      </c>
      <c r="B7" s="2" t="s">
        <v>4</v>
      </c>
    </row>
    <row r="9" spans="1:6" ht="17" thickBot="1">
      <c r="A9" s="1" t="s">
        <v>5</v>
      </c>
    </row>
    <row r="10" spans="1:6" ht="16" thickTop="1"/>
    <row r="11" spans="1:6">
      <c r="A11" s="9" t="s">
        <v>6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</row>
    <row r="12" spans="1:6">
      <c r="A12" s="10" t="str">
        <f>A4</f>
        <v>Seq1</v>
      </c>
      <c r="B12" s="6" t="str">
        <f>MID($B4,B$11,1)</f>
        <v>A</v>
      </c>
      <c r="C12" s="6" t="str">
        <f t="shared" ref="C12:F12" si="0">MID($B4,C$11,1)</f>
        <v>A</v>
      </c>
      <c r="D12" s="6" t="str">
        <f t="shared" si="0"/>
        <v>A</v>
      </c>
      <c r="E12" s="6" t="str">
        <f t="shared" si="0"/>
        <v>A</v>
      </c>
      <c r="F12" s="6" t="str">
        <f t="shared" si="0"/>
        <v>A</v>
      </c>
    </row>
    <row r="13" spans="1:6">
      <c r="A13" s="11" t="str">
        <f t="shared" ref="A13:A15" si="1">A5</f>
        <v>Seq2</v>
      </c>
      <c r="B13" s="7" t="str">
        <f t="shared" ref="B13:F13" si="2">MID($B5,B$11,1)</f>
        <v>A</v>
      </c>
      <c r="C13" s="7" t="str">
        <f t="shared" si="2"/>
        <v>A</v>
      </c>
      <c r="D13" s="7" t="str">
        <f t="shared" si="2"/>
        <v>A</v>
      </c>
      <c r="E13" s="7" t="str">
        <f t="shared" si="2"/>
        <v>A</v>
      </c>
      <c r="F13" s="7" t="str">
        <f t="shared" si="2"/>
        <v>C</v>
      </c>
    </row>
    <row r="14" spans="1:6">
      <c r="A14" s="11" t="str">
        <f t="shared" si="1"/>
        <v>Seq3</v>
      </c>
      <c r="B14" s="7" t="str">
        <f t="shared" ref="B14:F14" si="3">MID($B6,B$11,1)</f>
        <v>A</v>
      </c>
      <c r="C14" s="7" t="str">
        <f t="shared" si="3"/>
        <v>A</v>
      </c>
      <c r="D14" s="7" t="str">
        <f t="shared" si="3"/>
        <v>T</v>
      </c>
      <c r="E14" s="7" t="str">
        <f t="shared" si="3"/>
        <v>T</v>
      </c>
      <c r="F14" s="7" t="str">
        <f t="shared" si="3"/>
        <v>G</v>
      </c>
    </row>
    <row r="15" spans="1:6">
      <c r="A15" s="12" t="str">
        <f t="shared" si="1"/>
        <v>Seq4</v>
      </c>
      <c r="B15" s="8" t="str">
        <f t="shared" ref="B15:F15" si="4">MID($B7,B$11,1)</f>
        <v>A</v>
      </c>
      <c r="C15" s="8" t="str">
        <f t="shared" si="4"/>
        <v>T</v>
      </c>
      <c r="D15" s="8" t="str">
        <f t="shared" si="4"/>
        <v>T</v>
      </c>
      <c r="E15" s="8" t="str">
        <f t="shared" si="4"/>
        <v>G</v>
      </c>
      <c r="F15" s="8" t="str">
        <f t="shared" si="4"/>
        <v>T</v>
      </c>
    </row>
    <row r="17" spans="1:27" ht="17" thickBot="1">
      <c r="A17" s="1" t="s">
        <v>11</v>
      </c>
    </row>
    <row r="18" spans="1:27" ht="16" thickTop="1"/>
    <row r="19" spans="1:27">
      <c r="A19" s="9" t="s">
        <v>6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</row>
    <row r="20" spans="1:27">
      <c r="A20" s="10" t="s">
        <v>13</v>
      </c>
      <c r="B20" s="6">
        <f>COUNTIF(B$12:B$15,$A20)</f>
        <v>4</v>
      </c>
      <c r="C20" s="6">
        <f t="shared" ref="C20:F23" si="5">COUNTIF(C$12:C$15,$A20)</f>
        <v>3</v>
      </c>
      <c r="D20" s="6">
        <f t="shared" si="5"/>
        <v>2</v>
      </c>
      <c r="E20" s="6">
        <f t="shared" si="5"/>
        <v>2</v>
      </c>
      <c r="F20" s="6">
        <f t="shared" si="5"/>
        <v>1</v>
      </c>
    </row>
    <row r="21" spans="1:27">
      <c r="A21" s="11" t="s">
        <v>14</v>
      </c>
      <c r="B21" s="7">
        <f t="shared" ref="B21:B23" si="6">COUNTIF(B$12:B$15,$A21)</f>
        <v>0</v>
      </c>
      <c r="C21" s="7">
        <f t="shared" si="5"/>
        <v>0</v>
      </c>
      <c r="D21" s="7">
        <f t="shared" si="5"/>
        <v>0</v>
      </c>
      <c r="E21" s="7">
        <f t="shared" si="5"/>
        <v>0</v>
      </c>
      <c r="F21" s="7">
        <f t="shared" si="5"/>
        <v>1</v>
      </c>
    </row>
    <row r="22" spans="1:27">
      <c r="A22" s="11" t="s">
        <v>15</v>
      </c>
      <c r="B22" s="7">
        <f t="shared" si="6"/>
        <v>0</v>
      </c>
      <c r="C22" s="7">
        <f t="shared" si="5"/>
        <v>0</v>
      </c>
      <c r="D22" s="7">
        <f t="shared" si="5"/>
        <v>0</v>
      </c>
      <c r="E22" s="7">
        <f t="shared" si="5"/>
        <v>1</v>
      </c>
      <c r="F22" s="7">
        <f t="shared" si="5"/>
        <v>1</v>
      </c>
    </row>
    <row r="23" spans="1:27">
      <c r="A23" s="12" t="s">
        <v>16</v>
      </c>
      <c r="B23" s="8">
        <f t="shared" si="6"/>
        <v>0</v>
      </c>
      <c r="C23" s="8">
        <f t="shared" si="5"/>
        <v>1</v>
      </c>
      <c r="D23" s="8">
        <f t="shared" si="5"/>
        <v>2</v>
      </c>
      <c r="E23" s="8">
        <f t="shared" si="5"/>
        <v>1</v>
      </c>
      <c r="F23" s="8">
        <f t="shared" si="5"/>
        <v>1</v>
      </c>
    </row>
    <row r="24" spans="1:27">
      <c r="A24" s="13" t="s">
        <v>17</v>
      </c>
      <c r="B24" s="5">
        <f>SUM(B20:B23)</f>
        <v>4</v>
      </c>
      <c r="C24" s="5">
        <f t="shared" ref="C24:F24" si="7">SUM(C20:C23)</f>
        <v>4</v>
      </c>
      <c r="D24" s="5">
        <f t="shared" si="7"/>
        <v>4</v>
      </c>
      <c r="E24" s="5">
        <f t="shared" si="7"/>
        <v>4</v>
      </c>
      <c r="F24" s="5">
        <f t="shared" si="7"/>
        <v>4</v>
      </c>
    </row>
    <row r="26" spans="1:27" ht="17" thickBot="1">
      <c r="A26" s="1" t="s">
        <v>20</v>
      </c>
    </row>
    <row r="27" spans="1:27" ht="16" thickTop="1"/>
    <row r="28" spans="1:27" ht="16" thickBot="1">
      <c r="A28" s="14" t="s">
        <v>18</v>
      </c>
      <c r="B28" s="19">
        <v>0</v>
      </c>
      <c r="C28" s="3"/>
      <c r="D28" s="3"/>
      <c r="E28" s="3"/>
      <c r="F28" s="3"/>
      <c r="H28" s="14" t="s">
        <v>18</v>
      </c>
      <c r="I28" s="19">
        <v>1</v>
      </c>
      <c r="O28" s="14" t="s">
        <v>18</v>
      </c>
      <c r="P28" s="19">
        <v>10</v>
      </c>
      <c r="V28" s="14" t="s">
        <v>18</v>
      </c>
      <c r="W28" s="19">
        <v>100</v>
      </c>
    </row>
    <row r="29" spans="1:27">
      <c r="A29" s="9" t="s">
        <v>6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H29" s="9" t="s">
        <v>6</v>
      </c>
      <c r="I29" s="5">
        <v>1</v>
      </c>
      <c r="J29" s="5">
        <v>2</v>
      </c>
      <c r="K29" s="5">
        <v>3</v>
      </c>
      <c r="L29" s="5">
        <v>4</v>
      </c>
      <c r="M29" s="5">
        <v>5</v>
      </c>
      <c r="O29" s="9" t="s">
        <v>6</v>
      </c>
      <c r="P29" s="5">
        <v>1</v>
      </c>
      <c r="Q29" s="5">
        <v>2</v>
      </c>
      <c r="R29" s="5">
        <v>3</v>
      </c>
      <c r="S29" s="5">
        <v>4</v>
      </c>
      <c r="T29" s="5">
        <v>5</v>
      </c>
      <c r="V29" s="9" t="s">
        <v>6</v>
      </c>
      <c r="W29" s="5">
        <v>1</v>
      </c>
      <c r="X29" s="5">
        <v>2</v>
      </c>
      <c r="Y29" s="5">
        <v>3</v>
      </c>
      <c r="Z29" s="5">
        <v>4</v>
      </c>
      <c r="AA29" s="5">
        <v>5</v>
      </c>
    </row>
    <row r="30" spans="1:27">
      <c r="A30" s="10" t="s">
        <v>13</v>
      </c>
      <c r="B30" s="6">
        <f>B20/B$24</f>
        <v>1</v>
      </c>
      <c r="C30" s="6">
        <f t="shared" ref="C30:F30" si="8">C20/C$24</f>
        <v>0.75</v>
      </c>
      <c r="D30" s="6">
        <f t="shared" si="8"/>
        <v>0.5</v>
      </c>
      <c r="E30" s="6">
        <f t="shared" si="8"/>
        <v>0.5</v>
      </c>
      <c r="F30" s="6">
        <f t="shared" si="8"/>
        <v>0.25</v>
      </c>
      <c r="H30" s="10" t="s">
        <v>13</v>
      </c>
      <c r="I30" s="6">
        <f>(B20+$I$28/4)/(B$24+$I$28)</f>
        <v>0.85</v>
      </c>
      <c r="J30" s="6">
        <f>(C20+$I$28/4)/(C$24+$I$28)</f>
        <v>0.65</v>
      </c>
      <c r="K30" s="6">
        <f>(D20+$I$28/4)/(D$24+$I$28)</f>
        <v>0.45</v>
      </c>
      <c r="L30" s="6">
        <f>(E20+$I$28/4)/(E$24+$I$28)</f>
        <v>0.45</v>
      </c>
      <c r="M30" s="6">
        <f>(F20+$I$28/4)/(F$24+$I$28)</f>
        <v>0.25</v>
      </c>
      <c r="O30" s="10" t="s">
        <v>13</v>
      </c>
      <c r="P30" s="16">
        <f>(B20+$P$28/4)/(B$24+$P$28)</f>
        <v>0.4642857142857143</v>
      </c>
      <c r="Q30" s="16">
        <f>(C20+$P$28/4)/(C$24+$P$28)</f>
        <v>0.39285714285714285</v>
      </c>
      <c r="R30" s="16">
        <f>(D20+$P$28/4)/(D$24+$P$28)</f>
        <v>0.32142857142857145</v>
      </c>
      <c r="S30" s="16">
        <f>(E20+$P$28/4)/(E$24+$P$28)</f>
        <v>0.32142857142857145</v>
      </c>
      <c r="T30" s="16">
        <f>(F20+$P$28/4)/(F$24+$P$28)</f>
        <v>0.25</v>
      </c>
      <c r="V30" s="10" t="s">
        <v>13</v>
      </c>
      <c r="W30" s="16">
        <f>(B20+$W$28/4)/(B$24+$W$28)</f>
        <v>0.27884615384615385</v>
      </c>
      <c r="X30" s="16">
        <f>(C20+$W$28/4)/(C$24+$W$28)</f>
        <v>0.26923076923076922</v>
      </c>
      <c r="Y30" s="16">
        <f>(D20+$W$28/4)/(D$24+$W$28)</f>
        <v>0.25961538461538464</v>
      </c>
      <c r="Z30" s="16">
        <f>(E20+$W$28/4)/(E$24+$W$28)</f>
        <v>0.25961538461538464</v>
      </c>
      <c r="AA30" s="16">
        <f>(F20+$W$28/4)/(F$24+$W$28)</f>
        <v>0.25</v>
      </c>
    </row>
    <row r="31" spans="1:27">
      <c r="A31" s="11" t="s">
        <v>14</v>
      </c>
      <c r="B31" s="7">
        <f t="shared" ref="B31:F31" si="9">B21/B$24</f>
        <v>0</v>
      </c>
      <c r="C31" s="7">
        <f t="shared" si="9"/>
        <v>0</v>
      </c>
      <c r="D31" s="7">
        <f t="shared" si="9"/>
        <v>0</v>
      </c>
      <c r="E31" s="7">
        <f t="shared" si="9"/>
        <v>0</v>
      </c>
      <c r="F31" s="7">
        <f t="shared" si="9"/>
        <v>0.25</v>
      </c>
      <c r="H31" s="11" t="s">
        <v>14</v>
      </c>
      <c r="I31" s="7">
        <f>(B21+$I$28/4)/(B$24+$I$28)</f>
        <v>0.05</v>
      </c>
      <c r="J31" s="7">
        <f>(C21+$I$28/4)/(C$24+$I$28)</f>
        <v>0.05</v>
      </c>
      <c r="K31" s="7">
        <f>(D21+$I$28/4)/(D$24+$I$28)</f>
        <v>0.05</v>
      </c>
      <c r="L31" s="7">
        <f>(E21+$I$28/4)/(E$24+$I$28)</f>
        <v>0.05</v>
      </c>
      <c r="M31" s="7">
        <f>(F21+$I$28/4)/(F$24+$I$28)</f>
        <v>0.25</v>
      </c>
      <c r="O31" s="11" t="s">
        <v>14</v>
      </c>
      <c r="P31" s="17">
        <f>(B21+$P$28/4)/(B$24+$P$28)</f>
        <v>0.17857142857142858</v>
      </c>
      <c r="Q31" s="17">
        <f>(C21+$P$28/4)/(C$24+$P$28)</f>
        <v>0.17857142857142858</v>
      </c>
      <c r="R31" s="17">
        <f>(D21+$P$28/4)/(D$24+$P$28)</f>
        <v>0.17857142857142858</v>
      </c>
      <c r="S31" s="17">
        <f>(E21+$P$28/4)/(E$24+$P$28)</f>
        <v>0.17857142857142858</v>
      </c>
      <c r="T31" s="17">
        <f>(F21+$P$28/4)/(F$24+$P$28)</f>
        <v>0.25</v>
      </c>
      <c r="V31" s="11" t="s">
        <v>14</v>
      </c>
      <c r="W31" s="17">
        <f>(B21+$W$28/4)/(B$24+$W$28)</f>
        <v>0.24038461538461539</v>
      </c>
      <c r="X31" s="17">
        <f>(C21+$W$28/4)/(C$24+$W$28)</f>
        <v>0.24038461538461539</v>
      </c>
      <c r="Y31" s="17">
        <f>(D21+$W$28/4)/(D$24+$W$28)</f>
        <v>0.24038461538461539</v>
      </c>
      <c r="Z31" s="17">
        <f>(E21+$W$28/4)/(E$24+$W$28)</f>
        <v>0.24038461538461539</v>
      </c>
      <c r="AA31" s="17">
        <f>(F21+$W$28/4)/(F$24+$W$28)</f>
        <v>0.25</v>
      </c>
    </row>
    <row r="32" spans="1:27">
      <c r="A32" s="11" t="s">
        <v>15</v>
      </c>
      <c r="B32" s="7">
        <f t="shared" ref="B32:F32" si="10">B22/B$24</f>
        <v>0</v>
      </c>
      <c r="C32" s="7">
        <f t="shared" si="10"/>
        <v>0</v>
      </c>
      <c r="D32" s="7">
        <f t="shared" si="10"/>
        <v>0</v>
      </c>
      <c r="E32" s="7">
        <f t="shared" si="10"/>
        <v>0.25</v>
      </c>
      <c r="F32" s="7">
        <f t="shared" si="10"/>
        <v>0.25</v>
      </c>
      <c r="H32" s="11" t="s">
        <v>15</v>
      </c>
      <c r="I32" s="7">
        <f>(B22+$I$28/4)/(B$24+$I$28)</f>
        <v>0.05</v>
      </c>
      <c r="J32" s="7">
        <f>(C22+$I$28/4)/(C$24+$I$28)</f>
        <v>0.05</v>
      </c>
      <c r="K32" s="7">
        <f>(D22+$I$28/4)/(D$24+$I$28)</f>
        <v>0.05</v>
      </c>
      <c r="L32" s="7">
        <f>(E22+$I$28/4)/(E$24+$I$28)</f>
        <v>0.25</v>
      </c>
      <c r="M32" s="7">
        <f>(F22+$I$28/4)/(F$24+$I$28)</f>
        <v>0.25</v>
      </c>
      <c r="O32" s="11" t="s">
        <v>15</v>
      </c>
      <c r="P32" s="17">
        <f>(B22+$P$28/4)/(B$24+$P$28)</f>
        <v>0.17857142857142858</v>
      </c>
      <c r="Q32" s="17">
        <f>(C22+$P$28/4)/(C$24+$P$28)</f>
        <v>0.17857142857142858</v>
      </c>
      <c r="R32" s="17">
        <f>(D22+$P$28/4)/(D$24+$P$28)</f>
        <v>0.17857142857142858</v>
      </c>
      <c r="S32" s="17">
        <f>(E22+$P$28/4)/(E$24+$P$28)</f>
        <v>0.25</v>
      </c>
      <c r="T32" s="17">
        <f>(F22+$P$28/4)/(F$24+$P$28)</f>
        <v>0.25</v>
      </c>
      <c r="V32" s="11" t="s">
        <v>15</v>
      </c>
      <c r="W32" s="17">
        <f>(B22+$W$28/4)/(B$24+$W$28)</f>
        <v>0.24038461538461539</v>
      </c>
      <c r="X32" s="17">
        <f>(C22+$W$28/4)/(C$24+$W$28)</f>
        <v>0.24038461538461539</v>
      </c>
      <c r="Y32" s="17">
        <f>(D22+$W$28/4)/(D$24+$W$28)</f>
        <v>0.24038461538461539</v>
      </c>
      <c r="Z32" s="17">
        <f>(E22+$W$28/4)/(E$24+$W$28)</f>
        <v>0.25</v>
      </c>
      <c r="AA32" s="17">
        <f>(F22+$W$28/4)/(F$24+$W$28)</f>
        <v>0.25</v>
      </c>
    </row>
    <row r="33" spans="1:27">
      <c r="A33" s="12" t="s">
        <v>16</v>
      </c>
      <c r="B33" s="8">
        <f t="shared" ref="B33:F33" si="11">B23/B$24</f>
        <v>0</v>
      </c>
      <c r="C33" s="8">
        <f t="shared" si="11"/>
        <v>0.25</v>
      </c>
      <c r="D33" s="8">
        <f t="shared" si="11"/>
        <v>0.5</v>
      </c>
      <c r="E33" s="8">
        <f t="shared" si="11"/>
        <v>0.25</v>
      </c>
      <c r="F33" s="8">
        <f t="shared" si="11"/>
        <v>0.25</v>
      </c>
      <c r="H33" s="12" t="s">
        <v>16</v>
      </c>
      <c r="I33" s="8">
        <f>(B23+$I$28/4)/(B$24+$I$28)</f>
        <v>0.05</v>
      </c>
      <c r="J33" s="8">
        <f>(C23+$I$28/4)/(C$24+$I$28)</f>
        <v>0.25</v>
      </c>
      <c r="K33" s="8">
        <f>(D23+$I$28/4)/(D$24+$I$28)</f>
        <v>0.45</v>
      </c>
      <c r="L33" s="8">
        <f>(E23+$I$28/4)/(E$24+$I$28)</f>
        <v>0.25</v>
      </c>
      <c r="M33" s="8">
        <f>(F23+$I$28/4)/(F$24+$I$28)</f>
        <v>0.25</v>
      </c>
      <c r="O33" s="12" t="s">
        <v>16</v>
      </c>
      <c r="P33" s="18">
        <f>(B23+$P$28/4)/(B$24+$P$28)</f>
        <v>0.17857142857142858</v>
      </c>
      <c r="Q33" s="18">
        <f>(C23+$P$28/4)/(C$24+$P$28)</f>
        <v>0.25</v>
      </c>
      <c r="R33" s="18">
        <f>(D23+$P$28/4)/(D$24+$P$28)</f>
        <v>0.32142857142857145</v>
      </c>
      <c r="S33" s="18">
        <f>(E23+$P$28/4)/(E$24+$P$28)</f>
        <v>0.25</v>
      </c>
      <c r="T33" s="18">
        <f>(F23+$P$28/4)/(F$24+$P$28)</f>
        <v>0.25</v>
      </c>
      <c r="V33" s="12" t="s">
        <v>16</v>
      </c>
      <c r="W33" s="18">
        <f>(B23+$W$28/4)/(B$24+$W$28)</f>
        <v>0.24038461538461539</v>
      </c>
      <c r="X33" s="18">
        <f>(C23+$W$28/4)/(C$24+$W$28)</f>
        <v>0.25</v>
      </c>
      <c r="Y33" s="18">
        <f>(D23+$W$28/4)/(D$24+$W$28)</f>
        <v>0.25961538461538464</v>
      </c>
      <c r="Z33" s="18">
        <f>(E23+$W$28/4)/(E$24+$W$28)</f>
        <v>0.25</v>
      </c>
      <c r="AA33" s="18">
        <f>(F23+$W$28/4)/(F$24+$W$28)</f>
        <v>0.25</v>
      </c>
    </row>
    <row r="34" spans="1:27">
      <c r="A34" s="13" t="s">
        <v>17</v>
      </c>
      <c r="B34" s="5">
        <f>SUM(B30:B33)</f>
        <v>1</v>
      </c>
      <c r="C34" s="5">
        <f t="shared" ref="C34" si="12">SUM(C30:C33)</f>
        <v>1</v>
      </c>
      <c r="D34" s="5">
        <f t="shared" ref="D34" si="13">SUM(D30:D33)</f>
        <v>1</v>
      </c>
      <c r="E34" s="5">
        <f t="shared" ref="E34" si="14">SUM(E30:E33)</f>
        <v>1</v>
      </c>
      <c r="F34" s="5">
        <f t="shared" ref="F34" si="15">SUM(F30:F33)</f>
        <v>1</v>
      </c>
      <c r="H34" s="13" t="s">
        <v>17</v>
      </c>
      <c r="I34" s="5">
        <f>SUM(I30:I33)</f>
        <v>1</v>
      </c>
      <c r="J34" s="5">
        <f t="shared" ref="J34" si="16">SUM(J30:J33)</f>
        <v>1</v>
      </c>
      <c r="K34" s="5">
        <f t="shared" ref="K34" si="17">SUM(K30:K33)</f>
        <v>1</v>
      </c>
      <c r="L34" s="5">
        <f t="shared" ref="L34" si="18">SUM(L30:L33)</f>
        <v>1</v>
      </c>
      <c r="M34" s="5">
        <f t="shared" ref="M34" si="19">SUM(M30:M33)</f>
        <v>1</v>
      </c>
      <c r="O34" s="13" t="s">
        <v>17</v>
      </c>
      <c r="P34" s="5">
        <f>SUM(P30:P33)</f>
        <v>1</v>
      </c>
      <c r="Q34" s="5">
        <f t="shared" ref="Q34" si="20">SUM(Q30:Q33)</f>
        <v>1</v>
      </c>
      <c r="R34" s="5">
        <f t="shared" ref="R34" si="21">SUM(R30:R33)</f>
        <v>1</v>
      </c>
      <c r="S34" s="5">
        <f t="shared" ref="S34" si="22">SUM(S30:S33)</f>
        <v>1</v>
      </c>
      <c r="T34" s="5">
        <f t="shared" ref="T34" si="23">SUM(T30:T33)</f>
        <v>1</v>
      </c>
      <c r="V34" s="13" t="s">
        <v>17</v>
      </c>
      <c r="W34" s="5">
        <f>SUM(W30:W33)</f>
        <v>1</v>
      </c>
      <c r="X34" s="5">
        <f t="shared" ref="X34" si="24">SUM(X30:X33)</f>
        <v>1</v>
      </c>
      <c r="Y34" s="5">
        <f t="shared" ref="Y34" si="25">SUM(Y30:Y33)</f>
        <v>1</v>
      </c>
      <c r="Z34" s="5">
        <f t="shared" ref="Z34" si="26">SUM(Z30:Z33)</f>
        <v>1</v>
      </c>
      <c r="AA34" s="5">
        <f t="shared" ref="AA34" si="27">SUM(AA30:AA33)</f>
        <v>1</v>
      </c>
    </row>
    <row r="36" spans="1:27" ht="17" thickBot="1">
      <c r="A36" s="15" t="s">
        <v>19</v>
      </c>
    </row>
    <row r="37" spans="1:27" ht="16" thickTop="1"/>
    <row r="38" spans="1:27" ht="16" thickBot="1">
      <c r="A38" s="14" t="s">
        <v>18</v>
      </c>
      <c r="B38" s="19">
        <v>0</v>
      </c>
      <c r="H38" s="14" t="s">
        <v>18</v>
      </c>
      <c r="I38" s="19">
        <v>1</v>
      </c>
    </row>
    <row r="39" spans="1:27" ht="16" thickBot="1">
      <c r="A39" s="9" t="s">
        <v>6</v>
      </c>
      <c r="B39" s="5">
        <v>1</v>
      </c>
      <c r="C39" s="5">
        <v>2</v>
      </c>
      <c r="D39" s="5">
        <v>3</v>
      </c>
      <c r="E39" s="5">
        <v>4</v>
      </c>
      <c r="F39" s="5">
        <v>5</v>
      </c>
      <c r="H39" s="9" t="s">
        <v>6</v>
      </c>
      <c r="I39" s="5">
        <v>1</v>
      </c>
      <c r="J39" s="5">
        <v>2</v>
      </c>
      <c r="K39" s="5">
        <v>3</v>
      </c>
      <c r="L39" s="5">
        <v>4</v>
      </c>
      <c r="M39" s="5">
        <v>5</v>
      </c>
      <c r="O39" s="14" t="s">
        <v>22</v>
      </c>
      <c r="P39" s="14" t="s">
        <v>21</v>
      </c>
    </row>
    <row r="40" spans="1:27">
      <c r="A40" s="10" t="s">
        <v>13</v>
      </c>
      <c r="B40" s="20">
        <f>IF(B30=0, "-Inf",LOG(B30/$P40))</f>
        <v>0.6020599913279624</v>
      </c>
      <c r="C40" s="20">
        <f>IF(C30=0, "-Inf",LOG(C30/$P40))</f>
        <v>0.47712125471966244</v>
      </c>
      <c r="D40" s="20">
        <f>IF(D30=0, "-Inf",LOG(D30/$P40))</f>
        <v>0.3010299956639812</v>
      </c>
      <c r="E40" s="20">
        <f>IF(E30=0, "-Inf",LOG(E30/$P40))</f>
        <v>0.3010299956639812</v>
      </c>
      <c r="F40" s="20">
        <f>IF(F30=0, "-Inf",LOG(F30/$P40))</f>
        <v>0</v>
      </c>
      <c r="H40" s="10" t="s">
        <v>13</v>
      </c>
      <c r="I40" s="20">
        <f>IF(I30=0, "-Inf",LOG(I30/$P40))</f>
        <v>0.53147891704225514</v>
      </c>
      <c r="J40" s="20">
        <f>IF(J30=0, "-Inf",LOG(J30/$P40))</f>
        <v>0.41497334797081797</v>
      </c>
      <c r="K40" s="20">
        <f>IF(K30=0, "-Inf",LOG(K30/$P40))</f>
        <v>0.25527250510330607</v>
      </c>
      <c r="L40" s="20">
        <f>IF(L30=0, "-Inf",LOG(L30/$P40))</f>
        <v>0.25527250510330607</v>
      </c>
      <c r="M40" s="20">
        <f>IF(M30=0, "-Inf",LOG(M30/$P40))</f>
        <v>0</v>
      </c>
      <c r="O40" t="s">
        <v>13</v>
      </c>
      <c r="P40">
        <v>0.25</v>
      </c>
    </row>
    <row r="41" spans="1:27">
      <c r="A41" s="11" t="s">
        <v>14</v>
      </c>
      <c r="B41" s="21" t="str">
        <f>IF(B31=0, "-Inf",LOG(B31/$P41))</f>
        <v>-Inf</v>
      </c>
      <c r="C41" s="21" t="str">
        <f>IF(C31=0, "-Inf",LOG(C31/$P41))</f>
        <v>-Inf</v>
      </c>
      <c r="D41" s="21" t="str">
        <f>IF(D31=0, "-Inf",LOG(D31/$P41))</f>
        <v>-Inf</v>
      </c>
      <c r="E41" s="21" t="str">
        <f>IF(E31=0, "-Inf",LOG(E31/$P41))</f>
        <v>-Inf</v>
      </c>
      <c r="F41" s="21">
        <f>IF(F31=0, "-Inf",LOG(F31/$P41))</f>
        <v>0</v>
      </c>
      <c r="H41" s="11" t="s">
        <v>14</v>
      </c>
      <c r="I41" s="21">
        <f>IF(I31=0, "-Inf",LOG(I31/$P41))</f>
        <v>-0.69897000433601875</v>
      </c>
      <c r="J41" s="21">
        <f>IF(J31=0, "-Inf",LOG(J31/$P41))</f>
        <v>-0.69897000433601875</v>
      </c>
      <c r="K41" s="21">
        <f>IF(K31=0, "-Inf",LOG(K31/$P41))</f>
        <v>-0.69897000433601875</v>
      </c>
      <c r="L41" s="21">
        <f>IF(L31=0, "-Inf",LOG(L31/$P41))</f>
        <v>-0.69897000433601875</v>
      </c>
      <c r="M41" s="21">
        <f>IF(M31=0, "-Inf",LOG(M31/$P41))</f>
        <v>0</v>
      </c>
      <c r="O41" t="s">
        <v>14</v>
      </c>
      <c r="P41">
        <v>0.25</v>
      </c>
    </row>
    <row r="42" spans="1:27">
      <c r="A42" s="11" t="s">
        <v>15</v>
      </c>
      <c r="B42" s="21" t="str">
        <f>IF(B32=0, "-Inf",LOG(B32/$P42))</f>
        <v>-Inf</v>
      </c>
      <c r="C42" s="21" t="str">
        <f>IF(C32=0, "-Inf",LOG(C32/$P42))</f>
        <v>-Inf</v>
      </c>
      <c r="D42" s="21" t="str">
        <f>IF(D32=0, "-Inf",LOG(D32/$P42))</f>
        <v>-Inf</v>
      </c>
      <c r="E42" s="21">
        <f>IF(E32=0, "-Inf",LOG(E32/$P42))</f>
        <v>0</v>
      </c>
      <c r="F42" s="21">
        <f>IF(F32=0, "-Inf",LOG(F32/$P42))</f>
        <v>0</v>
      </c>
      <c r="H42" s="11" t="s">
        <v>15</v>
      </c>
      <c r="I42" s="21">
        <f>IF(I32=0, "-Inf",LOG(I32/$P42))</f>
        <v>-0.69897000433601875</v>
      </c>
      <c r="J42" s="21">
        <f>IF(J32=0, "-Inf",LOG(J32/$P42))</f>
        <v>-0.69897000433601875</v>
      </c>
      <c r="K42" s="21">
        <f>IF(K32=0, "-Inf",LOG(K32/$P42))</f>
        <v>-0.69897000433601875</v>
      </c>
      <c r="L42" s="21">
        <f>IF(L32=0, "-Inf",LOG(L32/$P42))</f>
        <v>0</v>
      </c>
      <c r="M42" s="21">
        <f>IF(M32=0, "-Inf",LOG(M32/$P42))</f>
        <v>0</v>
      </c>
      <c r="O42" t="s">
        <v>15</v>
      </c>
      <c r="P42">
        <v>0.25</v>
      </c>
    </row>
    <row r="43" spans="1:27">
      <c r="A43" s="12" t="s">
        <v>16</v>
      </c>
      <c r="B43" s="22" t="str">
        <f>IF(B33=0, "-Inf",LOG(B33/$P43))</f>
        <v>-Inf</v>
      </c>
      <c r="C43" s="22">
        <f>IF(C33=0, "-Inf",LOG(C33/$P43))</f>
        <v>0</v>
      </c>
      <c r="D43" s="22">
        <f>IF(D33=0, "-Inf",LOG(D33/$P43))</f>
        <v>0.3010299956639812</v>
      </c>
      <c r="E43" s="22">
        <f>IF(E33=0, "-Inf",LOG(E33/$P43))</f>
        <v>0</v>
      </c>
      <c r="F43" s="22">
        <f>IF(F33=0, "-Inf",LOG(F33/$P43))</f>
        <v>0</v>
      </c>
      <c r="H43" s="12" t="s">
        <v>16</v>
      </c>
      <c r="I43" s="22">
        <f>IF(I33=0, "-Inf",LOG(I33/$P43))</f>
        <v>-0.69897000433601875</v>
      </c>
      <c r="J43" s="22">
        <f>IF(J33=0, "-Inf",LOG(J33/$P43))</f>
        <v>0</v>
      </c>
      <c r="K43" s="22">
        <f>IF(K33=0, "-Inf",LOG(K33/$P43))</f>
        <v>0.25527250510330607</v>
      </c>
      <c r="L43" s="22">
        <f>IF(L33=0, "-Inf",LOG(L33/$P43))</f>
        <v>0</v>
      </c>
      <c r="M43" s="22">
        <f>IF(M33=0, "-Inf",LOG(M33/$P43))</f>
        <v>0</v>
      </c>
      <c r="O43" t="s">
        <v>16</v>
      </c>
      <c r="P43">
        <v>0.25</v>
      </c>
    </row>
    <row r="44" spans="1:27">
      <c r="A44" s="13" t="s">
        <v>17</v>
      </c>
      <c r="B44" s="5">
        <f>SUM(B40:B43)</f>
        <v>0.6020599913279624</v>
      </c>
      <c r="C44" s="5">
        <f t="shared" ref="C44" si="28">SUM(C40:C43)</f>
        <v>0.47712125471966244</v>
      </c>
      <c r="D44" s="5">
        <f t="shared" ref="D44" si="29">SUM(D40:D43)</f>
        <v>0.6020599913279624</v>
      </c>
      <c r="E44" s="5">
        <f t="shared" ref="E44" si="30">SUM(E40:E43)</f>
        <v>0.3010299956639812</v>
      </c>
      <c r="F44" s="5">
        <f t="shared" ref="F44" si="31">SUM(F40:F43)</f>
        <v>0</v>
      </c>
      <c r="H44" s="13" t="s">
        <v>17</v>
      </c>
      <c r="I44" s="5">
        <f>SUM(I40:I43)</f>
        <v>-1.5654310959658011</v>
      </c>
      <c r="J44" s="5">
        <f t="shared" ref="J44" si="32">SUM(J40:J43)</f>
        <v>-0.98296666070121952</v>
      </c>
      <c r="K44" s="5">
        <f t="shared" ref="K44" si="33">SUM(K40:K43)</f>
        <v>-0.88739499846542547</v>
      </c>
      <c r="L44" s="5">
        <f t="shared" ref="L44" si="34">SUM(L40:L43)</f>
        <v>-0.44369749923271268</v>
      </c>
      <c r="M44" s="5">
        <f t="shared" ref="M44" si="35">SUM(M40:M43)</f>
        <v>0</v>
      </c>
    </row>
    <row r="46" spans="1:27" ht="16" thickBot="1">
      <c r="A46" s="14" t="s">
        <v>18</v>
      </c>
      <c r="B46" s="19">
        <v>0</v>
      </c>
      <c r="H46" s="14" t="s">
        <v>18</v>
      </c>
      <c r="I46" s="19">
        <v>1</v>
      </c>
    </row>
    <row r="47" spans="1:27" ht="16" thickBot="1">
      <c r="A47" s="9" t="s">
        <v>6</v>
      </c>
      <c r="B47" s="5">
        <v>1</v>
      </c>
      <c r="C47" s="5">
        <v>2</v>
      </c>
      <c r="D47" s="5">
        <v>3</v>
      </c>
      <c r="E47" s="5">
        <v>4</v>
      </c>
      <c r="F47" s="5">
        <v>5</v>
      </c>
      <c r="H47" s="9" t="s">
        <v>6</v>
      </c>
      <c r="I47" s="5">
        <v>1</v>
      </c>
      <c r="J47" s="5">
        <v>2</v>
      </c>
      <c r="K47" s="5">
        <v>3</v>
      </c>
      <c r="L47" s="5">
        <v>4</v>
      </c>
      <c r="M47" s="5">
        <v>5</v>
      </c>
      <c r="O47" s="14" t="s">
        <v>22</v>
      </c>
      <c r="P47" s="14" t="s">
        <v>21</v>
      </c>
    </row>
    <row r="48" spans="1:27">
      <c r="A48" s="10" t="s">
        <v>13</v>
      </c>
      <c r="B48" s="20">
        <f>IF(B30=0, "-Inf",LOG(B30/$P48))</f>
        <v>0.52287874528033762</v>
      </c>
      <c r="C48" s="20">
        <f>IF(C30=0, "-Inf",LOG(C30/$P48))</f>
        <v>0.3979400086720376</v>
      </c>
      <c r="D48" s="20">
        <f>IF(D30=0, "-Inf",LOG(D30/$P48))</f>
        <v>0.22184874961635639</v>
      </c>
      <c r="E48" s="20">
        <f>IF(E30=0, "-Inf",LOG(E30/$P48))</f>
        <v>0.22184874961635639</v>
      </c>
      <c r="F48" s="20">
        <f>IF(F30=0, "-Inf",LOG(F30/$P48))</f>
        <v>-7.9181246047624804E-2</v>
      </c>
      <c r="H48" s="10" t="s">
        <v>13</v>
      </c>
      <c r="I48" s="20">
        <f>IF(I30=0, "-Inf",LOG(I30/$P48))</f>
        <v>0.45229767099463031</v>
      </c>
      <c r="J48" s="20">
        <f>IF(J30=0, "-Inf",LOG(J30/$P48))</f>
        <v>0.3357921019231932</v>
      </c>
      <c r="K48" s="20">
        <f>IF(K30=0, "-Inf",LOG(K30/$P48))</f>
        <v>0.17609125905568124</v>
      </c>
      <c r="L48" s="20">
        <f>IF(L30=0, "-Inf",LOG(L30/$P48))</f>
        <v>0.17609125905568124</v>
      </c>
      <c r="M48" s="20">
        <f>IF(M30=0, "-Inf",LOG(M30/$P48))</f>
        <v>-7.9181246047624804E-2</v>
      </c>
      <c r="O48" t="s">
        <v>13</v>
      </c>
      <c r="P48">
        <v>0.3</v>
      </c>
    </row>
    <row r="49" spans="1:16">
      <c r="A49" s="11" t="s">
        <v>14</v>
      </c>
      <c r="B49" s="21" t="str">
        <f>IF(B31=0, "-Inf",LOG(B31/$P49))</f>
        <v>-Inf</v>
      </c>
      <c r="C49" s="21" t="str">
        <f>IF(C31=0, "-Inf",LOG(C31/$P49))</f>
        <v>-Inf</v>
      </c>
      <c r="D49" s="21" t="str">
        <f>IF(D31=0, "-Inf",LOG(D31/$P49))</f>
        <v>-Inf</v>
      </c>
      <c r="E49" s="21" t="str">
        <f>IF(E31=0, "-Inf",LOG(E31/$P49))</f>
        <v>-Inf</v>
      </c>
      <c r="F49" s="21">
        <f>IF(F31=0, "-Inf",LOG(F31/$P49))</f>
        <v>9.691001300805642E-2</v>
      </c>
      <c r="H49" s="11" t="s">
        <v>14</v>
      </c>
      <c r="I49" s="21">
        <f>IF(I31=0, "-Inf",LOG(I31/$P49))</f>
        <v>-0.6020599913279624</v>
      </c>
      <c r="J49" s="21">
        <f>IF(J31=0, "-Inf",LOG(J31/$P49))</f>
        <v>-0.6020599913279624</v>
      </c>
      <c r="K49" s="21">
        <f>IF(K31=0, "-Inf",LOG(K31/$P49))</f>
        <v>-0.6020599913279624</v>
      </c>
      <c r="L49" s="21">
        <f>IF(L31=0, "-Inf",LOG(L31/$P49))</f>
        <v>-0.6020599913279624</v>
      </c>
      <c r="M49" s="21">
        <f>IF(M31=0, "-Inf",LOG(M31/$P49))</f>
        <v>9.691001300805642E-2</v>
      </c>
      <c r="O49" t="s">
        <v>14</v>
      </c>
      <c r="P49">
        <v>0.2</v>
      </c>
    </row>
    <row r="50" spans="1:16">
      <c r="A50" s="11" t="s">
        <v>15</v>
      </c>
      <c r="B50" s="21" t="str">
        <f>IF(B32=0, "-Inf",LOG(B32/$P50))</f>
        <v>-Inf</v>
      </c>
      <c r="C50" s="21" t="str">
        <f>IF(C32=0, "-Inf",LOG(C32/$P50))</f>
        <v>-Inf</v>
      </c>
      <c r="D50" s="21" t="str">
        <f>IF(D32=0, "-Inf",LOG(D32/$P50))</f>
        <v>-Inf</v>
      </c>
      <c r="E50" s="21">
        <f>IF(E32=0, "-Inf",LOG(E32/$P50))</f>
        <v>9.691001300805642E-2</v>
      </c>
      <c r="F50" s="21">
        <f>IF(F32=0, "-Inf",LOG(F32/$P50))</f>
        <v>9.691001300805642E-2</v>
      </c>
      <c r="H50" s="11" t="s">
        <v>15</v>
      </c>
      <c r="I50" s="21">
        <f>IF(I32=0, "-Inf",LOG(I32/$P50))</f>
        <v>-0.6020599913279624</v>
      </c>
      <c r="J50" s="21">
        <f>IF(J32=0, "-Inf",LOG(J32/$P50))</f>
        <v>-0.6020599913279624</v>
      </c>
      <c r="K50" s="21">
        <f>IF(K32=0, "-Inf",LOG(K32/$P50))</f>
        <v>-0.6020599913279624</v>
      </c>
      <c r="L50" s="21">
        <f>IF(L32=0, "-Inf",LOG(L32/$P50))</f>
        <v>9.691001300805642E-2</v>
      </c>
      <c r="M50" s="21">
        <f>IF(M32=0, "-Inf",LOG(M32/$P50))</f>
        <v>9.691001300805642E-2</v>
      </c>
      <c r="O50" t="s">
        <v>15</v>
      </c>
      <c r="P50">
        <v>0.2</v>
      </c>
    </row>
    <row r="51" spans="1:16">
      <c r="A51" s="12" t="s">
        <v>16</v>
      </c>
      <c r="B51" s="22" t="str">
        <f>IF(B33=0, "-Inf",LOG(B33/$P51))</f>
        <v>-Inf</v>
      </c>
      <c r="C51" s="22">
        <f>IF(C33=0, "-Inf",LOG(C33/$P51))</f>
        <v>-7.9181246047624804E-2</v>
      </c>
      <c r="D51" s="22">
        <f>IF(D33=0, "-Inf",LOG(D33/$P51))</f>
        <v>0.22184874961635639</v>
      </c>
      <c r="E51" s="22">
        <f>IF(E33=0, "-Inf",LOG(E33/$P51))</f>
        <v>-7.9181246047624804E-2</v>
      </c>
      <c r="F51" s="22">
        <f>IF(F33=0, "-Inf",LOG(F33/$P51))</f>
        <v>-7.9181246047624804E-2</v>
      </c>
      <c r="H51" s="12" t="s">
        <v>16</v>
      </c>
      <c r="I51" s="22">
        <f>IF(I33=0, "-Inf",LOG(I33/$P51))</f>
        <v>-0.77815125038364363</v>
      </c>
      <c r="J51" s="22">
        <f>IF(J33=0, "-Inf",LOG(J33/$P51))</f>
        <v>-7.9181246047624804E-2</v>
      </c>
      <c r="K51" s="22">
        <f>IF(K33=0, "-Inf",LOG(K33/$P51))</f>
        <v>0.17609125905568124</v>
      </c>
      <c r="L51" s="22">
        <f>IF(L33=0, "-Inf",LOG(L33/$P51))</f>
        <v>-7.9181246047624804E-2</v>
      </c>
      <c r="M51" s="22">
        <f>IF(M33=0, "-Inf",LOG(M33/$P51))</f>
        <v>-7.9181246047624804E-2</v>
      </c>
      <c r="O51" t="s">
        <v>16</v>
      </c>
      <c r="P51">
        <v>0.3</v>
      </c>
    </row>
    <row r="52" spans="1:16">
      <c r="A52" s="13" t="s">
        <v>17</v>
      </c>
      <c r="B52" s="5">
        <f>SUM(B48:B51)</f>
        <v>0.52287874528033762</v>
      </c>
      <c r="C52" s="5">
        <f t="shared" ref="C52" si="36">SUM(C48:C51)</f>
        <v>0.31875876262441283</v>
      </c>
      <c r="D52" s="5">
        <f t="shared" ref="D52" si="37">SUM(D48:D51)</f>
        <v>0.44369749923271279</v>
      </c>
      <c r="E52" s="5">
        <f t="shared" ref="E52" si="38">SUM(E48:E51)</f>
        <v>0.23957751657678802</v>
      </c>
      <c r="F52" s="5">
        <f t="shared" ref="F52" si="39">SUM(F48:F51)</f>
        <v>3.5457533920863232E-2</v>
      </c>
      <c r="H52" s="13" t="s">
        <v>17</v>
      </c>
      <c r="I52" s="5">
        <f>SUM(I48:I51)</f>
        <v>-1.5299735620449382</v>
      </c>
      <c r="J52" s="5">
        <f t="shared" ref="J52" si="40">SUM(J48:J51)</f>
        <v>-0.94750912678035637</v>
      </c>
      <c r="K52" s="5">
        <f t="shared" ref="K52" si="41">SUM(K48:K51)</f>
        <v>-0.85193746454456243</v>
      </c>
      <c r="L52" s="5">
        <f t="shared" ref="L52" si="42">SUM(L48:L51)</f>
        <v>-0.40823996531184958</v>
      </c>
      <c r="M52" s="5">
        <f t="shared" ref="M52" si="43">SUM(M48:M51)</f>
        <v>3.5457533920863232E-2</v>
      </c>
    </row>
  </sheetData>
  <conditionalFormatting sqref="B40:F43">
    <cfRule type="cellIs" dxfId="9" priority="9" operator="equal">
      <formula>"-Inf"</formula>
    </cfRule>
    <cfRule type="cellIs" dxfId="8" priority="10" operator="lessThan">
      <formula>0</formula>
    </cfRule>
  </conditionalFormatting>
  <conditionalFormatting sqref="I40:M43">
    <cfRule type="cellIs" dxfId="7" priority="7" operator="equal">
      <formula>"-Inf"</formula>
    </cfRule>
    <cfRule type="cellIs" dxfId="6" priority="8" operator="lessThan">
      <formula>0</formula>
    </cfRule>
  </conditionalFormatting>
  <conditionalFormatting sqref="B48:F51">
    <cfRule type="cellIs" dxfId="5" priority="5" operator="equal">
      <formula>"-Inf"</formula>
    </cfRule>
    <cfRule type="cellIs" dxfId="4" priority="6" operator="lessThan">
      <formula>0</formula>
    </cfRule>
  </conditionalFormatting>
  <conditionalFormatting sqref="I48:M51">
    <cfRule type="cellIs" dxfId="3" priority="1" operator="equal">
      <formula>"-Inf"</formula>
    </cfRule>
    <cfRule type="cellIs" dxfId="2" priority="2" operator="lessThan">
      <formula>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van Helden</dc:creator>
  <cp:lastModifiedBy>Jacques van Helden</cp:lastModifiedBy>
  <dcterms:created xsi:type="dcterms:W3CDTF">2015-10-19T00:59:27Z</dcterms:created>
  <dcterms:modified xsi:type="dcterms:W3CDTF">2015-10-19T01:26:01Z</dcterms:modified>
</cp:coreProperties>
</file>