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8800" windowHeight="17460" tabRatio="500"/>
  </bookViews>
  <sheets>
    <sheet name="Feuil1" sheetId="1" r:id="rId1"/>
  </sheets>
  <definedNames>
    <definedName name="_xlnm.Print_Area" localSheetId="0">Feuil1!$A$1:$AM$52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3" i="1" l="1"/>
  <c r="S51" i="1"/>
  <c r="R33" i="1"/>
  <c r="R51" i="1"/>
  <c r="Q33" i="1"/>
  <c r="Q51" i="1"/>
  <c r="P33" i="1"/>
  <c r="P51" i="1"/>
  <c r="O33" i="1"/>
  <c r="O51" i="1"/>
  <c r="N33" i="1"/>
  <c r="N51" i="1"/>
  <c r="M33" i="1"/>
  <c r="M51" i="1"/>
  <c r="L33" i="1"/>
  <c r="L51" i="1"/>
  <c r="S32" i="1"/>
  <c r="S50" i="1"/>
  <c r="R32" i="1"/>
  <c r="R50" i="1"/>
  <c r="Q32" i="1"/>
  <c r="Q50" i="1"/>
  <c r="P32" i="1"/>
  <c r="P50" i="1"/>
  <c r="O32" i="1"/>
  <c r="O50" i="1"/>
  <c r="N32" i="1"/>
  <c r="N50" i="1"/>
  <c r="M32" i="1"/>
  <c r="M50" i="1"/>
  <c r="L32" i="1"/>
  <c r="L50" i="1"/>
  <c r="S31" i="1"/>
  <c r="S49" i="1"/>
  <c r="R31" i="1"/>
  <c r="R49" i="1"/>
  <c r="Q31" i="1"/>
  <c r="Q49" i="1"/>
  <c r="P31" i="1"/>
  <c r="P49" i="1"/>
  <c r="O31" i="1"/>
  <c r="O49" i="1"/>
  <c r="N31" i="1"/>
  <c r="N49" i="1"/>
  <c r="M31" i="1"/>
  <c r="M49" i="1"/>
  <c r="L31" i="1"/>
  <c r="L49" i="1"/>
  <c r="S30" i="1"/>
  <c r="S48" i="1"/>
  <c r="R30" i="1"/>
  <c r="R48" i="1"/>
  <c r="Q30" i="1"/>
  <c r="Q48" i="1"/>
  <c r="P30" i="1"/>
  <c r="P48" i="1"/>
  <c r="O30" i="1"/>
  <c r="O48" i="1"/>
  <c r="N30" i="1"/>
  <c r="N48" i="1"/>
  <c r="M30" i="1"/>
  <c r="M48" i="1"/>
  <c r="L30" i="1"/>
  <c r="L48" i="1"/>
  <c r="I51" i="1"/>
  <c r="H51" i="1"/>
  <c r="G51" i="1"/>
  <c r="F51" i="1"/>
  <c r="E51" i="1"/>
  <c r="D51" i="1"/>
  <c r="C51" i="1"/>
  <c r="B51" i="1"/>
  <c r="I50" i="1"/>
  <c r="H50" i="1"/>
  <c r="G50" i="1"/>
  <c r="F50" i="1"/>
  <c r="E50" i="1"/>
  <c r="D50" i="1"/>
  <c r="C50" i="1"/>
  <c r="B50" i="1"/>
  <c r="I49" i="1"/>
  <c r="H49" i="1"/>
  <c r="G49" i="1"/>
  <c r="F49" i="1"/>
  <c r="E49" i="1"/>
  <c r="D49" i="1"/>
  <c r="C49" i="1"/>
  <c r="B49" i="1"/>
  <c r="I48" i="1"/>
  <c r="H48" i="1"/>
  <c r="G48" i="1"/>
  <c r="F48" i="1"/>
  <c r="E48" i="1"/>
  <c r="D48" i="1"/>
  <c r="C48" i="1"/>
  <c r="B48" i="1"/>
  <c r="S43" i="1"/>
  <c r="R43" i="1"/>
  <c r="Q43" i="1"/>
  <c r="P43" i="1"/>
  <c r="O43" i="1"/>
  <c r="N43" i="1"/>
  <c r="M43" i="1"/>
  <c r="L43" i="1"/>
  <c r="S42" i="1"/>
  <c r="R42" i="1"/>
  <c r="Q42" i="1"/>
  <c r="P42" i="1"/>
  <c r="O42" i="1"/>
  <c r="N42" i="1"/>
  <c r="M42" i="1"/>
  <c r="L42" i="1"/>
  <c r="S41" i="1"/>
  <c r="R41" i="1"/>
  <c r="Q41" i="1"/>
  <c r="P41" i="1"/>
  <c r="O41" i="1"/>
  <c r="N41" i="1"/>
  <c r="M41" i="1"/>
  <c r="L41" i="1"/>
  <c r="S40" i="1"/>
  <c r="R40" i="1"/>
  <c r="Q40" i="1"/>
  <c r="P40" i="1"/>
  <c r="O40" i="1"/>
  <c r="N40" i="1"/>
  <c r="M40" i="1"/>
  <c r="L40" i="1"/>
  <c r="I43" i="1"/>
  <c r="H43" i="1"/>
  <c r="G43" i="1"/>
  <c r="F43" i="1"/>
  <c r="E43" i="1"/>
  <c r="D43" i="1"/>
  <c r="C43" i="1"/>
  <c r="B43" i="1"/>
  <c r="I42" i="1"/>
  <c r="H42" i="1"/>
  <c r="G42" i="1"/>
  <c r="F42" i="1"/>
  <c r="E42" i="1"/>
  <c r="D42" i="1"/>
  <c r="C42" i="1"/>
  <c r="B42" i="1"/>
  <c r="I41" i="1"/>
  <c r="H41" i="1"/>
  <c r="G41" i="1"/>
  <c r="F41" i="1"/>
  <c r="E41" i="1"/>
  <c r="D41" i="1"/>
  <c r="C41" i="1"/>
  <c r="B41" i="1"/>
  <c r="I40" i="1"/>
  <c r="H40" i="1"/>
  <c r="G40" i="1"/>
  <c r="F40" i="1"/>
  <c r="E40" i="1"/>
  <c r="D40" i="1"/>
  <c r="C40" i="1"/>
  <c r="B40" i="1"/>
  <c r="F38" i="1"/>
  <c r="G12" i="1"/>
  <c r="G13" i="1"/>
  <c r="G14" i="1"/>
  <c r="G15" i="1"/>
  <c r="G20" i="1"/>
  <c r="G21" i="1"/>
  <c r="G22" i="1"/>
  <c r="G23" i="1"/>
  <c r="G24" i="1"/>
  <c r="AK30" i="1"/>
  <c r="H12" i="1"/>
  <c r="H13" i="1"/>
  <c r="H14" i="1"/>
  <c r="H15" i="1"/>
  <c r="H20" i="1"/>
  <c r="H21" i="1"/>
  <c r="H22" i="1"/>
  <c r="H23" i="1"/>
  <c r="H24" i="1"/>
  <c r="AL30" i="1"/>
  <c r="I12" i="1"/>
  <c r="I13" i="1"/>
  <c r="I14" i="1"/>
  <c r="I15" i="1"/>
  <c r="I20" i="1"/>
  <c r="I21" i="1"/>
  <c r="I22" i="1"/>
  <c r="I23" i="1"/>
  <c r="I24" i="1"/>
  <c r="AM30" i="1"/>
  <c r="AK31" i="1"/>
  <c r="AL31" i="1"/>
  <c r="AM31" i="1"/>
  <c r="AK32" i="1"/>
  <c r="AL32" i="1"/>
  <c r="AM32" i="1"/>
  <c r="AK33" i="1"/>
  <c r="AL33" i="1"/>
  <c r="AM33" i="1"/>
  <c r="AK34" i="1"/>
  <c r="AL34" i="1"/>
  <c r="AM34" i="1"/>
  <c r="AA30" i="1"/>
  <c r="AB30" i="1"/>
  <c r="AC30" i="1"/>
  <c r="AA31" i="1"/>
  <c r="AB31" i="1"/>
  <c r="AC31" i="1"/>
  <c r="AA32" i="1"/>
  <c r="AB32" i="1"/>
  <c r="AC32" i="1"/>
  <c r="AA33" i="1"/>
  <c r="AB33" i="1"/>
  <c r="AC33" i="1"/>
  <c r="AA34" i="1"/>
  <c r="AB34" i="1"/>
  <c r="AC34" i="1"/>
  <c r="Q34" i="1"/>
  <c r="R34" i="1"/>
  <c r="S34" i="1"/>
  <c r="Q44" i="1"/>
  <c r="R44" i="1"/>
  <c r="S44" i="1"/>
  <c r="Q52" i="1"/>
  <c r="R52" i="1"/>
  <c r="S52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44" i="1"/>
  <c r="H44" i="1"/>
  <c r="I44" i="1"/>
  <c r="G52" i="1"/>
  <c r="H52" i="1"/>
  <c r="I52" i="1"/>
  <c r="F12" i="1"/>
  <c r="F13" i="1"/>
  <c r="F14" i="1"/>
  <c r="F15" i="1"/>
  <c r="F23" i="1"/>
  <c r="F20" i="1"/>
  <c r="F21" i="1"/>
  <c r="F22" i="1"/>
  <c r="F24" i="1"/>
  <c r="E12" i="1"/>
  <c r="E13" i="1"/>
  <c r="E14" i="1"/>
  <c r="E15" i="1"/>
  <c r="E23" i="1"/>
  <c r="E20" i="1"/>
  <c r="E21" i="1"/>
  <c r="E22" i="1"/>
  <c r="E24" i="1"/>
  <c r="D12" i="1"/>
  <c r="D13" i="1"/>
  <c r="D14" i="1"/>
  <c r="D15" i="1"/>
  <c r="D23" i="1"/>
  <c r="D20" i="1"/>
  <c r="D21" i="1"/>
  <c r="D22" i="1"/>
  <c r="D24" i="1"/>
  <c r="C12" i="1"/>
  <c r="C13" i="1"/>
  <c r="C14" i="1"/>
  <c r="C15" i="1"/>
  <c r="C23" i="1"/>
  <c r="C20" i="1"/>
  <c r="C21" i="1"/>
  <c r="C22" i="1"/>
  <c r="C24" i="1"/>
  <c r="B12" i="1"/>
  <c r="B13" i="1"/>
  <c r="B14" i="1"/>
  <c r="B15" i="1"/>
  <c r="B23" i="1"/>
  <c r="B20" i="1"/>
  <c r="B21" i="1"/>
  <c r="B22" i="1"/>
  <c r="B24" i="1"/>
  <c r="F33" i="1"/>
  <c r="E33" i="1"/>
  <c r="D33" i="1"/>
  <c r="C33" i="1"/>
  <c r="B33" i="1"/>
  <c r="F32" i="1"/>
  <c r="E32" i="1"/>
  <c r="D32" i="1"/>
  <c r="C32" i="1"/>
  <c r="B32" i="1"/>
  <c r="F31" i="1"/>
  <c r="E31" i="1"/>
  <c r="D31" i="1"/>
  <c r="C31" i="1"/>
  <c r="B31" i="1"/>
  <c r="F30" i="1"/>
  <c r="E30" i="1"/>
  <c r="D30" i="1"/>
  <c r="C30" i="1"/>
  <c r="B30" i="1"/>
  <c r="P52" i="1"/>
  <c r="O52" i="1"/>
  <c r="N52" i="1"/>
  <c r="M52" i="1"/>
  <c r="L52" i="1"/>
  <c r="F52" i="1"/>
  <c r="E52" i="1"/>
  <c r="D52" i="1"/>
  <c r="C52" i="1"/>
  <c r="B52" i="1"/>
  <c r="F34" i="1"/>
  <c r="P44" i="1"/>
  <c r="E34" i="1"/>
  <c r="O44" i="1"/>
  <c r="D34" i="1"/>
  <c r="N44" i="1"/>
  <c r="C34" i="1"/>
  <c r="M44" i="1"/>
  <c r="B34" i="1"/>
  <c r="L44" i="1"/>
  <c r="F44" i="1"/>
  <c r="E44" i="1"/>
  <c r="D44" i="1"/>
  <c r="C44" i="1"/>
  <c r="B44" i="1"/>
  <c r="AJ33" i="1"/>
  <c r="AI33" i="1"/>
  <c r="AH33" i="1"/>
  <c r="AG33" i="1"/>
  <c r="AF33" i="1"/>
  <c r="AJ32" i="1"/>
  <c r="AI32" i="1"/>
  <c r="AH32" i="1"/>
  <c r="AG32" i="1"/>
  <c r="AF32" i="1"/>
  <c r="AJ31" i="1"/>
  <c r="AI31" i="1"/>
  <c r="AH31" i="1"/>
  <c r="AG31" i="1"/>
  <c r="AF31" i="1"/>
  <c r="AJ30" i="1"/>
  <c r="AI30" i="1"/>
  <c r="AH30" i="1"/>
  <c r="AG30" i="1"/>
  <c r="AF30" i="1"/>
  <c r="AJ34" i="1"/>
  <c r="AI34" i="1"/>
  <c r="AH34" i="1"/>
  <c r="AG34" i="1"/>
  <c r="AF34" i="1"/>
  <c r="Z33" i="1"/>
  <c r="Y33" i="1"/>
  <c r="X33" i="1"/>
  <c r="W33" i="1"/>
  <c r="V33" i="1"/>
  <c r="Z32" i="1"/>
  <c r="Y32" i="1"/>
  <c r="X32" i="1"/>
  <c r="W32" i="1"/>
  <c r="V32" i="1"/>
  <c r="Z31" i="1"/>
  <c r="Y31" i="1"/>
  <c r="X31" i="1"/>
  <c r="W31" i="1"/>
  <c r="V31" i="1"/>
  <c r="Z30" i="1"/>
  <c r="Y30" i="1"/>
  <c r="X30" i="1"/>
  <c r="W30" i="1"/>
  <c r="V30" i="1"/>
  <c r="Z34" i="1"/>
  <c r="Y34" i="1"/>
  <c r="X34" i="1"/>
  <c r="W34" i="1"/>
  <c r="V34" i="1"/>
  <c r="P34" i="1"/>
  <c r="O34" i="1"/>
  <c r="N34" i="1"/>
  <c r="M34" i="1"/>
  <c r="L34" i="1"/>
  <c r="A15" i="1"/>
  <c r="A14" i="1"/>
  <c r="A13" i="1"/>
  <c r="A12" i="1"/>
</calcChain>
</file>

<file path=xl/sharedStrings.xml><?xml version="1.0" encoding="utf-8"?>
<sst xmlns="http://schemas.openxmlformats.org/spreadsheetml/2006/main" count="89" uniqueCount="23">
  <si>
    <t>Sequences</t>
  </si>
  <si>
    <t>Alignment</t>
  </si>
  <si>
    <t>Position</t>
  </si>
  <si>
    <t>Seq1</t>
  </si>
  <si>
    <t>Seq2</t>
  </si>
  <si>
    <t>Seq3</t>
  </si>
  <si>
    <t>Seq4</t>
  </si>
  <si>
    <t>Count matrix</t>
  </si>
  <si>
    <t>Exercise: from sites to matrices</t>
  </si>
  <si>
    <t>A</t>
  </si>
  <si>
    <t>C</t>
  </si>
  <si>
    <t>G</t>
  </si>
  <si>
    <t>T</t>
  </si>
  <si>
    <t>Total</t>
  </si>
  <si>
    <t>Pseudo-weight</t>
  </si>
  <si>
    <t>Weight matrices</t>
  </si>
  <si>
    <t>Frequency matrices</t>
  </si>
  <si>
    <t>Prior</t>
  </si>
  <si>
    <t>Residue</t>
  </si>
  <si>
    <t>AAAAACCG</t>
  </si>
  <si>
    <t>AAAACCGG</t>
  </si>
  <si>
    <t>AATTGGGG</t>
  </si>
  <si>
    <t>ATTGTGGG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</si>
</sst>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12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2" xfId="2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1" xfId="1"/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2" fillId="0" borderId="2" xfId="2" applyFill="1" applyAlignment="1">
      <alignment horizontal="left"/>
    </xf>
    <xf numFmtId="164" fontId="0" fillId="0" borderId="5" xfId="0" applyNumberFormat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2" fontId="0" fillId="0" borderId="5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0" fontId="3" fillId="0" borderId="0" xfId="3" applyBorder="1" applyAlignment="1">
      <alignment horizontal="center"/>
    </xf>
    <xf numFmtId="0" fontId="3" fillId="0" borderId="0" xfId="3" applyBorder="1" applyAlignment="1">
      <alignment horizontal="right" vertical="top" wrapText="1"/>
    </xf>
    <xf numFmtId="0" fontId="3" fillId="0" borderId="0" xfId="3" applyBorder="1" applyAlignment="1">
      <alignment horizontal="center" vertical="top"/>
    </xf>
    <xf numFmtId="0" fontId="0" fillId="0" borderId="11" xfId="0" applyFont="1" applyBorder="1" applyAlignment="1">
      <alignment horizontal="center"/>
    </xf>
  </cellXfs>
  <cellStyles count="112">
    <cellStyle name="Lien hypertexte" xfId="4" builtinId="8" hidden="1"/>
    <cellStyle name="Lien hypertexte" xfId="6" builtinId="8" hidden="1"/>
    <cellStyle name="Lien hypertexte" xfId="8" builtinId="8" hidden="1"/>
    <cellStyle name="Lien hypertexte" xfId="10" builtinId="8" hidden="1"/>
    <cellStyle name="Lien hypertexte" xfId="12" builtinId="8" hidden="1"/>
    <cellStyle name="Lien hypertexte" xfId="14" builtinId="8" hidden="1"/>
    <cellStyle name="Lien hypertexte" xfId="16" builtinId="8" hidden="1"/>
    <cellStyle name="Lien hypertexte" xfId="18" builtinId="8" hidden="1"/>
    <cellStyle name="Lien hypertexte" xfId="20" builtinId="8" hidden="1"/>
    <cellStyle name="Lien hypertexte" xfId="22" builtinId="8" hidden="1"/>
    <cellStyle name="Lien hypertexte" xfId="24" builtinId="8" hidden="1"/>
    <cellStyle name="Lien hypertexte" xfId="26" builtinId="8" hidden="1"/>
    <cellStyle name="Lien hypertexte" xfId="28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 visité" xfId="5" builtinId="9" hidden="1"/>
    <cellStyle name="Lien hypertexte visité" xfId="7" builtinId="9" hidden="1"/>
    <cellStyle name="Lien hypertexte visité" xfId="9" builtinId="9" hidden="1"/>
    <cellStyle name="Lien hypertexte visité" xfId="11" builtinId="9" hidden="1"/>
    <cellStyle name="Lien hypertexte visité" xfId="13" builtinId="9" hidden="1"/>
    <cellStyle name="Lien hypertexte visité" xfId="15" builtinId="9" hidden="1"/>
    <cellStyle name="Lien hypertexte visité" xfId="17" builtinId="9" hidden="1"/>
    <cellStyle name="Lien hypertexte visité" xfId="19" builtinId="9" hidden="1"/>
    <cellStyle name="Lien hypertexte visité" xfId="21" builtinId="9" hidden="1"/>
    <cellStyle name="Lien hypertexte visité" xfId="23" builtinId="9" hidden="1"/>
    <cellStyle name="Lien hypertexte visité" xfId="25" builtinId="9" hidden="1"/>
    <cellStyle name="Lien hypertexte visité" xfId="27" builtinId="9" hidden="1"/>
    <cellStyle name="Lien hypertexte visité" xfId="29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Normal" xfId="0" builtinId="0"/>
    <cellStyle name="Titre 1" xfId="1" builtinId="16"/>
    <cellStyle name="Titre 2" xfId="2" builtinId="17"/>
    <cellStyle name="Titre 3" xfId="3" builtinId="18"/>
  </cellStyles>
  <dxfs count="8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52"/>
  <sheetViews>
    <sheetView showGridLines="0" tabSelected="1" workbookViewId="0">
      <pane ySplit="7" topLeftCell="A21" activePane="bottomLeft" state="frozen"/>
      <selection pane="bottomLeft" activeCell="L29" sqref="L29"/>
    </sheetView>
  </sheetViews>
  <sheetFormatPr baseColWidth="10" defaultRowHeight="15" x14ac:dyDescent="0"/>
  <cols>
    <col min="1" max="1" width="7.33203125" customWidth="1"/>
    <col min="2" max="2" width="6.5" style="2" customWidth="1"/>
    <col min="3" max="9" width="6.5" customWidth="1"/>
    <col min="10" max="10" width="3.83203125" customWidth="1"/>
    <col min="11" max="11" width="7.1640625" customWidth="1"/>
    <col min="12" max="13" width="6.5" customWidth="1"/>
    <col min="14" max="15" width="6.5" style="3" customWidth="1"/>
    <col min="16" max="19" width="6.5" customWidth="1"/>
    <col min="20" max="20" width="3.83203125" customWidth="1"/>
    <col min="21" max="21" width="7.1640625" customWidth="1"/>
    <col min="22" max="29" width="6.5" customWidth="1"/>
    <col min="30" max="30" width="4.83203125" customWidth="1"/>
    <col min="31" max="31" width="7.1640625" customWidth="1"/>
    <col min="32" max="39" width="6.5" customWidth="1"/>
  </cols>
  <sheetData>
    <row r="1" spans="1:9" ht="20" thickBot="1">
      <c r="A1" s="4" t="s">
        <v>8</v>
      </c>
    </row>
    <row r="2" spans="1:9" ht="16" thickTop="1"/>
    <row r="3" spans="1:9" ht="17" thickBot="1">
      <c r="A3" s="1" t="s">
        <v>0</v>
      </c>
    </row>
    <row r="4" spans="1:9" ht="16" thickTop="1">
      <c r="A4" t="s">
        <v>3</v>
      </c>
      <c r="B4" s="2" t="s">
        <v>19</v>
      </c>
    </row>
    <row r="5" spans="1:9">
      <c r="A5" t="s">
        <v>4</v>
      </c>
      <c r="B5" s="2" t="s">
        <v>20</v>
      </c>
    </row>
    <row r="6" spans="1:9">
      <c r="A6" t="s">
        <v>5</v>
      </c>
      <c r="B6" s="2" t="s">
        <v>21</v>
      </c>
    </row>
    <row r="7" spans="1:9">
      <c r="A7" t="s">
        <v>6</v>
      </c>
      <c r="B7" s="2" t="s">
        <v>22</v>
      </c>
    </row>
    <row r="9" spans="1:9" ht="17" thickBot="1">
      <c r="A9" s="1" t="s">
        <v>1</v>
      </c>
    </row>
    <row r="10" spans="1:9" ht="16" thickTop="1"/>
    <row r="11" spans="1:9">
      <c r="A11" s="9" t="s">
        <v>2</v>
      </c>
      <c r="B11" s="5">
        <v>1</v>
      </c>
      <c r="C11" s="5">
        <v>2</v>
      </c>
      <c r="D11" s="5">
        <v>3</v>
      </c>
      <c r="E11" s="5">
        <v>4</v>
      </c>
      <c r="F11" s="5">
        <v>5</v>
      </c>
      <c r="G11" s="5">
        <v>6</v>
      </c>
      <c r="H11" s="5">
        <v>7</v>
      </c>
      <c r="I11" s="5">
        <v>8</v>
      </c>
    </row>
    <row r="12" spans="1:9">
      <c r="A12" s="10" t="str">
        <f>A4</f>
        <v>Seq1</v>
      </c>
      <c r="B12" s="6" t="str">
        <f>MID($B4,B$11,1)</f>
        <v>A</v>
      </c>
      <c r="C12" s="6" t="str">
        <f t="shared" ref="C12:F12" si="0">MID($B4,C$11,1)</f>
        <v>A</v>
      </c>
      <c r="D12" s="6" t="str">
        <f t="shared" si="0"/>
        <v>A</v>
      </c>
      <c r="E12" s="6" t="str">
        <f t="shared" si="0"/>
        <v>A</v>
      </c>
      <c r="F12" s="6" t="str">
        <f t="shared" si="0"/>
        <v>A</v>
      </c>
      <c r="G12" s="6" t="str">
        <f t="shared" ref="G12:I12" si="1">MID($B4,G$11,1)</f>
        <v>C</v>
      </c>
      <c r="H12" s="6" t="str">
        <f t="shared" si="1"/>
        <v>C</v>
      </c>
      <c r="I12" s="6" t="str">
        <f t="shared" si="1"/>
        <v>G</v>
      </c>
    </row>
    <row r="13" spans="1:9">
      <c r="A13" s="11" t="str">
        <f t="shared" ref="A13:A15" si="2">A5</f>
        <v>Seq2</v>
      </c>
      <c r="B13" s="7" t="str">
        <f t="shared" ref="B13:F13" si="3">MID($B5,B$11,1)</f>
        <v>A</v>
      </c>
      <c r="C13" s="7" t="str">
        <f t="shared" si="3"/>
        <v>A</v>
      </c>
      <c r="D13" s="7" t="str">
        <f t="shared" si="3"/>
        <v>A</v>
      </c>
      <c r="E13" s="7" t="str">
        <f t="shared" si="3"/>
        <v>A</v>
      </c>
      <c r="F13" s="7" t="str">
        <f t="shared" si="3"/>
        <v>C</v>
      </c>
      <c r="G13" s="7" t="str">
        <f t="shared" ref="G13:I13" si="4">MID($B5,G$11,1)</f>
        <v>C</v>
      </c>
      <c r="H13" s="7" t="str">
        <f t="shared" si="4"/>
        <v>G</v>
      </c>
      <c r="I13" s="7" t="str">
        <f t="shared" si="4"/>
        <v>G</v>
      </c>
    </row>
    <row r="14" spans="1:9">
      <c r="A14" s="11" t="str">
        <f t="shared" si="2"/>
        <v>Seq3</v>
      </c>
      <c r="B14" s="7" t="str">
        <f t="shared" ref="B14:F14" si="5">MID($B6,B$11,1)</f>
        <v>A</v>
      </c>
      <c r="C14" s="7" t="str">
        <f t="shared" si="5"/>
        <v>A</v>
      </c>
      <c r="D14" s="7" t="str">
        <f t="shared" si="5"/>
        <v>T</v>
      </c>
      <c r="E14" s="7" t="str">
        <f t="shared" si="5"/>
        <v>T</v>
      </c>
      <c r="F14" s="7" t="str">
        <f t="shared" si="5"/>
        <v>G</v>
      </c>
      <c r="G14" s="7" t="str">
        <f t="shared" ref="G14:I14" si="6">MID($B6,G$11,1)</f>
        <v>G</v>
      </c>
      <c r="H14" s="7" t="str">
        <f t="shared" si="6"/>
        <v>G</v>
      </c>
      <c r="I14" s="7" t="str">
        <f t="shared" si="6"/>
        <v>G</v>
      </c>
    </row>
    <row r="15" spans="1:9">
      <c r="A15" s="12" t="str">
        <f t="shared" si="2"/>
        <v>Seq4</v>
      </c>
      <c r="B15" s="8" t="str">
        <f t="shared" ref="B15:F15" si="7">MID($B7,B$11,1)</f>
        <v>A</v>
      </c>
      <c r="C15" s="8" t="str">
        <f t="shared" si="7"/>
        <v>T</v>
      </c>
      <c r="D15" s="8" t="str">
        <f t="shared" si="7"/>
        <v>T</v>
      </c>
      <c r="E15" s="8" t="str">
        <f t="shared" si="7"/>
        <v>G</v>
      </c>
      <c r="F15" s="8" t="str">
        <f t="shared" si="7"/>
        <v>T</v>
      </c>
      <c r="G15" s="8" t="str">
        <f t="shared" ref="G15:I15" si="8">MID($B7,G$11,1)</f>
        <v>G</v>
      </c>
      <c r="H15" s="8" t="str">
        <f t="shared" si="8"/>
        <v>G</v>
      </c>
      <c r="I15" s="8" t="str">
        <f t="shared" si="8"/>
        <v>G</v>
      </c>
    </row>
    <row r="17" spans="1:39" ht="17" thickBot="1">
      <c r="A17" s="1" t="s">
        <v>7</v>
      </c>
    </row>
    <row r="18" spans="1:39" ht="16" thickTop="1"/>
    <row r="19" spans="1:39">
      <c r="A19" s="9" t="s">
        <v>2</v>
      </c>
      <c r="B19" s="5">
        <v>1</v>
      </c>
      <c r="C19" s="5">
        <v>2</v>
      </c>
      <c r="D19" s="5">
        <v>3</v>
      </c>
      <c r="E19" s="5">
        <v>4</v>
      </c>
      <c r="F19" s="5">
        <v>5</v>
      </c>
      <c r="G19" s="5">
        <v>6</v>
      </c>
      <c r="H19" s="5">
        <v>7</v>
      </c>
      <c r="I19" s="5">
        <v>8</v>
      </c>
    </row>
    <row r="20" spans="1:39">
      <c r="A20" s="10" t="s">
        <v>9</v>
      </c>
      <c r="B20" s="6">
        <f>COUNTIF(B$12:B$15,$A20)</f>
        <v>4</v>
      </c>
      <c r="C20" s="6">
        <f t="shared" ref="C20:I23" si="9">COUNTIF(C$12:C$15,$A20)</f>
        <v>3</v>
      </c>
      <c r="D20" s="6">
        <f t="shared" si="9"/>
        <v>2</v>
      </c>
      <c r="E20" s="6">
        <f t="shared" si="9"/>
        <v>2</v>
      </c>
      <c r="F20" s="6">
        <f t="shared" si="9"/>
        <v>1</v>
      </c>
      <c r="G20" s="6">
        <f t="shared" si="9"/>
        <v>0</v>
      </c>
      <c r="H20" s="6">
        <f t="shared" si="9"/>
        <v>0</v>
      </c>
      <c r="I20" s="6">
        <f t="shared" si="9"/>
        <v>0</v>
      </c>
    </row>
    <row r="21" spans="1:39">
      <c r="A21" s="11" t="s">
        <v>10</v>
      </c>
      <c r="B21" s="7">
        <f t="shared" ref="B21:B23" si="10">COUNTIF(B$12:B$15,$A21)</f>
        <v>0</v>
      </c>
      <c r="C21" s="7">
        <f t="shared" si="9"/>
        <v>0</v>
      </c>
      <c r="D21" s="7">
        <f t="shared" si="9"/>
        <v>0</v>
      </c>
      <c r="E21" s="7">
        <f t="shared" si="9"/>
        <v>0</v>
      </c>
      <c r="F21" s="7">
        <f t="shared" si="9"/>
        <v>1</v>
      </c>
      <c r="G21" s="7">
        <f t="shared" si="9"/>
        <v>2</v>
      </c>
      <c r="H21" s="7">
        <f t="shared" si="9"/>
        <v>1</v>
      </c>
      <c r="I21" s="7">
        <f t="shared" si="9"/>
        <v>0</v>
      </c>
    </row>
    <row r="22" spans="1:39">
      <c r="A22" s="11" t="s">
        <v>11</v>
      </c>
      <c r="B22" s="7">
        <f t="shared" si="10"/>
        <v>0</v>
      </c>
      <c r="C22" s="7">
        <f t="shared" si="9"/>
        <v>0</v>
      </c>
      <c r="D22" s="7">
        <f t="shared" si="9"/>
        <v>0</v>
      </c>
      <c r="E22" s="7">
        <f t="shared" si="9"/>
        <v>1</v>
      </c>
      <c r="F22" s="7">
        <f t="shared" si="9"/>
        <v>1</v>
      </c>
      <c r="G22" s="7">
        <f t="shared" si="9"/>
        <v>2</v>
      </c>
      <c r="H22" s="7">
        <f t="shared" si="9"/>
        <v>3</v>
      </c>
      <c r="I22" s="7">
        <f t="shared" si="9"/>
        <v>4</v>
      </c>
    </row>
    <row r="23" spans="1:39">
      <c r="A23" s="12" t="s">
        <v>12</v>
      </c>
      <c r="B23" s="8">
        <f t="shared" si="10"/>
        <v>0</v>
      </c>
      <c r="C23" s="8">
        <f t="shared" si="9"/>
        <v>1</v>
      </c>
      <c r="D23" s="8">
        <f t="shared" si="9"/>
        <v>2</v>
      </c>
      <c r="E23" s="8">
        <f t="shared" si="9"/>
        <v>1</v>
      </c>
      <c r="F23" s="8">
        <f t="shared" si="9"/>
        <v>1</v>
      </c>
      <c r="G23" s="8">
        <f t="shared" si="9"/>
        <v>0</v>
      </c>
      <c r="H23" s="8">
        <f t="shared" si="9"/>
        <v>0</v>
      </c>
      <c r="I23" s="8">
        <f t="shared" si="9"/>
        <v>0</v>
      </c>
    </row>
    <row r="24" spans="1:39">
      <c r="A24" s="13" t="s">
        <v>13</v>
      </c>
      <c r="B24" s="5">
        <f>SUM(B20:B23)</f>
        <v>4</v>
      </c>
      <c r="C24" s="5">
        <f t="shared" ref="C24:F24" si="11">SUM(C20:C23)</f>
        <v>4</v>
      </c>
      <c r="D24" s="5">
        <f t="shared" si="11"/>
        <v>4</v>
      </c>
      <c r="E24" s="5">
        <f t="shared" si="11"/>
        <v>4</v>
      </c>
      <c r="F24" s="5">
        <f t="shared" si="11"/>
        <v>4</v>
      </c>
      <c r="G24" s="5">
        <f t="shared" ref="G24:I24" si="12">SUM(G20:G23)</f>
        <v>4</v>
      </c>
      <c r="H24" s="5">
        <f t="shared" si="12"/>
        <v>4</v>
      </c>
      <c r="I24" s="5">
        <f t="shared" si="12"/>
        <v>4</v>
      </c>
    </row>
    <row r="26" spans="1:39" ht="17" thickBot="1">
      <c r="A26" s="1" t="s">
        <v>16</v>
      </c>
    </row>
    <row r="27" spans="1:39" ht="16" thickTop="1"/>
    <row r="28" spans="1:39" s="22" customFormat="1" ht="28">
      <c r="A28" s="24" t="s">
        <v>14</v>
      </c>
      <c r="B28" s="25">
        <v>0</v>
      </c>
      <c r="C28" s="21"/>
      <c r="D28" s="21"/>
      <c r="E28" s="21"/>
      <c r="F28" s="21"/>
      <c r="K28" s="24" t="s">
        <v>14</v>
      </c>
      <c r="L28" s="25">
        <v>1</v>
      </c>
      <c r="U28" s="24" t="s">
        <v>14</v>
      </c>
      <c r="V28" s="25">
        <v>10</v>
      </c>
      <c r="AE28" s="24" t="s">
        <v>14</v>
      </c>
      <c r="AF28" s="25">
        <v>100</v>
      </c>
    </row>
    <row r="29" spans="1:39">
      <c r="A29" s="9" t="s">
        <v>2</v>
      </c>
      <c r="B29" s="26">
        <v>1</v>
      </c>
      <c r="C29" s="5">
        <v>2</v>
      </c>
      <c r="D29" s="5">
        <v>3</v>
      </c>
      <c r="E29" s="5">
        <v>4</v>
      </c>
      <c r="F29" s="5">
        <v>5</v>
      </c>
      <c r="G29" s="5">
        <v>6</v>
      </c>
      <c r="H29" s="5">
        <v>7</v>
      </c>
      <c r="I29" s="5">
        <v>8</v>
      </c>
      <c r="K29" s="9" t="s">
        <v>2</v>
      </c>
      <c r="L29" s="26">
        <v>1</v>
      </c>
      <c r="M29" s="5">
        <v>2</v>
      </c>
      <c r="N29" s="5">
        <v>3</v>
      </c>
      <c r="O29" s="5">
        <v>4</v>
      </c>
      <c r="P29" s="5">
        <v>5</v>
      </c>
      <c r="Q29" s="5">
        <v>6</v>
      </c>
      <c r="R29" s="5">
        <v>7</v>
      </c>
      <c r="S29" s="5">
        <v>8</v>
      </c>
      <c r="U29" s="9" t="s">
        <v>2</v>
      </c>
      <c r="V29" s="26">
        <v>1</v>
      </c>
      <c r="W29" s="5">
        <v>2</v>
      </c>
      <c r="X29" s="5">
        <v>3</v>
      </c>
      <c r="Y29" s="5">
        <v>4</v>
      </c>
      <c r="Z29" s="5">
        <v>5</v>
      </c>
      <c r="AA29" s="5">
        <v>6</v>
      </c>
      <c r="AB29" s="5">
        <v>7</v>
      </c>
      <c r="AC29" s="5">
        <v>8</v>
      </c>
      <c r="AE29" s="9" t="s">
        <v>2</v>
      </c>
      <c r="AF29" s="26">
        <v>1</v>
      </c>
      <c r="AG29" s="5">
        <v>2</v>
      </c>
      <c r="AH29" s="5">
        <v>3</v>
      </c>
      <c r="AI29" s="5">
        <v>4</v>
      </c>
      <c r="AJ29" s="5">
        <v>5</v>
      </c>
      <c r="AK29" s="5">
        <v>6</v>
      </c>
      <c r="AL29" s="5">
        <v>7</v>
      </c>
      <c r="AM29" s="5">
        <v>8</v>
      </c>
    </row>
    <row r="30" spans="1:39">
      <c r="A30" s="10" t="s">
        <v>9</v>
      </c>
      <c r="B30" s="6">
        <f>B20/B$24</f>
        <v>1</v>
      </c>
      <c r="C30" s="6">
        <f t="shared" ref="C30:F30" si="13">C20/C$24</f>
        <v>0.75</v>
      </c>
      <c r="D30" s="6">
        <f t="shared" si="13"/>
        <v>0.5</v>
      </c>
      <c r="E30" s="6">
        <f t="shared" si="13"/>
        <v>0.5</v>
      </c>
      <c r="F30" s="6">
        <f t="shared" si="13"/>
        <v>0.25</v>
      </c>
      <c r="G30" s="6">
        <f t="shared" ref="G30:I30" si="14">G20/G$24</f>
        <v>0</v>
      </c>
      <c r="H30" s="6">
        <f t="shared" si="14"/>
        <v>0</v>
      </c>
      <c r="I30" s="6">
        <f t="shared" si="14"/>
        <v>0</v>
      </c>
      <c r="K30" s="10" t="s">
        <v>9</v>
      </c>
      <c r="L30" s="6">
        <f t="shared" ref="L30:S33" si="15">(B20+$L$28/4)/(B$24+$L$28)</f>
        <v>0.85</v>
      </c>
      <c r="M30" s="6">
        <f t="shared" si="15"/>
        <v>0.65</v>
      </c>
      <c r="N30" s="6">
        <f t="shared" si="15"/>
        <v>0.45</v>
      </c>
      <c r="O30" s="6">
        <f t="shared" si="15"/>
        <v>0.45</v>
      </c>
      <c r="P30" s="6">
        <f t="shared" si="15"/>
        <v>0.25</v>
      </c>
      <c r="Q30" s="6">
        <f t="shared" si="15"/>
        <v>0.05</v>
      </c>
      <c r="R30" s="6">
        <f t="shared" si="15"/>
        <v>0.05</v>
      </c>
      <c r="S30" s="6">
        <f t="shared" si="15"/>
        <v>0.05</v>
      </c>
      <c r="U30" s="10" t="s">
        <v>9</v>
      </c>
      <c r="V30" s="15">
        <f t="shared" ref="V30:AC33" si="16">(B20+$V$28/4)/(B$24+$V$28)</f>
        <v>0.4642857142857143</v>
      </c>
      <c r="W30" s="15">
        <f t="shared" si="16"/>
        <v>0.39285714285714285</v>
      </c>
      <c r="X30" s="15">
        <f t="shared" si="16"/>
        <v>0.32142857142857145</v>
      </c>
      <c r="Y30" s="15">
        <f t="shared" si="16"/>
        <v>0.32142857142857145</v>
      </c>
      <c r="Z30" s="15">
        <f t="shared" si="16"/>
        <v>0.25</v>
      </c>
      <c r="AA30" s="15">
        <f t="shared" si="16"/>
        <v>0.17857142857142858</v>
      </c>
      <c r="AB30" s="15">
        <f t="shared" si="16"/>
        <v>0.17857142857142858</v>
      </c>
      <c r="AC30" s="15">
        <f t="shared" si="16"/>
        <v>0.17857142857142858</v>
      </c>
      <c r="AE30" s="10" t="s">
        <v>9</v>
      </c>
      <c r="AF30" s="15">
        <f t="shared" ref="AF30:AM33" si="17">(B20+$AF$28/4)/(B$24+$AF$28)</f>
        <v>0.27884615384615385</v>
      </c>
      <c r="AG30" s="15">
        <f t="shared" si="17"/>
        <v>0.26923076923076922</v>
      </c>
      <c r="AH30" s="15">
        <f t="shared" si="17"/>
        <v>0.25961538461538464</v>
      </c>
      <c r="AI30" s="15">
        <f t="shared" si="17"/>
        <v>0.25961538461538464</v>
      </c>
      <c r="AJ30" s="15">
        <f t="shared" si="17"/>
        <v>0.25</v>
      </c>
      <c r="AK30" s="15">
        <f t="shared" si="17"/>
        <v>0.24038461538461539</v>
      </c>
      <c r="AL30" s="15">
        <f t="shared" si="17"/>
        <v>0.24038461538461539</v>
      </c>
      <c r="AM30" s="15">
        <f t="shared" si="17"/>
        <v>0.24038461538461539</v>
      </c>
    </row>
    <row r="31" spans="1:39">
      <c r="A31" s="11" t="s">
        <v>10</v>
      </c>
      <c r="B31" s="7">
        <f t="shared" ref="B31:F31" si="18">B21/B$24</f>
        <v>0</v>
      </c>
      <c r="C31" s="7">
        <f t="shared" si="18"/>
        <v>0</v>
      </c>
      <c r="D31" s="7">
        <f t="shared" si="18"/>
        <v>0</v>
      </c>
      <c r="E31" s="7">
        <f t="shared" si="18"/>
        <v>0</v>
      </c>
      <c r="F31" s="7">
        <f t="shared" si="18"/>
        <v>0.25</v>
      </c>
      <c r="G31" s="7">
        <f t="shared" ref="G31:I31" si="19">G21/G$24</f>
        <v>0.5</v>
      </c>
      <c r="H31" s="7">
        <f t="shared" si="19"/>
        <v>0.25</v>
      </c>
      <c r="I31" s="7">
        <f t="shared" si="19"/>
        <v>0</v>
      </c>
      <c r="K31" s="11" t="s">
        <v>10</v>
      </c>
      <c r="L31" s="7">
        <f t="shared" si="15"/>
        <v>0.05</v>
      </c>
      <c r="M31" s="7">
        <f t="shared" si="15"/>
        <v>0.05</v>
      </c>
      <c r="N31" s="7">
        <f t="shared" si="15"/>
        <v>0.05</v>
      </c>
      <c r="O31" s="7">
        <f t="shared" si="15"/>
        <v>0.05</v>
      </c>
      <c r="P31" s="7">
        <f t="shared" si="15"/>
        <v>0.25</v>
      </c>
      <c r="Q31" s="7">
        <f t="shared" si="15"/>
        <v>0.45</v>
      </c>
      <c r="R31" s="7">
        <f t="shared" si="15"/>
        <v>0.25</v>
      </c>
      <c r="S31" s="7">
        <f t="shared" si="15"/>
        <v>0.05</v>
      </c>
      <c r="U31" s="11" t="s">
        <v>10</v>
      </c>
      <c r="V31" s="16">
        <f t="shared" si="16"/>
        <v>0.17857142857142858</v>
      </c>
      <c r="W31" s="16">
        <f t="shared" si="16"/>
        <v>0.17857142857142858</v>
      </c>
      <c r="X31" s="16">
        <f t="shared" si="16"/>
        <v>0.17857142857142858</v>
      </c>
      <c r="Y31" s="16">
        <f t="shared" si="16"/>
        <v>0.17857142857142858</v>
      </c>
      <c r="Z31" s="16">
        <f t="shared" si="16"/>
        <v>0.25</v>
      </c>
      <c r="AA31" s="16">
        <f t="shared" si="16"/>
        <v>0.32142857142857145</v>
      </c>
      <c r="AB31" s="16">
        <f t="shared" si="16"/>
        <v>0.25</v>
      </c>
      <c r="AC31" s="16">
        <f t="shared" si="16"/>
        <v>0.17857142857142858</v>
      </c>
      <c r="AE31" s="11" t="s">
        <v>10</v>
      </c>
      <c r="AF31" s="16">
        <f t="shared" si="17"/>
        <v>0.24038461538461539</v>
      </c>
      <c r="AG31" s="16">
        <f t="shared" si="17"/>
        <v>0.24038461538461539</v>
      </c>
      <c r="AH31" s="16">
        <f t="shared" si="17"/>
        <v>0.24038461538461539</v>
      </c>
      <c r="AI31" s="16">
        <f t="shared" si="17"/>
        <v>0.24038461538461539</v>
      </c>
      <c r="AJ31" s="16">
        <f t="shared" si="17"/>
        <v>0.25</v>
      </c>
      <c r="AK31" s="16">
        <f t="shared" si="17"/>
        <v>0.25961538461538464</v>
      </c>
      <c r="AL31" s="16">
        <f t="shared" si="17"/>
        <v>0.25</v>
      </c>
      <c r="AM31" s="16">
        <f t="shared" si="17"/>
        <v>0.24038461538461539</v>
      </c>
    </row>
    <row r="32" spans="1:39">
      <c r="A32" s="11" t="s">
        <v>11</v>
      </c>
      <c r="B32" s="7">
        <f t="shared" ref="B32:F32" si="20">B22/B$24</f>
        <v>0</v>
      </c>
      <c r="C32" s="7">
        <f t="shared" si="20"/>
        <v>0</v>
      </c>
      <c r="D32" s="7">
        <f t="shared" si="20"/>
        <v>0</v>
      </c>
      <c r="E32" s="7">
        <f t="shared" si="20"/>
        <v>0.25</v>
      </c>
      <c r="F32" s="7">
        <f t="shared" si="20"/>
        <v>0.25</v>
      </c>
      <c r="G32" s="7">
        <f t="shared" ref="G32:I32" si="21">G22/G$24</f>
        <v>0.5</v>
      </c>
      <c r="H32" s="7">
        <f t="shared" si="21"/>
        <v>0.75</v>
      </c>
      <c r="I32" s="7">
        <f t="shared" si="21"/>
        <v>1</v>
      </c>
      <c r="K32" s="11" t="s">
        <v>11</v>
      </c>
      <c r="L32" s="7">
        <f t="shared" si="15"/>
        <v>0.05</v>
      </c>
      <c r="M32" s="7">
        <f t="shared" si="15"/>
        <v>0.05</v>
      </c>
      <c r="N32" s="7">
        <f t="shared" si="15"/>
        <v>0.05</v>
      </c>
      <c r="O32" s="7">
        <f t="shared" si="15"/>
        <v>0.25</v>
      </c>
      <c r="P32" s="7">
        <f t="shared" si="15"/>
        <v>0.25</v>
      </c>
      <c r="Q32" s="7">
        <f t="shared" si="15"/>
        <v>0.45</v>
      </c>
      <c r="R32" s="7">
        <f t="shared" si="15"/>
        <v>0.65</v>
      </c>
      <c r="S32" s="7">
        <f t="shared" si="15"/>
        <v>0.85</v>
      </c>
      <c r="U32" s="11" t="s">
        <v>11</v>
      </c>
      <c r="V32" s="16">
        <f t="shared" si="16"/>
        <v>0.17857142857142858</v>
      </c>
      <c r="W32" s="16">
        <f t="shared" si="16"/>
        <v>0.17857142857142858</v>
      </c>
      <c r="X32" s="16">
        <f t="shared" si="16"/>
        <v>0.17857142857142858</v>
      </c>
      <c r="Y32" s="16">
        <f t="shared" si="16"/>
        <v>0.25</v>
      </c>
      <c r="Z32" s="16">
        <f t="shared" si="16"/>
        <v>0.25</v>
      </c>
      <c r="AA32" s="16">
        <f t="shared" si="16"/>
        <v>0.32142857142857145</v>
      </c>
      <c r="AB32" s="16">
        <f t="shared" si="16"/>
        <v>0.39285714285714285</v>
      </c>
      <c r="AC32" s="16">
        <f t="shared" si="16"/>
        <v>0.4642857142857143</v>
      </c>
      <c r="AE32" s="11" t="s">
        <v>11</v>
      </c>
      <c r="AF32" s="16">
        <f t="shared" si="17"/>
        <v>0.24038461538461539</v>
      </c>
      <c r="AG32" s="16">
        <f t="shared" si="17"/>
        <v>0.24038461538461539</v>
      </c>
      <c r="AH32" s="16">
        <f t="shared" si="17"/>
        <v>0.24038461538461539</v>
      </c>
      <c r="AI32" s="16">
        <f t="shared" si="17"/>
        <v>0.25</v>
      </c>
      <c r="AJ32" s="16">
        <f t="shared" si="17"/>
        <v>0.25</v>
      </c>
      <c r="AK32" s="16">
        <f t="shared" si="17"/>
        <v>0.25961538461538464</v>
      </c>
      <c r="AL32" s="16">
        <f t="shared" si="17"/>
        <v>0.26923076923076922</v>
      </c>
      <c r="AM32" s="16">
        <f t="shared" si="17"/>
        <v>0.27884615384615385</v>
      </c>
    </row>
    <row r="33" spans="1:39">
      <c r="A33" s="12" t="s">
        <v>12</v>
      </c>
      <c r="B33" s="8">
        <f t="shared" ref="B33:F33" si="22">B23/B$24</f>
        <v>0</v>
      </c>
      <c r="C33" s="8">
        <f t="shared" si="22"/>
        <v>0.25</v>
      </c>
      <c r="D33" s="8">
        <f t="shared" si="22"/>
        <v>0.5</v>
      </c>
      <c r="E33" s="8">
        <f t="shared" si="22"/>
        <v>0.25</v>
      </c>
      <c r="F33" s="8">
        <f t="shared" si="22"/>
        <v>0.25</v>
      </c>
      <c r="G33" s="8">
        <f t="shared" ref="G33:I33" si="23">G23/G$24</f>
        <v>0</v>
      </c>
      <c r="H33" s="8">
        <f t="shared" si="23"/>
        <v>0</v>
      </c>
      <c r="I33" s="8">
        <f t="shared" si="23"/>
        <v>0</v>
      </c>
      <c r="K33" s="12" t="s">
        <v>12</v>
      </c>
      <c r="L33" s="8">
        <f t="shared" si="15"/>
        <v>0.05</v>
      </c>
      <c r="M33" s="8">
        <f t="shared" si="15"/>
        <v>0.25</v>
      </c>
      <c r="N33" s="8">
        <f t="shared" si="15"/>
        <v>0.45</v>
      </c>
      <c r="O33" s="8">
        <f t="shared" si="15"/>
        <v>0.25</v>
      </c>
      <c r="P33" s="8">
        <f t="shared" si="15"/>
        <v>0.25</v>
      </c>
      <c r="Q33" s="8">
        <f t="shared" si="15"/>
        <v>0.05</v>
      </c>
      <c r="R33" s="8">
        <f t="shared" si="15"/>
        <v>0.05</v>
      </c>
      <c r="S33" s="8">
        <f t="shared" si="15"/>
        <v>0.05</v>
      </c>
      <c r="U33" s="12" t="s">
        <v>12</v>
      </c>
      <c r="V33" s="17">
        <f t="shared" si="16"/>
        <v>0.17857142857142858</v>
      </c>
      <c r="W33" s="17">
        <f t="shared" si="16"/>
        <v>0.25</v>
      </c>
      <c r="X33" s="17">
        <f t="shared" si="16"/>
        <v>0.32142857142857145</v>
      </c>
      <c r="Y33" s="17">
        <f t="shared" si="16"/>
        <v>0.25</v>
      </c>
      <c r="Z33" s="17">
        <f t="shared" si="16"/>
        <v>0.25</v>
      </c>
      <c r="AA33" s="17">
        <f t="shared" si="16"/>
        <v>0.17857142857142858</v>
      </c>
      <c r="AB33" s="17">
        <f t="shared" si="16"/>
        <v>0.17857142857142858</v>
      </c>
      <c r="AC33" s="17">
        <f t="shared" si="16"/>
        <v>0.17857142857142858</v>
      </c>
      <c r="AE33" s="12" t="s">
        <v>12</v>
      </c>
      <c r="AF33" s="17">
        <f t="shared" si="17"/>
        <v>0.24038461538461539</v>
      </c>
      <c r="AG33" s="17">
        <f t="shared" si="17"/>
        <v>0.25</v>
      </c>
      <c r="AH33" s="17">
        <f t="shared" si="17"/>
        <v>0.25961538461538464</v>
      </c>
      <c r="AI33" s="17">
        <f t="shared" si="17"/>
        <v>0.25</v>
      </c>
      <c r="AJ33" s="17">
        <f t="shared" si="17"/>
        <v>0.25</v>
      </c>
      <c r="AK33" s="17">
        <f t="shared" si="17"/>
        <v>0.24038461538461539</v>
      </c>
      <c r="AL33" s="17">
        <f t="shared" si="17"/>
        <v>0.24038461538461539</v>
      </c>
      <c r="AM33" s="17">
        <f t="shared" si="17"/>
        <v>0.24038461538461539</v>
      </c>
    </row>
    <row r="34" spans="1:39">
      <c r="A34" s="13" t="s">
        <v>13</v>
      </c>
      <c r="B34" s="5">
        <f>SUM(B30:B33)</f>
        <v>1</v>
      </c>
      <c r="C34" s="5">
        <f t="shared" ref="C34" si="24">SUM(C30:C33)</f>
        <v>1</v>
      </c>
      <c r="D34" s="5">
        <f t="shared" ref="D34" si="25">SUM(D30:D33)</f>
        <v>1</v>
      </c>
      <c r="E34" s="5">
        <f t="shared" ref="E34:I34" si="26">SUM(E30:E33)</f>
        <v>1</v>
      </c>
      <c r="F34" s="5">
        <f t="shared" ref="F34:H34" si="27">SUM(F30:F33)</f>
        <v>1</v>
      </c>
      <c r="G34" s="5">
        <f t="shared" si="26"/>
        <v>1</v>
      </c>
      <c r="H34" s="5">
        <f t="shared" si="27"/>
        <v>1</v>
      </c>
      <c r="I34" s="5">
        <f t="shared" si="26"/>
        <v>1</v>
      </c>
      <c r="K34" s="13" t="s">
        <v>13</v>
      </c>
      <c r="L34" s="5">
        <f>SUM(L30:L33)</f>
        <v>1</v>
      </c>
      <c r="M34" s="5">
        <f t="shared" ref="M34" si="28">SUM(M30:M33)</f>
        <v>1</v>
      </c>
      <c r="N34" s="5">
        <f t="shared" ref="N34" si="29">SUM(N30:N33)</f>
        <v>1</v>
      </c>
      <c r="O34" s="5">
        <f t="shared" ref="O34:S34" si="30">SUM(O30:O33)</f>
        <v>1</v>
      </c>
      <c r="P34" s="5">
        <f t="shared" ref="P34:R34" si="31">SUM(P30:P33)</f>
        <v>1</v>
      </c>
      <c r="Q34" s="5">
        <f t="shared" si="30"/>
        <v>1</v>
      </c>
      <c r="R34" s="5">
        <f t="shared" si="31"/>
        <v>1</v>
      </c>
      <c r="S34" s="5">
        <f t="shared" si="30"/>
        <v>1</v>
      </c>
      <c r="U34" s="13" t="s">
        <v>13</v>
      </c>
      <c r="V34" s="5">
        <f>SUM(V30:V33)</f>
        <v>1</v>
      </c>
      <c r="W34" s="5">
        <f t="shared" ref="W34" si="32">SUM(W30:W33)</f>
        <v>1</v>
      </c>
      <c r="X34" s="5">
        <f t="shared" ref="X34" si="33">SUM(X30:X33)</f>
        <v>1</v>
      </c>
      <c r="Y34" s="5">
        <f t="shared" ref="Y34:AC34" si="34">SUM(Y30:Y33)</f>
        <v>1</v>
      </c>
      <c r="Z34" s="5">
        <f t="shared" ref="Z34:AB34" si="35">SUM(Z30:Z33)</f>
        <v>1</v>
      </c>
      <c r="AA34" s="5">
        <f t="shared" si="34"/>
        <v>1</v>
      </c>
      <c r="AB34" s="5">
        <f t="shared" si="35"/>
        <v>1</v>
      </c>
      <c r="AC34" s="5">
        <f t="shared" si="34"/>
        <v>1</v>
      </c>
      <c r="AE34" s="13" t="s">
        <v>13</v>
      </c>
      <c r="AF34" s="5">
        <f>SUM(AF30:AF33)</f>
        <v>1</v>
      </c>
      <c r="AG34" s="5">
        <f t="shared" ref="AG34" si="36">SUM(AG30:AG33)</f>
        <v>1</v>
      </c>
      <c r="AH34" s="5">
        <f t="shared" ref="AH34" si="37">SUM(AH30:AH33)</f>
        <v>1</v>
      </c>
      <c r="AI34" s="5">
        <f t="shared" ref="AI34:AM34" si="38">SUM(AI30:AI33)</f>
        <v>1</v>
      </c>
      <c r="AJ34" s="5">
        <f t="shared" ref="AJ34:AL34" si="39">SUM(AJ30:AJ33)</f>
        <v>1</v>
      </c>
      <c r="AK34" s="5">
        <f t="shared" si="38"/>
        <v>1</v>
      </c>
      <c r="AL34" s="5">
        <f t="shared" si="39"/>
        <v>1</v>
      </c>
      <c r="AM34" s="5">
        <f t="shared" si="38"/>
        <v>1</v>
      </c>
    </row>
    <row r="35" spans="1:39">
      <c r="N35"/>
      <c r="O35"/>
      <c r="U35" s="3"/>
      <c r="V35" s="3"/>
    </row>
    <row r="36" spans="1:39" ht="17" thickBot="1">
      <c r="A36" s="14" t="s">
        <v>15</v>
      </c>
      <c r="N36"/>
      <c r="O36"/>
      <c r="U36" s="3"/>
      <c r="V36" s="3"/>
    </row>
    <row r="37" spans="1:39" ht="16" thickTop="1">
      <c r="N37"/>
      <c r="O37"/>
      <c r="U37" s="3"/>
      <c r="V37" s="3"/>
    </row>
    <row r="38" spans="1:39" s="22" customFormat="1" ht="28">
      <c r="A38" s="24" t="s">
        <v>14</v>
      </c>
      <c r="B38" s="25">
        <v>0</v>
      </c>
      <c r="F38" s="22">
        <f>LN(B30/V40)</f>
        <v>1.3862943611198906</v>
      </c>
      <c r="K38" s="24" t="s">
        <v>14</v>
      </c>
      <c r="L38" s="25">
        <v>1</v>
      </c>
      <c r="U38" s="21"/>
      <c r="V38" s="21"/>
    </row>
    <row r="39" spans="1:39">
      <c r="A39" s="9" t="s">
        <v>2</v>
      </c>
      <c r="B39" s="26">
        <v>1</v>
      </c>
      <c r="C39" s="5">
        <v>2</v>
      </c>
      <c r="D39" s="5">
        <v>3</v>
      </c>
      <c r="E39" s="5">
        <v>4</v>
      </c>
      <c r="F39" s="5">
        <v>5</v>
      </c>
      <c r="G39" s="5">
        <v>6</v>
      </c>
      <c r="H39" s="5">
        <v>7</v>
      </c>
      <c r="I39" s="5">
        <v>8</v>
      </c>
      <c r="K39" s="9" t="s">
        <v>2</v>
      </c>
      <c r="L39" s="26">
        <v>1</v>
      </c>
      <c r="M39" s="5">
        <v>2</v>
      </c>
      <c r="N39" s="5">
        <v>3</v>
      </c>
      <c r="O39" s="5">
        <v>4</v>
      </c>
      <c r="P39" s="5">
        <v>5</v>
      </c>
      <c r="Q39" s="5">
        <v>6</v>
      </c>
      <c r="R39" s="5">
        <v>7</v>
      </c>
      <c r="S39" s="5">
        <v>8</v>
      </c>
      <c r="U39" s="23" t="s">
        <v>18</v>
      </c>
      <c r="V39" s="23" t="s">
        <v>17</v>
      </c>
    </row>
    <row r="40" spans="1:39">
      <c r="A40" s="10" t="s">
        <v>9</v>
      </c>
      <c r="B40" s="18">
        <f>IF(B30=0, "-Inf",LN(B30/$V40))</f>
        <v>1.3862943611198906</v>
      </c>
      <c r="C40" s="18">
        <f t="shared" ref="C40:I40" si="40">IF(C30=0, "-Inf",LN(C30/$V40))</f>
        <v>1.0986122886681098</v>
      </c>
      <c r="D40" s="18">
        <f t="shared" si="40"/>
        <v>0.69314718055994529</v>
      </c>
      <c r="E40" s="18">
        <f t="shared" si="40"/>
        <v>0.69314718055994529</v>
      </c>
      <c r="F40" s="18">
        <f t="shared" si="40"/>
        <v>0</v>
      </c>
      <c r="G40" s="18" t="str">
        <f t="shared" si="40"/>
        <v>-Inf</v>
      </c>
      <c r="H40" s="18" t="str">
        <f t="shared" si="40"/>
        <v>-Inf</v>
      </c>
      <c r="I40" s="18" t="str">
        <f t="shared" si="40"/>
        <v>-Inf</v>
      </c>
      <c r="K40" s="10" t="s">
        <v>9</v>
      </c>
      <c r="L40" s="18">
        <f>IF(L30=0, "-Inf",LN(L30/$V40))</f>
        <v>1.2237754316221157</v>
      </c>
      <c r="M40" s="18">
        <f t="shared" ref="M40:S40" si="41">IF(M30=0, "-Inf",LN(M30/$V40))</f>
        <v>0.95551144502743635</v>
      </c>
      <c r="N40" s="18">
        <f t="shared" si="41"/>
        <v>0.58778666490211906</v>
      </c>
      <c r="O40" s="18">
        <f t="shared" si="41"/>
        <v>0.58778666490211906</v>
      </c>
      <c r="P40" s="18">
        <f t="shared" si="41"/>
        <v>0</v>
      </c>
      <c r="Q40" s="18">
        <f t="shared" si="41"/>
        <v>-1.6094379124341003</v>
      </c>
      <c r="R40" s="18">
        <f t="shared" si="41"/>
        <v>-1.6094379124341003</v>
      </c>
      <c r="S40" s="18">
        <f t="shared" si="41"/>
        <v>-1.6094379124341003</v>
      </c>
      <c r="U40" s="6" t="s">
        <v>9</v>
      </c>
      <c r="V40" s="6">
        <v>0.25</v>
      </c>
    </row>
    <row r="41" spans="1:39">
      <c r="A41" s="11" t="s">
        <v>10</v>
      </c>
      <c r="B41" s="19" t="str">
        <f t="shared" ref="B41:I41" si="42">IF(B31=0, "-Inf",LN(B31/$V41))</f>
        <v>-Inf</v>
      </c>
      <c r="C41" s="19" t="str">
        <f t="shared" si="42"/>
        <v>-Inf</v>
      </c>
      <c r="D41" s="19" t="str">
        <f t="shared" si="42"/>
        <v>-Inf</v>
      </c>
      <c r="E41" s="19" t="str">
        <f t="shared" si="42"/>
        <v>-Inf</v>
      </c>
      <c r="F41" s="19">
        <f t="shared" si="42"/>
        <v>0</v>
      </c>
      <c r="G41" s="19">
        <f t="shared" si="42"/>
        <v>0.69314718055994529</v>
      </c>
      <c r="H41" s="19">
        <f t="shared" si="42"/>
        <v>0</v>
      </c>
      <c r="I41" s="19" t="str">
        <f t="shared" si="42"/>
        <v>-Inf</v>
      </c>
      <c r="K41" s="11" t="s">
        <v>10</v>
      </c>
      <c r="L41" s="19">
        <f t="shared" ref="L41:S41" si="43">IF(L31=0, "-Inf",LN(L31/$V41))</f>
        <v>-1.6094379124341003</v>
      </c>
      <c r="M41" s="19">
        <f t="shared" si="43"/>
        <v>-1.6094379124341003</v>
      </c>
      <c r="N41" s="19">
        <f t="shared" si="43"/>
        <v>-1.6094379124341003</v>
      </c>
      <c r="O41" s="19">
        <f t="shared" si="43"/>
        <v>-1.6094379124341003</v>
      </c>
      <c r="P41" s="19">
        <f t="shared" si="43"/>
        <v>0</v>
      </c>
      <c r="Q41" s="19">
        <f t="shared" si="43"/>
        <v>0.58778666490211906</v>
      </c>
      <c r="R41" s="19">
        <f t="shared" si="43"/>
        <v>0</v>
      </c>
      <c r="S41" s="19">
        <f t="shared" si="43"/>
        <v>-1.6094379124341003</v>
      </c>
      <c r="U41" s="7" t="s">
        <v>10</v>
      </c>
      <c r="V41" s="7">
        <v>0.25</v>
      </c>
    </row>
    <row r="42" spans="1:39">
      <c r="A42" s="11" t="s">
        <v>11</v>
      </c>
      <c r="B42" s="19" t="str">
        <f t="shared" ref="B42:I42" si="44">IF(B32=0, "-Inf",LN(B32/$V42))</f>
        <v>-Inf</v>
      </c>
      <c r="C42" s="19" t="str">
        <f t="shared" si="44"/>
        <v>-Inf</v>
      </c>
      <c r="D42" s="19" t="str">
        <f t="shared" si="44"/>
        <v>-Inf</v>
      </c>
      <c r="E42" s="19">
        <f t="shared" si="44"/>
        <v>0</v>
      </c>
      <c r="F42" s="19">
        <f t="shared" si="44"/>
        <v>0</v>
      </c>
      <c r="G42" s="19">
        <f t="shared" si="44"/>
        <v>0.69314718055994529</v>
      </c>
      <c r="H42" s="19">
        <f t="shared" si="44"/>
        <v>1.0986122886681098</v>
      </c>
      <c r="I42" s="19">
        <f t="shared" si="44"/>
        <v>1.3862943611198906</v>
      </c>
      <c r="K42" s="11" t="s">
        <v>11</v>
      </c>
      <c r="L42" s="19">
        <f t="shared" ref="L42:S42" si="45">IF(L32=0, "-Inf",LN(L32/$V42))</f>
        <v>-1.6094379124341003</v>
      </c>
      <c r="M42" s="19">
        <f t="shared" si="45"/>
        <v>-1.6094379124341003</v>
      </c>
      <c r="N42" s="19">
        <f t="shared" si="45"/>
        <v>-1.6094379124341003</v>
      </c>
      <c r="O42" s="19">
        <f t="shared" si="45"/>
        <v>0</v>
      </c>
      <c r="P42" s="19">
        <f t="shared" si="45"/>
        <v>0</v>
      </c>
      <c r="Q42" s="19">
        <f t="shared" si="45"/>
        <v>0.58778666490211906</v>
      </c>
      <c r="R42" s="19">
        <f t="shared" si="45"/>
        <v>0.95551144502743635</v>
      </c>
      <c r="S42" s="19">
        <f t="shared" si="45"/>
        <v>1.2237754316221157</v>
      </c>
      <c r="U42" s="7" t="s">
        <v>11</v>
      </c>
      <c r="V42" s="7">
        <v>0.25</v>
      </c>
    </row>
    <row r="43" spans="1:39">
      <c r="A43" s="12" t="s">
        <v>12</v>
      </c>
      <c r="B43" s="20" t="str">
        <f t="shared" ref="B43:I43" si="46">IF(B33=0, "-Inf",LN(B33/$V43))</f>
        <v>-Inf</v>
      </c>
      <c r="C43" s="20">
        <f t="shared" si="46"/>
        <v>0</v>
      </c>
      <c r="D43" s="20">
        <f t="shared" si="46"/>
        <v>0.69314718055994529</v>
      </c>
      <c r="E43" s="20">
        <f t="shared" si="46"/>
        <v>0</v>
      </c>
      <c r="F43" s="20">
        <f t="shared" si="46"/>
        <v>0</v>
      </c>
      <c r="G43" s="20" t="str">
        <f t="shared" si="46"/>
        <v>-Inf</v>
      </c>
      <c r="H43" s="20" t="str">
        <f t="shared" si="46"/>
        <v>-Inf</v>
      </c>
      <c r="I43" s="20" t="str">
        <f t="shared" si="46"/>
        <v>-Inf</v>
      </c>
      <c r="K43" s="12" t="s">
        <v>12</v>
      </c>
      <c r="L43" s="20">
        <f t="shared" ref="L43:S43" si="47">IF(L33=0, "-Inf",LN(L33/$V43))</f>
        <v>-1.6094379124341003</v>
      </c>
      <c r="M43" s="20">
        <f t="shared" si="47"/>
        <v>0</v>
      </c>
      <c r="N43" s="20">
        <f t="shared" si="47"/>
        <v>0.58778666490211906</v>
      </c>
      <c r="O43" s="20">
        <f t="shared" si="47"/>
        <v>0</v>
      </c>
      <c r="P43" s="20">
        <f t="shared" si="47"/>
        <v>0</v>
      </c>
      <c r="Q43" s="20">
        <f t="shared" si="47"/>
        <v>-1.6094379124341003</v>
      </c>
      <c r="R43" s="20">
        <f t="shared" si="47"/>
        <v>-1.6094379124341003</v>
      </c>
      <c r="S43" s="20">
        <f t="shared" si="47"/>
        <v>-1.6094379124341003</v>
      </c>
      <c r="U43" s="8" t="s">
        <v>12</v>
      </c>
      <c r="V43" s="8">
        <v>0.25</v>
      </c>
    </row>
    <row r="44" spans="1:39">
      <c r="A44" s="13" t="s">
        <v>13</v>
      </c>
      <c r="B44" s="5">
        <f>SUM(B40:B43)</f>
        <v>1.3862943611198906</v>
      </c>
      <c r="C44" s="5">
        <f t="shared" ref="C44" si="48">SUM(C40:C43)</f>
        <v>1.0986122886681098</v>
      </c>
      <c r="D44" s="5">
        <f t="shared" ref="D44" si="49">SUM(D40:D43)</f>
        <v>1.3862943611198906</v>
      </c>
      <c r="E44" s="5">
        <f t="shared" ref="E44:I44" si="50">SUM(E40:E43)</f>
        <v>0.69314718055994529</v>
      </c>
      <c r="F44" s="5">
        <f t="shared" ref="F44:H44" si="51">SUM(F40:F43)</f>
        <v>0</v>
      </c>
      <c r="G44" s="5">
        <f t="shared" si="50"/>
        <v>1.3862943611198906</v>
      </c>
      <c r="H44" s="5">
        <f t="shared" si="51"/>
        <v>1.0986122886681098</v>
      </c>
      <c r="I44" s="5">
        <f t="shared" si="50"/>
        <v>1.3862943611198906</v>
      </c>
      <c r="K44" s="13" t="s">
        <v>13</v>
      </c>
      <c r="L44" s="5">
        <f>SUM(L40:L43)</f>
        <v>-3.604538305680185</v>
      </c>
      <c r="M44" s="5">
        <f t="shared" ref="M44" si="52">SUM(M40:M43)</f>
        <v>-2.2633643798407643</v>
      </c>
      <c r="N44" s="5">
        <f t="shared" ref="N44" si="53">SUM(N40:N43)</f>
        <v>-2.0433024950639624</v>
      </c>
      <c r="O44" s="5">
        <f t="shared" ref="O44:S44" si="54">SUM(O40:O43)</f>
        <v>-1.0216512475319812</v>
      </c>
      <c r="P44" s="5">
        <f t="shared" ref="P44:R44" si="55">SUM(P40:P43)</f>
        <v>0</v>
      </c>
      <c r="Q44" s="5">
        <f t="shared" si="54"/>
        <v>-2.0433024950639624</v>
      </c>
      <c r="R44" s="5">
        <f t="shared" si="55"/>
        <v>-2.2633643798407643</v>
      </c>
      <c r="S44" s="5">
        <f t="shared" si="54"/>
        <v>-3.604538305680185</v>
      </c>
      <c r="U44" s="3"/>
      <c r="V44" s="3"/>
    </row>
    <row r="45" spans="1:39">
      <c r="N45"/>
      <c r="O45"/>
      <c r="U45" s="3"/>
      <c r="V45" s="3"/>
    </row>
    <row r="46" spans="1:39" s="22" customFormat="1" ht="28">
      <c r="A46" s="24" t="s">
        <v>14</v>
      </c>
      <c r="B46" s="25">
        <v>0</v>
      </c>
      <c r="K46" s="24" t="s">
        <v>14</v>
      </c>
      <c r="L46" s="25">
        <v>1</v>
      </c>
      <c r="U46" s="21"/>
      <c r="V46" s="21"/>
    </row>
    <row r="47" spans="1:39">
      <c r="A47" s="9" t="s">
        <v>2</v>
      </c>
      <c r="B47" s="26">
        <v>1</v>
      </c>
      <c r="C47" s="5">
        <v>2</v>
      </c>
      <c r="D47" s="5">
        <v>3</v>
      </c>
      <c r="E47" s="5">
        <v>4</v>
      </c>
      <c r="F47" s="5">
        <v>5</v>
      </c>
      <c r="G47" s="5">
        <v>6</v>
      </c>
      <c r="H47" s="5">
        <v>7</v>
      </c>
      <c r="I47" s="5">
        <v>8</v>
      </c>
      <c r="K47" s="9" t="s">
        <v>2</v>
      </c>
      <c r="L47" s="26">
        <v>1</v>
      </c>
      <c r="M47" s="5">
        <v>2</v>
      </c>
      <c r="N47" s="5">
        <v>3</v>
      </c>
      <c r="O47" s="5">
        <v>4</v>
      </c>
      <c r="P47" s="5">
        <v>5</v>
      </c>
      <c r="Q47" s="5">
        <v>6</v>
      </c>
      <c r="R47" s="5">
        <v>7</v>
      </c>
      <c r="S47" s="5">
        <v>8</v>
      </c>
      <c r="U47" s="23" t="s">
        <v>18</v>
      </c>
      <c r="V47" s="23" t="s">
        <v>17</v>
      </c>
    </row>
    <row r="48" spans="1:39">
      <c r="A48" s="10" t="s">
        <v>9</v>
      </c>
      <c r="B48" s="18">
        <f>IF(B30=0, "-Inf",LN(B30/$V48))</f>
        <v>1.2039728043259361</v>
      </c>
      <c r="C48" s="18">
        <f t="shared" ref="C48:I48" si="56">IF(C30=0, "-Inf",LN(C30/$V48))</f>
        <v>0.91629073187415511</v>
      </c>
      <c r="D48" s="18">
        <f t="shared" si="56"/>
        <v>0.51082562376599072</v>
      </c>
      <c r="E48" s="18">
        <f t="shared" si="56"/>
        <v>0.51082562376599072</v>
      </c>
      <c r="F48" s="18">
        <f t="shared" si="56"/>
        <v>-0.18232155679395459</v>
      </c>
      <c r="G48" s="18" t="str">
        <f t="shared" si="56"/>
        <v>-Inf</v>
      </c>
      <c r="H48" s="18" t="str">
        <f t="shared" si="56"/>
        <v>-Inf</v>
      </c>
      <c r="I48" s="18" t="str">
        <f t="shared" si="56"/>
        <v>-Inf</v>
      </c>
      <c r="K48" s="10" t="s">
        <v>9</v>
      </c>
      <c r="L48" s="18">
        <f>IF(L30=0, "-Inf",LN(L30/$V48))</f>
        <v>1.0414538748281612</v>
      </c>
      <c r="M48" s="18">
        <f t="shared" ref="M48:S48" si="57">IF(M30=0, "-Inf",LN(M30/$V48))</f>
        <v>0.77318988823348189</v>
      </c>
      <c r="N48" s="18">
        <f t="shared" si="57"/>
        <v>0.40546510810816438</v>
      </c>
      <c r="O48" s="18">
        <f t="shared" si="57"/>
        <v>0.40546510810816438</v>
      </c>
      <c r="P48" s="18">
        <f t="shared" si="57"/>
        <v>-0.18232155679395459</v>
      </c>
      <c r="Q48" s="18">
        <f t="shared" si="57"/>
        <v>-1.791759469228055</v>
      </c>
      <c r="R48" s="18">
        <f t="shared" si="57"/>
        <v>-1.791759469228055</v>
      </c>
      <c r="S48" s="18">
        <f t="shared" si="57"/>
        <v>-1.791759469228055</v>
      </c>
      <c r="U48" s="6" t="s">
        <v>9</v>
      </c>
      <c r="V48" s="6">
        <v>0.3</v>
      </c>
    </row>
    <row r="49" spans="1:22">
      <c r="A49" s="11" t="s">
        <v>10</v>
      </c>
      <c r="B49" s="19" t="str">
        <f t="shared" ref="B49:I49" si="58">IF(B31=0, "-Inf",LN(B31/$V49))</f>
        <v>-Inf</v>
      </c>
      <c r="C49" s="19" t="str">
        <f t="shared" si="58"/>
        <v>-Inf</v>
      </c>
      <c r="D49" s="19" t="str">
        <f t="shared" si="58"/>
        <v>-Inf</v>
      </c>
      <c r="E49" s="19" t="str">
        <f t="shared" si="58"/>
        <v>-Inf</v>
      </c>
      <c r="F49" s="19">
        <f t="shared" si="58"/>
        <v>0.22314355131420976</v>
      </c>
      <c r="G49" s="19">
        <f t="shared" si="58"/>
        <v>0.91629073187415511</v>
      </c>
      <c r="H49" s="19">
        <f t="shared" si="58"/>
        <v>0.22314355131420976</v>
      </c>
      <c r="I49" s="19" t="str">
        <f t="shared" si="58"/>
        <v>-Inf</v>
      </c>
      <c r="K49" s="11" t="s">
        <v>10</v>
      </c>
      <c r="L49" s="19">
        <f t="shared" ref="L49:S49" si="59">IF(L31=0, "-Inf",LN(L31/$V49))</f>
        <v>-1.3862943611198906</v>
      </c>
      <c r="M49" s="19">
        <f t="shared" si="59"/>
        <v>-1.3862943611198906</v>
      </c>
      <c r="N49" s="19">
        <f t="shared" si="59"/>
        <v>-1.3862943611198906</v>
      </c>
      <c r="O49" s="19">
        <f t="shared" si="59"/>
        <v>-1.3862943611198906</v>
      </c>
      <c r="P49" s="19">
        <f t="shared" si="59"/>
        <v>0.22314355131420976</v>
      </c>
      <c r="Q49" s="19">
        <f t="shared" si="59"/>
        <v>0.81093021621632877</v>
      </c>
      <c r="R49" s="19">
        <f t="shared" si="59"/>
        <v>0.22314355131420976</v>
      </c>
      <c r="S49" s="19">
        <f t="shared" si="59"/>
        <v>-1.3862943611198906</v>
      </c>
      <c r="U49" s="7" t="s">
        <v>10</v>
      </c>
      <c r="V49" s="7">
        <v>0.2</v>
      </c>
    </row>
    <row r="50" spans="1:22">
      <c r="A50" s="11" t="s">
        <v>11</v>
      </c>
      <c r="B50" s="19" t="str">
        <f t="shared" ref="B50:I50" si="60">IF(B32=0, "-Inf",LN(B32/$V50))</f>
        <v>-Inf</v>
      </c>
      <c r="C50" s="19" t="str">
        <f t="shared" si="60"/>
        <v>-Inf</v>
      </c>
      <c r="D50" s="19" t="str">
        <f t="shared" si="60"/>
        <v>-Inf</v>
      </c>
      <c r="E50" s="19">
        <f t="shared" si="60"/>
        <v>0.22314355131420976</v>
      </c>
      <c r="F50" s="19">
        <f t="shared" si="60"/>
        <v>0.22314355131420976</v>
      </c>
      <c r="G50" s="19">
        <f t="shared" si="60"/>
        <v>0.91629073187415511</v>
      </c>
      <c r="H50" s="19">
        <f t="shared" si="60"/>
        <v>1.3217558399823195</v>
      </c>
      <c r="I50" s="19">
        <f t="shared" si="60"/>
        <v>1.6094379124341003</v>
      </c>
      <c r="K50" s="11" t="s">
        <v>11</v>
      </c>
      <c r="L50" s="19">
        <f t="shared" ref="L50:S50" si="61">IF(L32=0, "-Inf",LN(L32/$V50))</f>
        <v>-1.3862943611198906</v>
      </c>
      <c r="M50" s="19">
        <f t="shared" si="61"/>
        <v>-1.3862943611198906</v>
      </c>
      <c r="N50" s="19">
        <f t="shared" si="61"/>
        <v>-1.3862943611198906</v>
      </c>
      <c r="O50" s="19">
        <f t="shared" si="61"/>
        <v>0.22314355131420976</v>
      </c>
      <c r="P50" s="19">
        <f t="shared" si="61"/>
        <v>0.22314355131420976</v>
      </c>
      <c r="Q50" s="19">
        <f t="shared" si="61"/>
        <v>0.81093021621632877</v>
      </c>
      <c r="R50" s="19">
        <f t="shared" si="61"/>
        <v>1.1786549963416462</v>
      </c>
      <c r="S50" s="19">
        <f t="shared" si="61"/>
        <v>1.4469189829363254</v>
      </c>
      <c r="U50" s="7" t="s">
        <v>11</v>
      </c>
      <c r="V50" s="7">
        <v>0.2</v>
      </c>
    </row>
    <row r="51" spans="1:22">
      <c r="A51" s="12" t="s">
        <v>12</v>
      </c>
      <c r="B51" s="20" t="str">
        <f t="shared" ref="B51:I51" si="62">IF(B33=0, "-Inf",LN(B33/$V51))</f>
        <v>-Inf</v>
      </c>
      <c r="C51" s="20">
        <f t="shared" si="62"/>
        <v>-0.18232155679395459</v>
      </c>
      <c r="D51" s="20">
        <f t="shared" si="62"/>
        <v>0.51082562376599072</v>
      </c>
      <c r="E51" s="20">
        <f t="shared" si="62"/>
        <v>-0.18232155679395459</v>
      </c>
      <c r="F51" s="20">
        <f t="shared" si="62"/>
        <v>-0.18232155679395459</v>
      </c>
      <c r="G51" s="20" t="str">
        <f t="shared" si="62"/>
        <v>-Inf</v>
      </c>
      <c r="H51" s="20" t="str">
        <f t="shared" si="62"/>
        <v>-Inf</v>
      </c>
      <c r="I51" s="20" t="str">
        <f t="shared" si="62"/>
        <v>-Inf</v>
      </c>
      <c r="K51" s="12" t="s">
        <v>12</v>
      </c>
      <c r="L51" s="20">
        <f t="shared" ref="L51:S51" si="63">IF(L33=0, "-Inf",LN(L33/$V51))</f>
        <v>-1.791759469228055</v>
      </c>
      <c r="M51" s="20">
        <f t="shared" si="63"/>
        <v>-0.18232155679395459</v>
      </c>
      <c r="N51" s="20">
        <f t="shared" si="63"/>
        <v>0.40546510810816438</v>
      </c>
      <c r="O51" s="20">
        <f t="shared" si="63"/>
        <v>-0.18232155679395459</v>
      </c>
      <c r="P51" s="20">
        <f t="shared" si="63"/>
        <v>-0.18232155679395459</v>
      </c>
      <c r="Q51" s="20">
        <f t="shared" si="63"/>
        <v>-1.791759469228055</v>
      </c>
      <c r="R51" s="20">
        <f t="shared" si="63"/>
        <v>-1.791759469228055</v>
      </c>
      <c r="S51" s="20">
        <f t="shared" si="63"/>
        <v>-1.791759469228055</v>
      </c>
      <c r="U51" s="8" t="s">
        <v>12</v>
      </c>
      <c r="V51" s="8">
        <v>0.3</v>
      </c>
    </row>
    <row r="52" spans="1:22">
      <c r="A52" s="13" t="s">
        <v>13</v>
      </c>
      <c r="B52" s="5">
        <f>SUM(B48:B51)</f>
        <v>1.2039728043259361</v>
      </c>
      <c r="C52" s="5">
        <f t="shared" ref="C52" si="64">SUM(C48:C51)</f>
        <v>0.73396917508020054</v>
      </c>
      <c r="D52" s="5">
        <f t="shared" ref="D52" si="65">SUM(D48:D51)</f>
        <v>1.0216512475319814</v>
      </c>
      <c r="E52" s="5">
        <f t="shared" ref="E52:I52" si="66">SUM(E48:E51)</f>
        <v>0.55164761828624587</v>
      </c>
      <c r="F52" s="5">
        <f t="shared" ref="F52:H52" si="67">SUM(F48:F51)</f>
        <v>8.1643989040510373E-2</v>
      </c>
      <c r="G52" s="5">
        <f t="shared" si="66"/>
        <v>1.8325814637483102</v>
      </c>
      <c r="H52" s="5">
        <f t="shared" si="67"/>
        <v>1.5448993912965292</v>
      </c>
      <c r="I52" s="5">
        <f t="shared" si="66"/>
        <v>1.6094379124341003</v>
      </c>
      <c r="K52" s="13" t="s">
        <v>13</v>
      </c>
      <c r="L52" s="5">
        <f>SUM(L48:L51)</f>
        <v>-3.5228943166396749</v>
      </c>
      <c r="M52" s="5">
        <f>SUM(M48:M51)</f>
        <v>-2.1817203908002538</v>
      </c>
      <c r="N52" s="5">
        <f>SUM(N48:N51)</f>
        <v>-1.9616585060234526</v>
      </c>
      <c r="O52" s="5">
        <f>SUM(O48:O51)</f>
        <v>-0.94000725849147104</v>
      </c>
      <c r="P52" s="5">
        <f>SUM(P48:P51)</f>
        <v>8.1643989040510373E-2</v>
      </c>
      <c r="Q52" s="5">
        <f t="shared" ref="Q52:S52" si="68">SUM(Q48:Q51)</f>
        <v>-1.9616585060234524</v>
      </c>
      <c r="R52" s="5">
        <f t="shared" si="68"/>
        <v>-2.1817203908002538</v>
      </c>
      <c r="S52" s="5">
        <f t="shared" si="68"/>
        <v>-3.5228943166396749</v>
      </c>
      <c r="U52" s="3"/>
      <c r="V52" s="3"/>
    </row>
  </sheetData>
  <phoneticPr fontId="6" type="noConversion"/>
  <conditionalFormatting sqref="B40:I43">
    <cfRule type="cellIs" dxfId="7" priority="9" operator="equal">
      <formula>"-Inf"</formula>
    </cfRule>
    <cfRule type="cellIs" dxfId="6" priority="10" operator="lessThan">
      <formula>0</formula>
    </cfRule>
  </conditionalFormatting>
  <conditionalFormatting sqref="L40:S43">
    <cfRule type="cellIs" dxfId="5" priority="7" operator="equal">
      <formula>"-Inf"</formula>
    </cfRule>
    <cfRule type="cellIs" dxfId="4" priority="8" operator="lessThan">
      <formula>0</formula>
    </cfRule>
  </conditionalFormatting>
  <conditionalFormatting sqref="B48:I51">
    <cfRule type="cellIs" dxfId="3" priority="5" operator="equal">
      <formula>"-Inf"</formula>
    </cfRule>
    <cfRule type="cellIs" dxfId="2" priority="6" operator="lessThan">
      <formula>0</formula>
    </cfRule>
  </conditionalFormatting>
  <conditionalFormatting sqref="L48:S51">
    <cfRule type="cellIs" dxfId="1" priority="1" operator="equal">
      <formula>"-Inf"</formula>
    </cfRule>
    <cfRule type="cellIs" dxfId="0" priority="2" operator="lessThan">
      <formula>0</formula>
    </cfRule>
  </conditionalFormatting>
  <pageMargins left="0.43307086614173229" right="0" top="0.43307086614173229" bottom="0.43307086614173229" header="0" footer="0"/>
  <pageSetup paperSize="0" scale="53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ULB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van Helden</dc:creator>
  <cp:lastModifiedBy>Jacques van Helden</cp:lastModifiedBy>
  <cp:lastPrinted>2016-02-09T02:55:57Z</cp:lastPrinted>
  <dcterms:created xsi:type="dcterms:W3CDTF">2015-10-19T00:59:27Z</dcterms:created>
  <dcterms:modified xsi:type="dcterms:W3CDTF">2016-02-09T03:02:22Z</dcterms:modified>
</cp:coreProperties>
</file>