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d\Desktop\Adoro Pizza\"/>
    </mc:Choice>
  </mc:AlternateContent>
  <xr:revisionPtr revIDLastSave="0" documentId="13_ncr:1_{20E4ABA0-9E1B-41B6-8C27-1244733B0427}" xr6:coauthVersionLast="47" xr6:coauthVersionMax="47" xr10:uidLastSave="{00000000-0000-0000-0000-000000000000}"/>
  <bookViews>
    <workbookView xWindow="-108" yWindow="-108" windowWidth="23256" windowHeight="12456" xr2:uid="{F5C2D35E-8C6F-4A5C-84A0-4873509008B8}"/>
  </bookViews>
  <sheets>
    <sheet name="Planilha1" sheetId="1" r:id="rId1"/>
    <sheet name="ficha tecnica drinks" sheetId="2" r:id="rId2"/>
  </sheets>
  <definedNames>
    <definedName name="_xlnm._FilterDatabase" localSheetId="0" hidden="1">Planilha1!$A$1:$F$63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 s="1"/>
  <c r="E21" i="1"/>
  <c r="F21" i="1" s="1"/>
  <c r="E20" i="1"/>
  <c r="F20" i="1" s="1"/>
  <c r="E19" i="1"/>
  <c r="F19" i="1" s="1"/>
  <c r="E18" i="1"/>
  <c r="F18" i="1" s="1"/>
  <c r="F54" i="1"/>
  <c r="F8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4" i="1"/>
  <c r="F4" i="1" s="1"/>
  <c r="E42" i="1"/>
  <c r="F42" i="1" s="1"/>
  <c r="E47" i="1"/>
  <c r="F47" i="1" s="1"/>
  <c r="E55" i="1"/>
  <c r="F55" i="1" s="1"/>
  <c r="E56" i="1"/>
  <c r="F56" i="1" s="1"/>
  <c r="E39" i="1"/>
  <c r="F39" i="1" s="1"/>
  <c r="E23" i="1"/>
  <c r="F23" i="1" s="1"/>
  <c r="E30" i="1"/>
  <c r="F30" i="1" s="1"/>
  <c r="E31" i="1"/>
  <c r="F31" i="1" s="1"/>
  <c r="E33" i="1"/>
  <c r="F33" i="1" s="1"/>
  <c r="E32" i="1"/>
  <c r="F32" i="1" s="1"/>
  <c r="E49" i="1"/>
  <c r="F49" i="1" s="1"/>
  <c r="E34" i="1"/>
  <c r="F34" i="1" s="1"/>
  <c r="E24" i="1"/>
  <c r="F24" i="1" s="1"/>
  <c r="E25" i="1"/>
  <c r="F25" i="1" s="1"/>
  <c r="E29" i="1"/>
  <c r="F29" i="1" s="1"/>
  <c r="E35" i="1"/>
  <c r="F35" i="1" s="1"/>
  <c r="E48" i="1"/>
  <c r="F48" i="1" s="1"/>
  <c r="E50" i="1"/>
  <c r="F50" i="1" s="1"/>
  <c r="E62" i="1"/>
  <c r="F62" i="1" s="1"/>
  <c r="E63" i="1"/>
  <c r="F63" i="1" s="1"/>
  <c r="E26" i="1"/>
  <c r="F26" i="1" s="1"/>
  <c r="E57" i="1"/>
  <c r="F57" i="1" s="1"/>
  <c r="E3" i="1"/>
  <c r="F3" i="1" s="1"/>
  <c r="E2" i="1"/>
  <c r="F2" i="1" s="1"/>
  <c r="E38" i="1"/>
  <c r="F38" i="1" s="1"/>
  <c r="E40" i="1"/>
  <c r="F40" i="1" s="1"/>
  <c r="E41" i="1"/>
  <c r="F41" i="1" s="1"/>
  <c r="E58" i="1"/>
  <c r="F58" i="1" s="1"/>
  <c r="E36" i="1"/>
  <c r="F36" i="1" s="1"/>
  <c r="E37" i="1"/>
  <c r="F37" i="1" s="1"/>
  <c r="E45" i="1"/>
  <c r="F45" i="1" s="1"/>
  <c r="E46" i="1"/>
  <c r="F46" i="1" s="1"/>
  <c r="E59" i="1"/>
  <c r="F59" i="1" s="1"/>
  <c r="D52" i="1"/>
  <c r="E52" i="1" s="1"/>
  <c r="F52" i="1" s="1"/>
  <c r="D51" i="1"/>
  <c r="E51" i="1" s="1"/>
  <c r="F51" i="1" s="1"/>
  <c r="D54" i="1"/>
  <c r="E54" i="1" s="1"/>
  <c r="D60" i="1"/>
  <c r="E60" i="1" s="1"/>
  <c r="F60" i="1" s="1"/>
  <c r="D61" i="1"/>
  <c r="E61" i="1" s="1"/>
  <c r="F61" i="1" s="1"/>
  <c r="D53" i="1"/>
  <c r="E53" i="1" s="1"/>
  <c r="F53" i="1" s="1"/>
  <c r="D28" i="1"/>
  <c r="E28" i="1" s="1"/>
  <c r="F28" i="1" s="1"/>
  <c r="D27" i="1"/>
  <c r="E27" i="1" s="1"/>
  <c r="F27" i="1" s="1"/>
  <c r="D44" i="1"/>
  <c r="E44" i="1" s="1"/>
  <c r="F44" i="1" s="1"/>
  <c r="D43" i="1"/>
  <c r="E43" i="1" s="1"/>
  <c r="F43" i="1" s="1"/>
  <c r="E9" i="2"/>
  <c r="E8" i="2"/>
  <c r="E7" i="2"/>
  <c r="E6" i="2"/>
  <c r="E3" i="2"/>
  <c r="E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E4" i="2"/>
</calcChain>
</file>

<file path=xl/sharedStrings.xml><?xml version="1.0" encoding="utf-8"?>
<sst xmlns="http://schemas.openxmlformats.org/spreadsheetml/2006/main" count="179" uniqueCount="99">
  <si>
    <t>GIN TÔNICA</t>
  </si>
  <si>
    <t>GIN TÔNICA ESPECIAL</t>
  </si>
  <si>
    <t>CAIPIRINHA DE LIMÃO</t>
  </si>
  <si>
    <t>CAIPIVODKA DE LIMÃO</t>
  </si>
  <si>
    <t>MOJITO</t>
  </si>
  <si>
    <t>MOÇA DE FAMÍLIA</t>
  </si>
  <si>
    <t>MIRANTE DE MINAS</t>
  </si>
  <si>
    <t>ROSA MINEIRA</t>
  </si>
  <si>
    <t>TAÇA IMPORTADO</t>
  </si>
  <si>
    <t>COCA COLA 1L</t>
  </si>
  <si>
    <t>COCA COLA 2L</t>
  </si>
  <si>
    <t>categoria</t>
  </si>
  <si>
    <t>produto</t>
  </si>
  <si>
    <t>custo</t>
  </si>
  <si>
    <t>COCA COLA ZERO LATA</t>
  </si>
  <si>
    <t>FANTA LARANJA LATA</t>
  </si>
  <si>
    <t>FANTA UVA LATA</t>
  </si>
  <si>
    <t>SPRITE LATA</t>
  </si>
  <si>
    <t>COCA COLA LATA</t>
  </si>
  <si>
    <t xml:space="preserve">COCA COLA ZERO 1L </t>
  </si>
  <si>
    <t>Drink</t>
  </si>
  <si>
    <t>Ingrediente</t>
  </si>
  <si>
    <t>Quantidade</t>
  </si>
  <si>
    <t>Xarope de Açúcar</t>
  </si>
  <si>
    <t>Limão</t>
  </si>
  <si>
    <t>Gelo</t>
  </si>
  <si>
    <t>Rum</t>
  </si>
  <si>
    <t>Limão (suco)</t>
  </si>
  <si>
    <t>Água com gás</t>
  </si>
  <si>
    <t>Gin</t>
  </si>
  <si>
    <t>Água Tônica</t>
  </si>
  <si>
    <t>Limão (fatia)</t>
  </si>
  <si>
    <t>Xarope de Frutas</t>
  </si>
  <si>
    <t>valor</t>
  </si>
  <si>
    <t>Cachaça</t>
  </si>
  <si>
    <t>Vodka</t>
  </si>
  <si>
    <t>valor por unidade</t>
  </si>
  <si>
    <t>preco_venda</t>
  </si>
  <si>
    <t>lucro_absoluto</t>
  </si>
  <si>
    <t>margem_bruta_percentual</t>
  </si>
  <si>
    <t>REFRIGERANTES</t>
  </si>
  <si>
    <t>SUCOS</t>
  </si>
  <si>
    <t>BEBIDAS</t>
  </si>
  <si>
    <t>DRINKS</t>
  </si>
  <si>
    <t>CACHAÇAS</t>
  </si>
  <si>
    <t>VINHOS</t>
  </si>
  <si>
    <t>GULOSEIMAS</t>
  </si>
  <si>
    <t>BABALOO</t>
  </si>
  <si>
    <t>CERVEJAS</t>
  </si>
  <si>
    <t>CERVEJA ANTÁRTICA ORIGINAL 600 ML</t>
  </si>
  <si>
    <t>CERVEJA BRAHMA 600 ML</t>
  </si>
  <si>
    <t>CERVEJA HEINEKEN 600 ML</t>
  </si>
  <si>
    <t>CERVEJA HEINEKEN LONG NECK</t>
  </si>
  <si>
    <t>CERVEJA SKOL 600 ML</t>
  </si>
  <si>
    <t>BATON (CHOCOLATE)</t>
  </si>
  <si>
    <t>BOMBOM</t>
  </si>
  <si>
    <t>CARIBE</t>
  </si>
  <si>
    <t>CHOCOLATE LAKA</t>
  </si>
  <si>
    <t>HALLS</t>
  </si>
  <si>
    <t>KIT KAT</t>
  </si>
  <si>
    <t>TRENTO</t>
  </si>
  <si>
    <t>TRIDENT</t>
  </si>
  <si>
    <t>GIN TONICA</t>
  </si>
  <si>
    <t>SCHWEPPES CITRUS LATA</t>
  </si>
  <si>
    <t>ÁGUA SEM GÁS</t>
  </si>
  <si>
    <t>ÁGUA COM GÁS</t>
  </si>
  <si>
    <t>BRAHMA LATAO</t>
  </si>
  <si>
    <t>GUARANÁ ANTARTICA 2L</t>
  </si>
  <si>
    <t>HEINEKEN LONG NECK</t>
  </si>
  <si>
    <t>GUARANÁ ANTARTICA LATA</t>
  </si>
  <si>
    <t>SUCO LE VERGER</t>
  </si>
  <si>
    <t>GUARANÁ ANTÁRTICA 1L</t>
  </si>
  <si>
    <t>SUCO 400ml</t>
  </si>
  <si>
    <t>SUCO JARRA</t>
  </si>
  <si>
    <t>ABACATINHO 2 L</t>
  </si>
  <si>
    <t>ABACATINHO 300 ML</t>
  </si>
  <si>
    <t>CACHAÇA MIRANTE BLACK 7 ANOS ( DOSE )</t>
  </si>
  <si>
    <t>CAMPARI (DOSE )</t>
  </si>
  <si>
    <t>CHICLETE</t>
  </si>
  <si>
    <t>ENERGÉTICO MONSTER</t>
  </si>
  <si>
    <t>ESFIHA</t>
  </si>
  <si>
    <t>MAIONESE DA CASA</t>
  </si>
  <si>
    <t>PAÇOCA</t>
  </si>
  <si>
    <t>PIRULITO</t>
  </si>
  <si>
    <t>RODÍZIO DE PIZZA</t>
  </si>
  <si>
    <t>POWERADE</t>
  </si>
  <si>
    <t>PORÇAO DE KIBE</t>
  </si>
  <si>
    <t>TAÇA DE VINHO</t>
  </si>
  <si>
    <t>TÔNICA SCHWEPPES LATA</t>
  </si>
  <si>
    <t>PORÇÕES</t>
  </si>
  <si>
    <t>MAIONESE</t>
  </si>
  <si>
    <t>RODÍZIO</t>
  </si>
  <si>
    <t>BALA</t>
  </si>
  <si>
    <t>COMBO HEINEKEN</t>
  </si>
  <si>
    <t>Taxa de rolha</t>
  </si>
  <si>
    <t>fatia no disperdicio</t>
  </si>
  <si>
    <t>VINHO</t>
  </si>
  <si>
    <t>PIZZA FATIA</t>
  </si>
  <si>
    <t>PIZZAS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</si>
</sst>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FF0"/>
        <bgColor rgb="FFF0FFF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0" fontId="3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2A3F-7E63-4AF7-B4DC-F4BADFFB9FB2}">
  <dimension ref="A1:F63"/>
  <sheetViews>
    <sheetView tabSelected="1" workbookViewId="0">
      <pane ySplit="1" topLeftCell="A9" activePane="bottomLeft" state="frozen"/>
      <selection pane="bottomLeft" activeCell="D22" sqref="D22"/>
    </sheetView>
  </sheetViews>
  <sheetFormatPr defaultRowHeight="14.4" x14ac:dyDescent="0.3"/>
  <cols>
    <col min="1" max="1" width="14.44140625" bestFit="1" customWidth="1"/>
    <col min="2" max="2" width="33.6640625" bestFit="1" customWidth="1"/>
    <col min="3" max="3" width="11.5546875" bestFit="1" customWidth="1"/>
    <col min="4" max="4" width="7.6640625" bestFit="1" customWidth="1"/>
    <col min="5" max="5" width="13.6640625" bestFit="1" customWidth="1"/>
    <col min="6" max="6" width="23.88671875" bestFit="1" customWidth="1"/>
  </cols>
  <sheetData>
    <row r="1" spans="1:6" x14ac:dyDescent="0.3">
      <c r="A1" t="s">
        <v>11</v>
      </c>
      <c r="B1" t="s">
        <v>12</v>
      </c>
      <c r="C1" t="s">
        <v>37</v>
      </c>
      <c r="D1" t="s">
        <v>13</v>
      </c>
      <c r="E1" s="5" t="s">
        <v>38</v>
      </c>
      <c r="F1" s="5" t="s">
        <v>39</v>
      </c>
    </row>
    <row r="2" spans="1:6" x14ac:dyDescent="0.3">
      <c r="A2" t="s">
        <v>42</v>
      </c>
      <c r="B2" t="s">
        <v>65</v>
      </c>
      <c r="C2" s="1">
        <v>4</v>
      </c>
      <c r="D2">
        <v>1.48</v>
      </c>
      <c r="E2" s="1">
        <f>C2-D2</f>
        <v>2.52</v>
      </c>
      <c r="F2" s="4">
        <f>E2/C2</f>
        <v>0.63</v>
      </c>
    </row>
    <row r="3" spans="1:6" x14ac:dyDescent="0.3">
      <c r="A3" t="s">
        <v>42</v>
      </c>
      <c r="B3" t="s">
        <v>64</v>
      </c>
      <c r="C3" s="1">
        <v>3</v>
      </c>
      <c r="D3">
        <v>1.19</v>
      </c>
      <c r="E3" s="1">
        <f>C3-D3</f>
        <v>1.81</v>
      </c>
      <c r="F3" s="4">
        <f>E3/C3</f>
        <v>0.60333333333333339</v>
      </c>
    </row>
    <row r="4" spans="1:6" x14ac:dyDescent="0.3">
      <c r="A4" t="s">
        <v>42</v>
      </c>
      <c r="B4" s="6" t="s">
        <v>74</v>
      </c>
      <c r="C4" s="1">
        <v>12.9</v>
      </c>
      <c r="D4">
        <v>7.5</v>
      </c>
      <c r="E4" s="1">
        <f>C4-D4</f>
        <v>5.4</v>
      </c>
      <c r="F4" s="4">
        <f>E4/C4</f>
        <v>0.41860465116279072</v>
      </c>
    </row>
    <row r="5" spans="1:6" x14ac:dyDescent="0.3">
      <c r="A5" t="s">
        <v>42</v>
      </c>
      <c r="B5" s="6" t="s">
        <v>75</v>
      </c>
      <c r="C5" s="1">
        <v>6.99</v>
      </c>
      <c r="D5">
        <v>3.5</v>
      </c>
      <c r="E5" s="1">
        <f t="shared" ref="E5:E22" si="0">C5-D5</f>
        <v>3.49</v>
      </c>
      <c r="F5" s="4">
        <f t="shared" ref="F5:F62" si="1">E5/C5</f>
        <v>0.49928469241773965</v>
      </c>
    </row>
    <row r="6" spans="1:6" x14ac:dyDescent="0.3">
      <c r="A6" t="s">
        <v>42</v>
      </c>
      <c r="B6" s="6" t="s">
        <v>76</v>
      </c>
      <c r="C6" s="1">
        <v>15</v>
      </c>
      <c r="D6">
        <v>4</v>
      </c>
      <c r="E6" s="1">
        <f t="shared" si="0"/>
        <v>11</v>
      </c>
      <c r="F6" s="4">
        <f t="shared" si="1"/>
        <v>0.73333333333333328</v>
      </c>
    </row>
    <row r="7" spans="1:6" x14ac:dyDescent="0.3">
      <c r="A7" t="s">
        <v>42</v>
      </c>
      <c r="B7" s="6" t="s">
        <v>77</v>
      </c>
      <c r="C7" s="1">
        <v>15</v>
      </c>
      <c r="D7">
        <v>3</v>
      </c>
      <c r="E7" s="1">
        <f t="shared" si="0"/>
        <v>12</v>
      </c>
      <c r="F7" s="4">
        <f t="shared" si="1"/>
        <v>0.8</v>
      </c>
    </row>
    <row r="8" spans="1:6" x14ac:dyDescent="0.3">
      <c r="A8" t="s">
        <v>46</v>
      </c>
      <c r="B8" s="6" t="s">
        <v>78</v>
      </c>
      <c r="C8" s="1">
        <v>0.5</v>
      </c>
      <c r="D8">
        <v>0.2</v>
      </c>
      <c r="E8" s="1">
        <f t="shared" si="0"/>
        <v>0.3</v>
      </c>
      <c r="F8" s="4">
        <f t="shared" si="1"/>
        <v>0.6</v>
      </c>
    </row>
    <row r="9" spans="1:6" x14ac:dyDescent="0.3">
      <c r="A9" t="s">
        <v>42</v>
      </c>
      <c r="B9" s="6" t="s">
        <v>88</v>
      </c>
      <c r="C9" s="1">
        <v>7</v>
      </c>
      <c r="D9">
        <v>3.5</v>
      </c>
      <c r="E9" s="1">
        <f t="shared" si="0"/>
        <v>3.5</v>
      </c>
      <c r="F9" s="4">
        <f t="shared" si="1"/>
        <v>0.5</v>
      </c>
    </row>
    <row r="10" spans="1:6" x14ac:dyDescent="0.3">
      <c r="A10" t="s">
        <v>89</v>
      </c>
      <c r="B10" s="6" t="s">
        <v>86</v>
      </c>
      <c r="C10" s="1">
        <v>30</v>
      </c>
      <c r="D10">
        <v>12</v>
      </c>
      <c r="E10" s="1">
        <f t="shared" si="0"/>
        <v>18</v>
      </c>
      <c r="F10" s="4">
        <f t="shared" si="1"/>
        <v>0.6</v>
      </c>
    </row>
    <row r="11" spans="1:6" x14ac:dyDescent="0.3">
      <c r="A11" t="s">
        <v>42</v>
      </c>
      <c r="B11" s="6" t="s">
        <v>85</v>
      </c>
      <c r="C11" s="1">
        <v>7</v>
      </c>
      <c r="D11">
        <v>4</v>
      </c>
      <c r="E11" s="1">
        <f t="shared" si="0"/>
        <v>3</v>
      </c>
      <c r="F11" s="4">
        <f t="shared" si="1"/>
        <v>0.42857142857142855</v>
      </c>
    </row>
    <row r="12" spans="1:6" x14ac:dyDescent="0.3">
      <c r="A12" t="s">
        <v>91</v>
      </c>
      <c r="B12" s="6" t="s">
        <v>84</v>
      </c>
      <c r="C12" s="1">
        <v>48.9</v>
      </c>
      <c r="D12">
        <v>15</v>
      </c>
      <c r="E12" s="1">
        <f t="shared" si="0"/>
        <v>33.9</v>
      </c>
      <c r="F12" s="4">
        <f t="shared" si="1"/>
        <v>0.69325153374233128</v>
      </c>
    </row>
    <row r="13" spans="1:6" x14ac:dyDescent="0.3">
      <c r="A13" t="s">
        <v>46</v>
      </c>
      <c r="B13" s="6" t="s">
        <v>83</v>
      </c>
      <c r="C13" s="1">
        <v>0.2</v>
      </c>
      <c r="D13">
        <v>0.05</v>
      </c>
      <c r="E13" s="1">
        <f t="shared" si="0"/>
        <v>0.15000000000000002</v>
      </c>
      <c r="F13" s="4">
        <f t="shared" si="1"/>
        <v>0.75000000000000011</v>
      </c>
    </row>
    <row r="14" spans="1:6" x14ac:dyDescent="0.3">
      <c r="A14" t="s">
        <v>90</v>
      </c>
      <c r="B14" s="6" t="s">
        <v>81</v>
      </c>
      <c r="C14" s="1">
        <v>4</v>
      </c>
      <c r="D14">
        <v>1.5</v>
      </c>
      <c r="E14" s="1">
        <f t="shared" si="0"/>
        <v>2.5</v>
      </c>
      <c r="F14" s="4">
        <f t="shared" si="1"/>
        <v>0.625</v>
      </c>
    </row>
    <row r="15" spans="1:6" x14ac:dyDescent="0.3">
      <c r="A15" t="s">
        <v>46</v>
      </c>
      <c r="B15" s="6" t="s">
        <v>82</v>
      </c>
      <c r="C15" s="1">
        <v>1</v>
      </c>
      <c r="D15">
        <v>0.5</v>
      </c>
      <c r="E15" s="1">
        <f t="shared" si="0"/>
        <v>0.5</v>
      </c>
      <c r="F15" s="4">
        <f t="shared" si="1"/>
        <v>0.5</v>
      </c>
    </row>
    <row r="16" spans="1:6" x14ac:dyDescent="0.3">
      <c r="A16" t="s">
        <v>80</v>
      </c>
      <c r="B16" s="6" t="s">
        <v>80</v>
      </c>
      <c r="C16" s="1">
        <v>5</v>
      </c>
      <c r="D16">
        <v>3</v>
      </c>
      <c r="E16" s="1">
        <f t="shared" si="0"/>
        <v>2</v>
      </c>
      <c r="F16" s="4">
        <f t="shared" si="1"/>
        <v>0.4</v>
      </c>
    </row>
    <row r="17" spans="1:6" x14ac:dyDescent="0.3">
      <c r="A17" t="s">
        <v>42</v>
      </c>
      <c r="B17" s="6" t="s">
        <v>79</v>
      </c>
      <c r="C17" s="1">
        <v>13</v>
      </c>
      <c r="D17">
        <v>8</v>
      </c>
      <c r="E17" s="1">
        <f t="shared" si="0"/>
        <v>5</v>
      </c>
      <c r="F17" s="4">
        <f t="shared" si="1"/>
        <v>0.38461538461538464</v>
      </c>
    </row>
    <row r="18" spans="1:6" x14ac:dyDescent="0.3">
      <c r="A18" t="s">
        <v>46</v>
      </c>
      <c r="B18" s="7" t="s">
        <v>92</v>
      </c>
      <c r="C18" s="1">
        <v>0.1</v>
      </c>
      <c r="D18">
        <v>0.02</v>
      </c>
      <c r="E18" s="1">
        <f t="shared" si="0"/>
        <v>0.08</v>
      </c>
      <c r="F18" s="4">
        <f t="shared" si="1"/>
        <v>0.79999999999999993</v>
      </c>
    </row>
    <row r="19" spans="1:6" x14ac:dyDescent="0.3">
      <c r="A19" t="s">
        <v>42</v>
      </c>
      <c r="B19" s="7" t="s">
        <v>93</v>
      </c>
      <c r="C19" s="1">
        <v>55</v>
      </c>
      <c r="D19">
        <v>37</v>
      </c>
      <c r="E19" s="1">
        <f t="shared" si="0"/>
        <v>18</v>
      </c>
      <c r="F19" s="4">
        <f t="shared" si="1"/>
        <v>0.32727272727272727</v>
      </c>
    </row>
    <row r="20" spans="1:6" x14ac:dyDescent="0.3">
      <c r="A20" t="s">
        <v>96</v>
      </c>
      <c r="B20" t="s">
        <v>94</v>
      </c>
      <c r="C20" s="1">
        <v>15</v>
      </c>
      <c r="D20">
        <v>0.1</v>
      </c>
      <c r="E20" s="1">
        <f>C20-D20</f>
        <v>14.9</v>
      </c>
      <c r="F20" s="4">
        <f t="shared" si="1"/>
        <v>0.9933333333333334</v>
      </c>
    </row>
    <row r="21" spans="1:6" x14ac:dyDescent="0.3">
      <c r="A21" t="s">
        <v>91</v>
      </c>
      <c r="B21" s="7" t="s">
        <v>95</v>
      </c>
      <c r="C21" s="1">
        <v>12</v>
      </c>
      <c r="D21">
        <v>0.1</v>
      </c>
      <c r="E21" s="1">
        <f>C21-D21</f>
        <v>11.9</v>
      </c>
      <c r="F21" s="4">
        <f t="shared" si="1"/>
        <v>0.9916666666666667</v>
      </c>
    </row>
    <row r="22" spans="1:6" ht="18.600000000000001" customHeight="1" x14ac:dyDescent="0.3">
      <c r="A22" t="s">
        <v>98</v>
      </c>
      <c r="B22" s="7" t="s">
        <v>97</v>
      </c>
      <c r="C22" s="1">
        <v>12</v>
      </c>
      <c r="D22">
        <v>2.5</v>
      </c>
      <c r="E22" s="1">
        <f t="shared" si="0"/>
        <v>9.5</v>
      </c>
      <c r="F22" s="4">
        <f t="shared" si="1"/>
        <v>0.79166666666666663</v>
      </c>
    </row>
    <row r="23" spans="1:6" x14ac:dyDescent="0.3">
      <c r="A23" t="s">
        <v>46</v>
      </c>
      <c r="B23" t="s">
        <v>47</v>
      </c>
      <c r="C23" s="1">
        <v>0.5</v>
      </c>
      <c r="D23">
        <v>0.3</v>
      </c>
      <c r="E23" s="1">
        <f t="shared" ref="E23:E63" si="2">C23-D23</f>
        <v>0.2</v>
      </c>
      <c r="F23" s="4">
        <f>E23/C23</f>
        <v>0.4</v>
      </c>
    </row>
    <row r="24" spans="1:6" x14ac:dyDescent="0.3">
      <c r="A24" t="s">
        <v>46</v>
      </c>
      <c r="B24" t="s">
        <v>54</v>
      </c>
      <c r="C24" s="1">
        <v>2</v>
      </c>
      <c r="D24">
        <v>1</v>
      </c>
      <c r="E24" s="1">
        <f t="shared" si="2"/>
        <v>1</v>
      </c>
      <c r="F24" s="4">
        <f t="shared" si="1"/>
        <v>0.5</v>
      </c>
    </row>
    <row r="25" spans="1:6" x14ac:dyDescent="0.3">
      <c r="A25" t="s">
        <v>46</v>
      </c>
      <c r="B25" t="s">
        <v>55</v>
      </c>
      <c r="C25" s="1">
        <v>2</v>
      </c>
      <c r="D25">
        <v>1.25</v>
      </c>
      <c r="E25" s="1">
        <f t="shared" si="2"/>
        <v>0.75</v>
      </c>
      <c r="F25" s="4">
        <f t="shared" si="1"/>
        <v>0.375</v>
      </c>
    </row>
    <row r="26" spans="1:6" x14ac:dyDescent="0.3">
      <c r="A26" t="s">
        <v>48</v>
      </c>
      <c r="B26" t="s">
        <v>66</v>
      </c>
      <c r="C26">
        <v>7</v>
      </c>
      <c r="D26">
        <v>4</v>
      </c>
      <c r="E26" s="1">
        <f t="shared" si="2"/>
        <v>3</v>
      </c>
      <c r="F26" s="4">
        <f t="shared" si="1"/>
        <v>0.42857142857142855</v>
      </c>
    </row>
    <row r="27" spans="1:6" x14ac:dyDescent="0.3">
      <c r="A27" t="s">
        <v>43</v>
      </c>
      <c r="B27" t="s">
        <v>2</v>
      </c>
      <c r="C27" s="1">
        <v>15.9</v>
      </c>
      <c r="D27">
        <f>SUM('ficha tecnica drinks'!E2:E5)</f>
        <v>4.4950000000000001</v>
      </c>
      <c r="E27" s="1">
        <f t="shared" si="2"/>
        <v>11.405000000000001</v>
      </c>
      <c r="F27" s="4">
        <f t="shared" si="1"/>
        <v>0.71729559748427674</v>
      </c>
    </row>
    <row r="28" spans="1:6" x14ac:dyDescent="0.3">
      <c r="A28" t="s">
        <v>43</v>
      </c>
      <c r="B28" t="s">
        <v>3</v>
      </c>
      <c r="C28" s="1">
        <v>15.9</v>
      </c>
      <c r="D28">
        <f>SUM('ficha tecnica drinks'!E6:E9)</f>
        <v>5.62</v>
      </c>
      <c r="E28" s="1">
        <f t="shared" si="2"/>
        <v>10.280000000000001</v>
      </c>
      <c r="F28" s="4">
        <f t="shared" si="1"/>
        <v>0.64654088050314473</v>
      </c>
    </row>
    <row r="29" spans="1:6" x14ac:dyDescent="0.3">
      <c r="A29" t="s">
        <v>46</v>
      </c>
      <c r="B29" t="s">
        <v>56</v>
      </c>
      <c r="C29" s="1">
        <v>3</v>
      </c>
      <c r="D29">
        <v>2.5</v>
      </c>
      <c r="E29" s="1">
        <f t="shared" si="2"/>
        <v>0.5</v>
      </c>
      <c r="F29" s="4">
        <f t="shared" si="1"/>
        <v>0.16666666666666666</v>
      </c>
    </row>
    <row r="30" spans="1:6" x14ac:dyDescent="0.3">
      <c r="A30" t="s">
        <v>48</v>
      </c>
      <c r="B30" t="s">
        <v>49</v>
      </c>
      <c r="C30" s="1">
        <v>13</v>
      </c>
      <c r="D30">
        <v>5.5</v>
      </c>
      <c r="E30" s="1">
        <f t="shared" si="2"/>
        <v>7.5</v>
      </c>
      <c r="F30" s="4">
        <f t="shared" si="1"/>
        <v>0.57692307692307687</v>
      </c>
    </row>
    <row r="31" spans="1:6" x14ac:dyDescent="0.3">
      <c r="A31" t="s">
        <v>48</v>
      </c>
      <c r="B31" t="s">
        <v>50</v>
      </c>
      <c r="C31" s="1">
        <v>12</v>
      </c>
      <c r="D31">
        <v>8.9</v>
      </c>
      <c r="E31" s="1">
        <f t="shared" si="2"/>
        <v>3.0999999999999996</v>
      </c>
      <c r="F31" s="4">
        <f t="shared" si="1"/>
        <v>0.2583333333333333</v>
      </c>
    </row>
    <row r="32" spans="1:6" x14ac:dyDescent="0.3">
      <c r="A32" t="s">
        <v>48</v>
      </c>
      <c r="B32" t="s">
        <v>51</v>
      </c>
      <c r="C32" s="1">
        <v>16</v>
      </c>
      <c r="D32">
        <v>10.9</v>
      </c>
      <c r="E32" s="1">
        <f t="shared" si="2"/>
        <v>5.0999999999999996</v>
      </c>
      <c r="F32" s="4">
        <f t="shared" si="1"/>
        <v>0.31874999999999998</v>
      </c>
    </row>
    <row r="33" spans="1:6" x14ac:dyDescent="0.3">
      <c r="A33" t="s">
        <v>48</v>
      </c>
      <c r="B33" t="s">
        <v>52</v>
      </c>
      <c r="C33" s="1">
        <v>10</v>
      </c>
      <c r="D33">
        <v>6</v>
      </c>
      <c r="E33" s="1">
        <f t="shared" si="2"/>
        <v>4</v>
      </c>
      <c r="F33" s="4">
        <f t="shared" si="1"/>
        <v>0.4</v>
      </c>
    </row>
    <row r="34" spans="1:6" x14ac:dyDescent="0.3">
      <c r="A34" t="s">
        <v>48</v>
      </c>
      <c r="B34" t="s">
        <v>53</v>
      </c>
      <c r="C34" s="1">
        <v>11.9</v>
      </c>
      <c r="D34">
        <v>8.9</v>
      </c>
      <c r="E34" s="1">
        <f t="shared" si="2"/>
        <v>3</v>
      </c>
      <c r="F34" s="4">
        <f t="shared" si="1"/>
        <v>0.25210084033613445</v>
      </c>
    </row>
    <row r="35" spans="1:6" x14ac:dyDescent="0.3">
      <c r="A35" t="s">
        <v>46</v>
      </c>
      <c r="B35" t="s">
        <v>57</v>
      </c>
      <c r="C35" s="1">
        <v>4</v>
      </c>
      <c r="D35">
        <v>3.5</v>
      </c>
      <c r="E35" s="1">
        <f t="shared" si="2"/>
        <v>0.5</v>
      </c>
      <c r="F35" s="4">
        <f t="shared" si="1"/>
        <v>0.125</v>
      </c>
    </row>
    <row r="36" spans="1:6" x14ac:dyDescent="0.3">
      <c r="A36" t="s">
        <v>40</v>
      </c>
      <c r="B36" t="s">
        <v>9</v>
      </c>
      <c r="C36" s="1">
        <v>10.9</v>
      </c>
      <c r="D36">
        <v>6.49</v>
      </c>
      <c r="E36" s="1">
        <f t="shared" si="2"/>
        <v>4.41</v>
      </c>
      <c r="F36" s="4">
        <f t="shared" si="1"/>
        <v>0.40458715596330275</v>
      </c>
    </row>
    <row r="37" spans="1:6" x14ac:dyDescent="0.3">
      <c r="A37" t="s">
        <v>40</v>
      </c>
      <c r="B37" t="s">
        <v>10</v>
      </c>
      <c r="C37" s="1">
        <v>16.899999999999999</v>
      </c>
      <c r="D37">
        <v>10</v>
      </c>
      <c r="E37" s="1">
        <f t="shared" si="2"/>
        <v>6.8999999999999986</v>
      </c>
      <c r="F37" s="4">
        <f t="shared" si="1"/>
        <v>0.40828402366863903</v>
      </c>
    </row>
    <row r="38" spans="1:6" x14ac:dyDescent="0.3">
      <c r="A38" t="s">
        <v>40</v>
      </c>
      <c r="B38" t="s">
        <v>18</v>
      </c>
      <c r="C38" s="1">
        <v>7</v>
      </c>
      <c r="D38">
        <v>3.59</v>
      </c>
      <c r="E38" s="1">
        <f t="shared" si="2"/>
        <v>3.41</v>
      </c>
      <c r="F38" s="4">
        <f t="shared" si="1"/>
        <v>0.48714285714285716</v>
      </c>
    </row>
    <row r="39" spans="1:6" x14ac:dyDescent="0.3">
      <c r="A39" t="s">
        <v>40</v>
      </c>
      <c r="B39" t="s">
        <v>19</v>
      </c>
      <c r="C39" s="1">
        <v>10.9</v>
      </c>
      <c r="D39">
        <v>6.49</v>
      </c>
      <c r="E39" s="1">
        <f t="shared" si="2"/>
        <v>4.41</v>
      </c>
      <c r="F39" s="4">
        <f t="shared" si="1"/>
        <v>0.40458715596330275</v>
      </c>
    </row>
    <row r="40" spans="1:6" x14ac:dyDescent="0.3">
      <c r="A40" t="s">
        <v>40</v>
      </c>
      <c r="B40" t="s">
        <v>14</v>
      </c>
      <c r="C40" s="1">
        <v>7</v>
      </c>
      <c r="D40">
        <v>3.59</v>
      </c>
      <c r="E40" s="1">
        <f t="shared" si="2"/>
        <v>3.41</v>
      </c>
      <c r="F40" s="4">
        <f t="shared" si="1"/>
        <v>0.48714285714285716</v>
      </c>
    </row>
    <row r="41" spans="1:6" x14ac:dyDescent="0.3">
      <c r="A41" t="s">
        <v>40</v>
      </c>
      <c r="B41" t="s">
        <v>15</v>
      </c>
      <c r="C41" s="1">
        <v>7</v>
      </c>
      <c r="D41">
        <v>3.59</v>
      </c>
      <c r="E41" s="1">
        <f t="shared" si="2"/>
        <v>3.41</v>
      </c>
      <c r="F41" s="4">
        <f t="shared" si="1"/>
        <v>0.48714285714285716</v>
      </c>
    </row>
    <row r="42" spans="1:6" x14ac:dyDescent="0.3">
      <c r="A42" t="s">
        <v>40</v>
      </c>
      <c r="B42" t="s">
        <v>16</v>
      </c>
      <c r="C42" s="1">
        <v>7</v>
      </c>
      <c r="D42">
        <v>3.59</v>
      </c>
      <c r="E42" s="1">
        <f t="shared" si="2"/>
        <v>3.41</v>
      </c>
      <c r="F42" s="4">
        <f t="shared" si="1"/>
        <v>0.48714285714285716</v>
      </c>
    </row>
    <row r="43" spans="1:6" x14ac:dyDescent="0.3">
      <c r="A43" t="s">
        <v>43</v>
      </c>
      <c r="B43" t="s">
        <v>62</v>
      </c>
      <c r="C43" s="1">
        <v>23.9</v>
      </c>
      <c r="D43">
        <f>SUM('ficha tecnica drinks'!E15:E18)</f>
        <v>9.27</v>
      </c>
      <c r="E43" s="1">
        <f t="shared" si="2"/>
        <v>14.629999999999999</v>
      </c>
      <c r="F43" s="4">
        <f t="shared" si="1"/>
        <v>0.61213389121338913</v>
      </c>
    </row>
    <row r="44" spans="1:6" x14ac:dyDescent="0.3">
      <c r="A44" t="s">
        <v>43</v>
      </c>
      <c r="B44" t="s">
        <v>1</v>
      </c>
      <c r="C44" s="1">
        <v>29.9</v>
      </c>
      <c r="D44">
        <f>SUM('ficha tecnica drinks'!E19:E23)</f>
        <v>13.77</v>
      </c>
      <c r="E44" s="1">
        <f t="shared" si="2"/>
        <v>16.13</v>
      </c>
      <c r="F44" s="4">
        <f t="shared" si="1"/>
        <v>0.53946488294314376</v>
      </c>
    </row>
    <row r="45" spans="1:6" x14ac:dyDescent="0.3">
      <c r="A45" t="s">
        <v>40</v>
      </c>
      <c r="B45" t="s">
        <v>71</v>
      </c>
      <c r="C45" s="1">
        <v>9.9</v>
      </c>
      <c r="D45">
        <v>5.5</v>
      </c>
      <c r="E45" s="1">
        <f t="shared" si="2"/>
        <v>4.4000000000000004</v>
      </c>
      <c r="F45" s="4">
        <f t="shared" si="1"/>
        <v>0.44444444444444448</v>
      </c>
    </row>
    <row r="46" spans="1:6" x14ac:dyDescent="0.3">
      <c r="A46" t="s">
        <v>40</v>
      </c>
      <c r="B46" t="s">
        <v>67</v>
      </c>
      <c r="C46" s="1">
        <v>15.9</v>
      </c>
      <c r="D46">
        <v>9</v>
      </c>
      <c r="E46" s="1">
        <f t="shared" si="2"/>
        <v>6.9</v>
      </c>
      <c r="F46" s="4">
        <f t="shared" si="1"/>
        <v>0.43396226415094341</v>
      </c>
    </row>
    <row r="47" spans="1:6" x14ac:dyDescent="0.3">
      <c r="A47" t="s">
        <v>40</v>
      </c>
      <c r="B47" t="s">
        <v>69</v>
      </c>
      <c r="C47" s="1">
        <v>7</v>
      </c>
      <c r="D47">
        <v>2.99</v>
      </c>
      <c r="E47" s="1">
        <f t="shared" si="2"/>
        <v>4.01</v>
      </c>
      <c r="F47" s="4">
        <f t="shared" si="1"/>
        <v>0.57285714285714284</v>
      </c>
    </row>
    <row r="48" spans="1:6" x14ac:dyDescent="0.3">
      <c r="A48" t="s">
        <v>46</v>
      </c>
      <c r="B48" t="s">
        <v>58</v>
      </c>
      <c r="C48" s="1">
        <v>3</v>
      </c>
      <c r="D48">
        <v>1.5</v>
      </c>
      <c r="E48" s="1">
        <f t="shared" si="2"/>
        <v>1.5</v>
      </c>
      <c r="F48" s="4">
        <f t="shared" si="1"/>
        <v>0.5</v>
      </c>
    </row>
    <row r="49" spans="1:6" x14ac:dyDescent="0.3">
      <c r="A49" t="s">
        <v>48</v>
      </c>
      <c r="B49" t="s">
        <v>68</v>
      </c>
      <c r="C49" s="1">
        <v>10</v>
      </c>
      <c r="D49">
        <v>6</v>
      </c>
      <c r="E49" s="1">
        <f t="shared" si="2"/>
        <v>4</v>
      </c>
      <c r="F49" s="4">
        <f t="shared" si="1"/>
        <v>0.4</v>
      </c>
    </row>
    <row r="50" spans="1:6" x14ac:dyDescent="0.3">
      <c r="A50" t="s">
        <v>46</v>
      </c>
      <c r="B50" t="s">
        <v>59</v>
      </c>
      <c r="C50" s="1">
        <v>5</v>
      </c>
      <c r="D50">
        <v>4</v>
      </c>
      <c r="E50" s="1">
        <f t="shared" si="2"/>
        <v>1</v>
      </c>
      <c r="F50" s="4">
        <f t="shared" si="1"/>
        <v>0.2</v>
      </c>
    </row>
    <row r="51" spans="1:6" x14ac:dyDescent="0.3">
      <c r="A51" t="s">
        <v>44</v>
      </c>
      <c r="B51" t="s">
        <v>6</v>
      </c>
      <c r="C51" s="1">
        <v>7</v>
      </c>
      <c r="D51">
        <f>30*0.05</f>
        <v>1.5</v>
      </c>
      <c r="E51" s="1">
        <f t="shared" si="2"/>
        <v>5.5</v>
      </c>
      <c r="F51" s="4">
        <f t="shared" si="1"/>
        <v>0.7857142857142857</v>
      </c>
    </row>
    <row r="52" spans="1:6" x14ac:dyDescent="0.3">
      <c r="A52" t="s">
        <v>44</v>
      </c>
      <c r="B52" t="s">
        <v>5</v>
      </c>
      <c r="C52" s="1">
        <v>7</v>
      </c>
      <c r="D52">
        <f>30*0.05</f>
        <v>1.5</v>
      </c>
      <c r="E52" s="1">
        <f t="shared" si="2"/>
        <v>5.5</v>
      </c>
      <c r="F52" s="4">
        <f t="shared" si="1"/>
        <v>0.7857142857142857</v>
      </c>
    </row>
    <row r="53" spans="1:6" x14ac:dyDescent="0.3">
      <c r="A53" t="s">
        <v>43</v>
      </c>
      <c r="B53" t="s">
        <v>4</v>
      </c>
      <c r="C53" s="1">
        <v>16.899999999999999</v>
      </c>
      <c r="D53">
        <f>SUM('ficha tecnica drinks'!E10:E14)</f>
        <v>10.474999999999998</v>
      </c>
      <c r="E53" s="1">
        <f t="shared" si="2"/>
        <v>6.4250000000000007</v>
      </c>
      <c r="F53" s="4">
        <f t="shared" si="1"/>
        <v>0.38017751479289946</v>
      </c>
    </row>
    <row r="54" spans="1:6" x14ac:dyDescent="0.3">
      <c r="A54" t="s">
        <v>44</v>
      </c>
      <c r="B54" t="s">
        <v>7</v>
      </c>
      <c r="C54" s="1">
        <v>7</v>
      </c>
      <c r="D54">
        <f>66*0.05</f>
        <v>3.3000000000000003</v>
      </c>
      <c r="E54" s="1">
        <f t="shared" si="2"/>
        <v>3.6999999999999997</v>
      </c>
      <c r="F54" s="4">
        <f t="shared" si="1"/>
        <v>0.52857142857142858</v>
      </c>
    </row>
    <row r="55" spans="1:6" x14ac:dyDescent="0.3">
      <c r="A55" t="s">
        <v>40</v>
      </c>
      <c r="B55" t="s">
        <v>63</v>
      </c>
      <c r="C55" s="1">
        <v>7</v>
      </c>
      <c r="D55">
        <v>3.58</v>
      </c>
      <c r="E55" s="1">
        <f t="shared" si="2"/>
        <v>3.42</v>
      </c>
      <c r="F55" s="4">
        <f t="shared" si="1"/>
        <v>0.48857142857142855</v>
      </c>
    </row>
    <row r="56" spans="1:6" x14ac:dyDescent="0.3">
      <c r="A56" t="s">
        <v>40</v>
      </c>
      <c r="B56" t="s">
        <v>17</v>
      </c>
      <c r="C56" s="1">
        <v>7</v>
      </c>
      <c r="D56">
        <v>3.59</v>
      </c>
      <c r="E56" s="1">
        <f t="shared" si="2"/>
        <v>3.41</v>
      </c>
      <c r="F56" s="4">
        <f t="shared" si="1"/>
        <v>0.48714285714285716</v>
      </c>
    </row>
    <row r="57" spans="1:6" x14ac:dyDescent="0.3">
      <c r="A57" t="s">
        <v>41</v>
      </c>
      <c r="B57" t="s">
        <v>72</v>
      </c>
      <c r="C57" s="1">
        <v>8</v>
      </c>
      <c r="D57">
        <v>2.65</v>
      </c>
      <c r="E57" s="1">
        <f t="shared" si="2"/>
        <v>5.35</v>
      </c>
      <c r="F57" s="4">
        <f t="shared" si="1"/>
        <v>0.66874999999999996</v>
      </c>
    </row>
    <row r="58" spans="1:6" x14ac:dyDescent="0.3">
      <c r="A58" t="s">
        <v>41</v>
      </c>
      <c r="B58" t="s">
        <v>73</v>
      </c>
      <c r="C58" s="1">
        <v>16</v>
      </c>
      <c r="D58">
        <v>5.3</v>
      </c>
      <c r="E58" s="1">
        <f t="shared" si="2"/>
        <v>10.7</v>
      </c>
      <c r="F58" s="4">
        <f t="shared" si="1"/>
        <v>0.66874999999999996</v>
      </c>
    </row>
    <row r="59" spans="1:6" x14ac:dyDescent="0.3">
      <c r="A59" t="s">
        <v>41</v>
      </c>
      <c r="B59" t="s">
        <v>70</v>
      </c>
      <c r="C59" s="1">
        <v>8</v>
      </c>
      <c r="D59">
        <v>5</v>
      </c>
      <c r="E59" s="1">
        <f t="shared" si="2"/>
        <v>3</v>
      </c>
      <c r="F59" s="4">
        <f t="shared" si="1"/>
        <v>0.375</v>
      </c>
    </row>
    <row r="60" spans="1:6" x14ac:dyDescent="0.3">
      <c r="A60" t="s">
        <v>45</v>
      </c>
      <c r="B60" t="s">
        <v>8</v>
      </c>
      <c r="C60" s="1">
        <v>20</v>
      </c>
      <c r="D60">
        <f>45.9*0.3</f>
        <v>13.77</v>
      </c>
      <c r="E60" s="1">
        <f t="shared" si="2"/>
        <v>6.23</v>
      </c>
      <c r="F60" s="4">
        <f t="shared" si="1"/>
        <v>0.3115</v>
      </c>
    </row>
    <row r="61" spans="1:6" x14ac:dyDescent="0.3">
      <c r="A61" t="s">
        <v>45</v>
      </c>
      <c r="B61" s="6" t="s">
        <v>87</v>
      </c>
      <c r="C61" s="1">
        <v>15</v>
      </c>
      <c r="D61">
        <f>25.9*0.3</f>
        <v>7.77</v>
      </c>
      <c r="E61" s="1">
        <f t="shared" si="2"/>
        <v>7.23</v>
      </c>
      <c r="F61" s="4">
        <f t="shared" si="1"/>
        <v>0.48200000000000004</v>
      </c>
    </row>
    <row r="62" spans="1:6" x14ac:dyDescent="0.3">
      <c r="A62" t="s">
        <v>46</v>
      </c>
      <c r="B62" t="s">
        <v>60</v>
      </c>
      <c r="C62" s="1">
        <v>4</v>
      </c>
      <c r="D62">
        <v>3.25</v>
      </c>
      <c r="E62" s="1">
        <f t="shared" si="2"/>
        <v>0.75</v>
      </c>
      <c r="F62" s="4">
        <f t="shared" si="1"/>
        <v>0.1875</v>
      </c>
    </row>
    <row r="63" spans="1:6" x14ac:dyDescent="0.3">
      <c r="A63" t="s">
        <v>46</v>
      </c>
      <c r="B63" t="s">
        <v>61</v>
      </c>
      <c r="C63" s="1">
        <v>3</v>
      </c>
      <c r="D63">
        <v>2</v>
      </c>
      <c r="E63" s="1">
        <f t="shared" si="2"/>
        <v>1</v>
      </c>
      <c r="F63" s="4">
        <f>E63/C63</f>
        <v>0.33333333333333331</v>
      </c>
    </row>
  </sheetData>
  <autoFilter ref="A1:F63" xr:uid="{ABB32A3F-7E63-4AF7-B4DC-F4BADFFB9FB2}">
    <sortState xmlns:xlrd2="http://schemas.microsoft.com/office/spreadsheetml/2017/richdata2" ref="A2:F63">
      <sortCondition ref="B1:B6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E571-3B34-48D7-90D0-F895E7B5E489}">
  <dimension ref="A1:E23"/>
  <sheetViews>
    <sheetView workbookViewId="0">
      <selection activeCell="E2" sqref="E2"/>
    </sheetView>
  </sheetViews>
  <sheetFormatPr defaultRowHeight="14.4" x14ac:dyDescent="0.3"/>
  <cols>
    <col min="1" max="1" width="20" bestFit="1" customWidth="1"/>
    <col min="2" max="2" width="15.33203125" bestFit="1" customWidth="1"/>
    <col min="3" max="3" width="10.88671875" bestFit="1" customWidth="1"/>
    <col min="4" max="4" width="5.21875" bestFit="1" customWidth="1"/>
    <col min="5" max="5" width="16" bestFit="1" customWidth="1"/>
  </cols>
  <sheetData>
    <row r="1" spans="1:5" x14ac:dyDescent="0.3">
      <c r="A1" s="2" t="s">
        <v>20</v>
      </c>
      <c r="B1" s="2" t="s">
        <v>21</v>
      </c>
      <c r="C1" s="2" t="s">
        <v>22</v>
      </c>
      <c r="D1" s="2" t="s">
        <v>33</v>
      </c>
      <c r="E1" s="2" t="s">
        <v>36</v>
      </c>
    </row>
    <row r="2" spans="1:5" x14ac:dyDescent="0.3">
      <c r="A2" t="s">
        <v>2</v>
      </c>
      <c r="B2" s="3" t="s">
        <v>34</v>
      </c>
      <c r="C2" s="3">
        <v>7.4999999999999997E-2</v>
      </c>
      <c r="D2">
        <v>30</v>
      </c>
      <c r="E2">
        <f t="shared" ref="E2:E9" si="0">D2*C2</f>
        <v>2.25</v>
      </c>
    </row>
    <row r="3" spans="1:5" x14ac:dyDescent="0.3">
      <c r="A3" t="s">
        <v>2</v>
      </c>
      <c r="B3" s="3" t="s">
        <v>23</v>
      </c>
      <c r="C3" s="3">
        <v>0.05</v>
      </c>
      <c r="D3">
        <v>4.5</v>
      </c>
      <c r="E3">
        <f t="shared" si="0"/>
        <v>0.22500000000000001</v>
      </c>
    </row>
    <row r="4" spans="1:5" x14ac:dyDescent="0.3">
      <c r="A4" t="s">
        <v>2</v>
      </c>
      <c r="B4" s="3" t="s">
        <v>24</v>
      </c>
      <c r="C4" s="3">
        <v>0.08</v>
      </c>
      <c r="D4">
        <v>8</v>
      </c>
      <c r="E4">
        <f t="shared" si="0"/>
        <v>0.64</v>
      </c>
    </row>
    <row r="5" spans="1:5" x14ac:dyDescent="0.3">
      <c r="A5" t="s">
        <v>2</v>
      </c>
      <c r="B5" s="3" t="s">
        <v>25</v>
      </c>
      <c r="C5" s="3">
        <v>0.3</v>
      </c>
      <c r="D5">
        <v>4.5999999999999996</v>
      </c>
      <c r="E5">
        <f t="shared" si="0"/>
        <v>1.38</v>
      </c>
    </row>
    <row r="6" spans="1:5" x14ac:dyDescent="0.3">
      <c r="A6" t="s">
        <v>3</v>
      </c>
      <c r="B6" s="3" t="s">
        <v>35</v>
      </c>
      <c r="C6" s="3">
        <v>7.4999999999999997E-2</v>
      </c>
      <c r="D6">
        <v>45</v>
      </c>
      <c r="E6">
        <f t="shared" si="0"/>
        <v>3.375</v>
      </c>
    </row>
    <row r="7" spans="1:5" x14ac:dyDescent="0.3">
      <c r="A7" t="s">
        <v>3</v>
      </c>
      <c r="B7" s="3" t="s">
        <v>23</v>
      </c>
      <c r="C7" s="3">
        <v>0.05</v>
      </c>
      <c r="D7">
        <v>4.5</v>
      </c>
      <c r="E7">
        <f t="shared" si="0"/>
        <v>0.22500000000000001</v>
      </c>
    </row>
    <row r="8" spans="1:5" x14ac:dyDescent="0.3">
      <c r="A8" t="s">
        <v>3</v>
      </c>
      <c r="B8" s="3" t="s">
        <v>24</v>
      </c>
      <c r="C8" s="3">
        <v>0.08</v>
      </c>
      <c r="D8">
        <v>8</v>
      </c>
      <c r="E8">
        <f t="shared" si="0"/>
        <v>0.64</v>
      </c>
    </row>
    <row r="9" spans="1:5" x14ac:dyDescent="0.3">
      <c r="A9" t="s">
        <v>3</v>
      </c>
      <c r="B9" s="3" t="s">
        <v>25</v>
      </c>
      <c r="C9" s="3">
        <v>0.3</v>
      </c>
      <c r="D9">
        <v>4.5999999999999996</v>
      </c>
      <c r="E9">
        <f t="shared" si="0"/>
        <v>1.38</v>
      </c>
    </row>
    <row r="10" spans="1:5" x14ac:dyDescent="0.3">
      <c r="A10" t="s">
        <v>4</v>
      </c>
      <c r="B10" s="3" t="s">
        <v>26</v>
      </c>
      <c r="C10" s="3">
        <v>7.4999999999999997E-2</v>
      </c>
      <c r="D10">
        <v>90</v>
      </c>
      <c r="E10">
        <f t="shared" ref="E10:E23" si="1">D10*C10</f>
        <v>6.75</v>
      </c>
    </row>
    <row r="11" spans="1:5" x14ac:dyDescent="0.3">
      <c r="A11" t="s">
        <v>4</v>
      </c>
      <c r="B11" s="3" t="s">
        <v>23</v>
      </c>
      <c r="C11" s="3">
        <v>0.05</v>
      </c>
      <c r="D11">
        <v>4.5</v>
      </c>
      <c r="E11">
        <f t="shared" si="1"/>
        <v>0.22500000000000001</v>
      </c>
    </row>
    <row r="12" spans="1:5" x14ac:dyDescent="0.3">
      <c r="A12" t="s">
        <v>4</v>
      </c>
      <c r="B12" s="3" t="s">
        <v>27</v>
      </c>
      <c r="C12" s="3">
        <v>0.08</v>
      </c>
      <c r="D12">
        <v>8</v>
      </c>
      <c r="E12">
        <f t="shared" si="1"/>
        <v>0.64</v>
      </c>
    </row>
    <row r="13" spans="1:5" x14ac:dyDescent="0.3">
      <c r="A13" t="s">
        <v>4</v>
      </c>
      <c r="B13" s="3" t="s">
        <v>28</v>
      </c>
      <c r="C13" s="3">
        <v>1</v>
      </c>
      <c r="D13">
        <v>1.48</v>
      </c>
      <c r="E13">
        <f t="shared" si="1"/>
        <v>1.48</v>
      </c>
    </row>
    <row r="14" spans="1:5" x14ac:dyDescent="0.3">
      <c r="A14" t="s">
        <v>4</v>
      </c>
      <c r="B14" s="3" t="s">
        <v>25</v>
      </c>
      <c r="C14" s="3">
        <v>0.3</v>
      </c>
      <c r="D14">
        <v>4.5999999999999996</v>
      </c>
      <c r="E14">
        <f t="shared" si="1"/>
        <v>1.38</v>
      </c>
    </row>
    <row r="15" spans="1:5" x14ac:dyDescent="0.3">
      <c r="A15" t="s">
        <v>0</v>
      </c>
      <c r="B15" s="3" t="s">
        <v>29</v>
      </c>
      <c r="C15" s="3">
        <v>7.4999999999999997E-2</v>
      </c>
      <c r="D15">
        <v>50</v>
      </c>
      <c r="E15">
        <f t="shared" si="1"/>
        <v>3.75</v>
      </c>
    </row>
    <row r="16" spans="1:5" x14ac:dyDescent="0.3">
      <c r="A16" t="s">
        <v>0</v>
      </c>
      <c r="B16" s="3" t="s">
        <v>30</v>
      </c>
      <c r="C16" s="3">
        <v>1</v>
      </c>
      <c r="D16">
        <v>3.5</v>
      </c>
      <c r="E16">
        <f t="shared" si="1"/>
        <v>3.5</v>
      </c>
    </row>
    <row r="17" spans="1:5" x14ac:dyDescent="0.3">
      <c r="A17" t="s">
        <v>0</v>
      </c>
      <c r="B17" s="3" t="s">
        <v>31</v>
      </c>
      <c r="C17" s="3">
        <v>0.08</v>
      </c>
      <c r="D17">
        <v>8</v>
      </c>
      <c r="E17">
        <f t="shared" si="1"/>
        <v>0.64</v>
      </c>
    </row>
    <row r="18" spans="1:5" x14ac:dyDescent="0.3">
      <c r="A18" t="s">
        <v>0</v>
      </c>
      <c r="B18" s="3" t="s">
        <v>25</v>
      </c>
      <c r="C18" s="3">
        <v>0.3</v>
      </c>
      <c r="D18">
        <v>4.5999999999999996</v>
      </c>
      <c r="E18">
        <f t="shared" si="1"/>
        <v>1.38</v>
      </c>
    </row>
    <row r="19" spans="1:5" x14ac:dyDescent="0.3">
      <c r="A19" t="s">
        <v>1</v>
      </c>
      <c r="B19" s="3" t="s">
        <v>29</v>
      </c>
      <c r="C19" s="3">
        <v>7.4999999999999997E-2</v>
      </c>
      <c r="D19">
        <v>50</v>
      </c>
      <c r="E19">
        <f t="shared" si="1"/>
        <v>3.75</v>
      </c>
    </row>
    <row r="20" spans="1:5" x14ac:dyDescent="0.3">
      <c r="A20" t="s">
        <v>1</v>
      </c>
      <c r="B20" s="3" t="s">
        <v>32</v>
      </c>
      <c r="C20" s="3">
        <v>0.05</v>
      </c>
      <c r="D20">
        <v>90</v>
      </c>
      <c r="E20">
        <f t="shared" si="1"/>
        <v>4.5</v>
      </c>
    </row>
    <row r="21" spans="1:5" x14ac:dyDescent="0.3">
      <c r="A21" t="s">
        <v>1</v>
      </c>
      <c r="B21" s="3" t="s">
        <v>30</v>
      </c>
      <c r="C21" s="3">
        <v>1</v>
      </c>
      <c r="D21">
        <v>3.5</v>
      </c>
      <c r="E21">
        <f t="shared" si="1"/>
        <v>3.5</v>
      </c>
    </row>
    <row r="22" spans="1:5" x14ac:dyDescent="0.3">
      <c r="A22" t="s">
        <v>1</v>
      </c>
      <c r="B22" s="3" t="s">
        <v>31</v>
      </c>
      <c r="C22" s="3">
        <v>0.08</v>
      </c>
      <c r="D22">
        <v>8</v>
      </c>
      <c r="E22">
        <f t="shared" si="1"/>
        <v>0.64</v>
      </c>
    </row>
    <row r="23" spans="1:5" x14ac:dyDescent="0.3">
      <c r="A23" t="s">
        <v>1</v>
      </c>
      <c r="B23" s="3" t="s">
        <v>25</v>
      </c>
      <c r="C23" s="3">
        <v>0.3</v>
      </c>
      <c r="D23">
        <v>4.5999999999999996</v>
      </c>
      <c r="E23">
        <f t="shared" si="1"/>
        <v>1.38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ficha tecnica drinks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Andrade</dc:creator>
  <cp:lastModifiedBy>João Victor Andrade</cp:lastModifiedBy>
  <dcterms:created xsi:type="dcterms:W3CDTF">2025-05-22T19:28:17Z</dcterms:created>
  <dcterms:modified xsi:type="dcterms:W3CDTF">2025-10-13T21:31:08Z</dcterms:modified>
</cp:coreProperties>
</file>